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Сертифікати_відеороботи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532" i="1" l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<sst xmlns="http://schemas.openxmlformats.org/spreadsheetml/2006/main" count="536" uniqueCount="528">
  <si>
    <t>Учасники</t>
  </si>
  <si>
    <t>Посилання на сертифікат</t>
  </si>
  <si>
    <t>Мотрюк Максим</t>
  </si>
  <si>
    <t>Бабенко Денис</t>
  </si>
  <si>
    <t>Ічевська Аміна</t>
  </si>
  <si>
    <t>Владика Денис</t>
  </si>
  <si>
    <t>Іванів Роман</t>
  </si>
  <si>
    <t>Цингарюк Вадим</t>
  </si>
  <si>
    <t>Цингарюк Олександр</t>
  </si>
  <si>
    <t>Харченко Андрій</t>
  </si>
  <si>
    <t xml:space="preserve">Губчик Ярослав </t>
  </si>
  <si>
    <t>Перун Христина</t>
  </si>
  <si>
    <t>Пиріг Юля</t>
  </si>
  <si>
    <t>Карпенко Юлія</t>
  </si>
  <si>
    <t xml:space="preserve">М'ячов Андрій </t>
  </si>
  <si>
    <t>Куліш Софія</t>
  </si>
  <si>
    <t>Кобилинська Юлія</t>
  </si>
  <si>
    <t>Шаповалова Мілена</t>
  </si>
  <si>
    <t xml:space="preserve">Капітонцев Віталій </t>
  </si>
  <si>
    <t>Коробко Максим</t>
  </si>
  <si>
    <t>Руф Софія</t>
  </si>
  <si>
    <t>Малюк Артем</t>
  </si>
  <si>
    <t>Гузей Олександра</t>
  </si>
  <si>
    <t xml:space="preserve"> Маслєєва Софія</t>
  </si>
  <si>
    <t>Лукоцька Ольга</t>
  </si>
  <si>
    <t>Щербакова Марiя</t>
  </si>
  <si>
    <t>Генералова Мiлана</t>
  </si>
  <si>
    <t>Бабiч Софiя</t>
  </si>
  <si>
    <t>Попов Іван</t>
  </si>
  <si>
    <t>Петрущенко Євген</t>
  </si>
  <si>
    <t>Трегубенко Віталій</t>
  </si>
  <si>
    <t>Бабіч Ангеліна</t>
  </si>
  <si>
    <t>Лук'янова Тетяна</t>
  </si>
  <si>
    <t>Шестопалова Аліна</t>
  </si>
  <si>
    <t>Мельникова Катерина</t>
  </si>
  <si>
    <t>Лукашенко Єлла</t>
  </si>
  <si>
    <t>Блавацька Мар'яна</t>
  </si>
  <si>
    <t>Богданець Катерина</t>
  </si>
  <si>
    <t>Подзолкова Вероніка</t>
  </si>
  <si>
    <t>Клименко Олександр</t>
  </si>
  <si>
    <t>Кривонос Анастасія</t>
  </si>
  <si>
    <t>Гайдаєнко Поліна</t>
  </si>
  <si>
    <t>Вовченко Єлизавета</t>
  </si>
  <si>
    <t>Шляма Аліна</t>
  </si>
  <si>
    <t>Тихонова Карина</t>
  </si>
  <si>
    <t>Блощаненко Олена</t>
  </si>
  <si>
    <t>Бондаренко Анастасія</t>
  </si>
  <si>
    <t>Пилипенко Альона</t>
  </si>
  <si>
    <t>Рик Денис</t>
  </si>
  <si>
    <t>Глінський Тимофій</t>
  </si>
  <si>
    <t>Бакай Вікторія</t>
  </si>
  <si>
    <t>Верба Тетяна</t>
  </si>
  <si>
    <t>Сліпець Вікторія</t>
  </si>
  <si>
    <t>Могильна Роксолана</t>
  </si>
  <si>
    <t>Пощаловська Олеся</t>
  </si>
  <si>
    <t>Боровенко Олег</t>
  </si>
  <si>
    <t>Шеремет Максиміліан</t>
  </si>
  <si>
    <t>Ничипорчук Вероніка</t>
  </si>
  <si>
    <t>Махота Павло</t>
  </si>
  <si>
    <t>Гончарова Тетяна</t>
  </si>
  <si>
    <t>Хурсова Мирослава</t>
  </si>
  <si>
    <t>Романюк Валерія</t>
  </si>
  <si>
    <t>Кулиба Діма</t>
  </si>
  <si>
    <t>Ленченко Ярослав</t>
  </si>
  <si>
    <t>Денис Поштовий</t>
  </si>
  <si>
    <t>Кирило Сінельник</t>
  </si>
  <si>
    <t>Мурашко Анастасія</t>
  </si>
  <si>
    <t>Осадчий Олександр</t>
  </si>
  <si>
    <t>Грінько Андрій</t>
  </si>
  <si>
    <t>Петренко Назар</t>
  </si>
  <si>
    <t xml:space="preserve">Мірзагаєва Ельвіра </t>
  </si>
  <si>
    <t>Ждаміров Дмитро</t>
  </si>
  <si>
    <t>Котлова Вероніка</t>
  </si>
  <si>
    <t>Харчук Владислав</t>
  </si>
  <si>
    <t>Литовченко Вікторія</t>
  </si>
  <si>
    <t>Бабіч Оксана</t>
  </si>
  <si>
    <t>Бугрим Євген</t>
  </si>
  <si>
    <t>Кожевникова Вероніка</t>
  </si>
  <si>
    <t>Назаров Тимофій</t>
  </si>
  <si>
    <t>Клебан Артур</t>
  </si>
  <si>
    <t>Махмудова Маріам</t>
  </si>
  <si>
    <t>Петренко Ірина</t>
  </si>
  <si>
    <t>Манченко Єва</t>
  </si>
  <si>
    <t>Анікін Олексій</t>
  </si>
  <si>
    <t>Читовець Кирило</t>
  </si>
  <si>
    <t>Конощук Богдан</t>
  </si>
  <si>
    <t>Матусяк Марія</t>
  </si>
  <si>
    <t>Піднебенний Єгор</t>
  </si>
  <si>
    <t>Вероніка Колесник</t>
  </si>
  <si>
    <t>Шамич Дар'я</t>
  </si>
  <si>
    <t>Артем Халецький</t>
  </si>
  <si>
    <t>Мороз Олександр</t>
  </si>
  <si>
    <t>Софія Сіренко</t>
  </si>
  <si>
    <t>Ніколабай Юлія</t>
  </si>
  <si>
    <t>Чорноус Вікторія</t>
  </si>
  <si>
    <t>Юхименко Аліна</t>
  </si>
  <si>
    <t>Воробьов Гліб</t>
  </si>
  <si>
    <t>Петращук Анна</t>
  </si>
  <si>
    <t>Ляшенко Яна</t>
  </si>
  <si>
    <t>Хохол Яна</t>
  </si>
  <si>
    <t>Скриленко Христина</t>
  </si>
  <si>
    <t>Медвідь Святослав</t>
  </si>
  <si>
    <t xml:space="preserve">Сташенко Влад </t>
  </si>
  <si>
    <t>Глушко Михайло</t>
  </si>
  <si>
    <t>Панченко Сава</t>
  </si>
  <si>
    <t>Копайло Аліна</t>
  </si>
  <si>
    <t>Нагайцева Анастасія</t>
  </si>
  <si>
    <t>Заєць Яна</t>
  </si>
  <si>
    <t>Пометій Дар'я</t>
  </si>
  <si>
    <t>Куденко Кіра</t>
  </si>
  <si>
    <t>Запара Михайло</t>
  </si>
  <si>
    <t>Солдатова Валерія</t>
  </si>
  <si>
    <t>Ілона Потапчук</t>
  </si>
  <si>
    <t>Маді Олексій</t>
  </si>
  <si>
    <t>Жилка Уляна</t>
  </si>
  <si>
    <t>Назаренко Дмитро</t>
  </si>
  <si>
    <t>Опечанський Андрій</t>
  </si>
  <si>
    <t>Колесник Ярослав</t>
  </si>
  <si>
    <t>Оліферчук Тетяна</t>
  </si>
  <si>
    <t>Бідзіля Іван</t>
  </si>
  <si>
    <t>Дейна Лілія</t>
  </si>
  <si>
    <t>Рослик Олександра</t>
  </si>
  <si>
    <t>Гевʼяк Валерія</t>
  </si>
  <si>
    <t>Романенко Єгор</t>
  </si>
  <si>
    <t>Бондарчук Денис</t>
  </si>
  <si>
    <t>Поступна Надія</t>
  </si>
  <si>
    <t>Шарко Андрій</t>
  </si>
  <si>
    <t>Біловоденко Владислав,</t>
  </si>
  <si>
    <t xml:space="preserve"> Борисенко Дмитро</t>
  </si>
  <si>
    <t>Харкевич Андрій</t>
  </si>
  <si>
    <t>Макогон Дар'я</t>
  </si>
  <si>
    <t>Каменюка Вікторія</t>
  </si>
  <si>
    <t>Охремчук Олександр</t>
  </si>
  <si>
    <t>Гарбарець Владислав</t>
  </si>
  <si>
    <t>Дацюк Віталій</t>
  </si>
  <si>
    <t>Клименко Софія</t>
  </si>
  <si>
    <t>Трембач Ельвіра</t>
  </si>
  <si>
    <t>Байбак Олександра</t>
  </si>
  <si>
    <t>Мєтла Олексій</t>
  </si>
  <si>
    <t>Голубнича Крістіна</t>
  </si>
  <si>
    <t>Савостіна Софія</t>
  </si>
  <si>
    <t xml:space="preserve">Шадріна Орина </t>
  </si>
  <si>
    <t>Кутиркіна Валерія</t>
  </si>
  <si>
    <t>Брошкова Софія Григорівна</t>
  </si>
  <si>
    <t>Лялька Кіра</t>
  </si>
  <si>
    <t>Невгад Марія</t>
  </si>
  <si>
    <t>Кислий Максим</t>
  </si>
  <si>
    <t>Полянська Дар’я</t>
  </si>
  <si>
    <t>Єлькіна Владислава</t>
  </si>
  <si>
    <t>Андрющенко Діана</t>
  </si>
  <si>
    <t>Колодяжна Яна</t>
  </si>
  <si>
    <t>Безрукий Богдан Володимирович</t>
  </si>
  <si>
    <t>Кладіна Євгенія</t>
  </si>
  <si>
    <t>Агрес Софія</t>
  </si>
  <si>
    <t>Сироїд Остап</t>
  </si>
  <si>
    <t>Авдєєва Альона</t>
  </si>
  <si>
    <t>Новиченко Софія</t>
  </si>
  <si>
    <t>Ямчук Олександр Ігорович</t>
  </si>
  <si>
    <t>Бобок Іван Вікторович</t>
  </si>
  <si>
    <t>Яремко Христина</t>
  </si>
  <si>
    <t>Сілін Віталія</t>
  </si>
  <si>
    <t>Березюк Анна</t>
  </si>
  <si>
    <t>Шурак Вікторія</t>
  </si>
  <si>
    <t>Гарасимчук Марта</t>
  </si>
  <si>
    <t>Підгайна Евеліна</t>
  </si>
  <si>
    <t>Темненко Валерія</t>
  </si>
  <si>
    <t>Починок Альбіна</t>
  </si>
  <si>
    <t>Буряченко Кирило</t>
  </si>
  <si>
    <t>Мусієнко Олександр</t>
  </si>
  <si>
    <t>Дудник Ярослав</t>
  </si>
  <si>
    <t>Карпенко Данута</t>
  </si>
  <si>
    <t>Осипов Владислав</t>
  </si>
  <si>
    <t>Лахно Ольга</t>
  </si>
  <si>
    <t>Мор'єв Андрій</t>
  </si>
  <si>
    <t>Пашко Віталій</t>
  </si>
  <si>
    <t>Сивохіна Дарина</t>
  </si>
  <si>
    <t>Хондока Катерина</t>
  </si>
  <si>
    <t xml:space="preserve"> Петрук Маріанна</t>
  </si>
  <si>
    <t>Обаполенко Артем</t>
  </si>
  <si>
    <t>Лаврук Андрій</t>
  </si>
  <si>
    <t>Мірчук Уляна</t>
  </si>
  <si>
    <t>Саража Олександр</t>
  </si>
  <si>
    <t>Сіліч Марія</t>
  </si>
  <si>
    <t>Білан Аріна Олегівна</t>
  </si>
  <si>
    <t>Пашко Аполлінарія</t>
  </si>
  <si>
    <t>Гаврилів Анастасія</t>
  </si>
  <si>
    <t>Аліна Бойко</t>
  </si>
  <si>
    <t>Коляновський Максим</t>
  </si>
  <si>
    <t>Русин Олександр</t>
  </si>
  <si>
    <t>Кучерява Наталія</t>
  </si>
  <si>
    <t>Пислару Віталій</t>
  </si>
  <si>
    <t>Мигаль Богдан</t>
  </si>
  <si>
    <t>Гунцелізер Кіра</t>
  </si>
  <si>
    <t>Глєб Андрейченко</t>
  </si>
  <si>
    <t>Дар'я Корнєва</t>
  </si>
  <si>
    <t>Анастасія Зінченко</t>
  </si>
  <si>
    <t>Ангеліна Бартош</t>
  </si>
  <si>
    <t>Євген Горохов</t>
  </si>
  <si>
    <t>Михайло Скрипинець</t>
  </si>
  <si>
    <t>Рябоконь Анастасія</t>
  </si>
  <si>
    <t xml:space="preserve">Пипа Нікіта </t>
  </si>
  <si>
    <t>Завозін Владислав</t>
  </si>
  <si>
    <t>Мироненко Валерія</t>
  </si>
  <si>
    <t>Товстий Тімур</t>
  </si>
  <si>
    <t>Олексенко Дарія</t>
  </si>
  <si>
    <t>Пилип Крістіан</t>
  </si>
  <si>
    <t>Стан Анастасія</t>
  </si>
  <si>
    <t>Горзов Даніела</t>
  </si>
  <si>
    <t>Орос Софія</t>
  </si>
  <si>
    <t>Онисько Наталія</t>
  </si>
  <si>
    <t>Богдан Ігор</t>
  </si>
  <si>
    <t>Тисанчин Емілія</t>
  </si>
  <si>
    <t>Сільваші Йосип</t>
  </si>
  <si>
    <t>Миронюк Радіон</t>
  </si>
  <si>
    <t>Вітер Юлія</t>
  </si>
  <si>
    <t>Ткаченко Артем</t>
  </si>
  <si>
    <t>Малій Анна</t>
  </si>
  <si>
    <t>Опанасюк Наталія</t>
  </si>
  <si>
    <t>Максименюк Валерія</t>
  </si>
  <si>
    <t>Муштат Владлєна</t>
  </si>
  <si>
    <t>Павленко Богдан</t>
  </si>
  <si>
    <t>Люта Наталія</t>
  </si>
  <si>
    <t>Коваленко Олег</t>
  </si>
  <si>
    <t xml:space="preserve">Отупор Вероніка </t>
  </si>
  <si>
    <t>Куцаєнко Каміла</t>
  </si>
  <si>
    <t>Сижук Дмитро</t>
  </si>
  <si>
    <t>Онуфрієнко Давид</t>
  </si>
  <si>
    <t>Литвин Даніл</t>
  </si>
  <si>
    <t>Гроза Адам</t>
  </si>
  <si>
    <t>Гуляєв Владислав</t>
  </si>
  <si>
    <t>Базилевич Андрій</t>
  </si>
  <si>
    <t>Ущапівська Інна</t>
  </si>
  <si>
    <t>Журін Володимир</t>
  </si>
  <si>
    <t>Гончаренко Владислав</t>
  </si>
  <si>
    <t>Стрельникова Анна</t>
  </si>
  <si>
    <t>Компанієць Каріна</t>
  </si>
  <si>
    <t xml:space="preserve">Кіяшко Ярослав </t>
  </si>
  <si>
    <t>Рябова Анна</t>
  </si>
  <si>
    <t>Жужа Олександра</t>
  </si>
  <si>
    <t>Рак Анна</t>
  </si>
  <si>
    <t>Година Анастасія</t>
  </si>
  <si>
    <t>Любенко Кирило Ілліч</t>
  </si>
  <si>
    <t xml:space="preserve">Берегуленко Олег </t>
  </si>
  <si>
    <t>Руденко Іван Михайлович</t>
  </si>
  <si>
    <t>Кравець Кирило Дмитрович</t>
  </si>
  <si>
    <t xml:space="preserve"> Федотова Аліна</t>
  </si>
  <si>
    <t>Шпак Карина</t>
  </si>
  <si>
    <t xml:space="preserve"> Горожеєва Анастасія</t>
  </si>
  <si>
    <t>Кацюба Анастасія</t>
  </si>
  <si>
    <t>Саламатенко Анна</t>
  </si>
  <si>
    <t>Авраменко Міхаліна</t>
  </si>
  <si>
    <t>Куцик Аліна</t>
  </si>
  <si>
    <t>Маковоз Катерина</t>
  </si>
  <si>
    <t>Дар'я Швець</t>
  </si>
  <si>
    <t xml:space="preserve"> Луцак Марія</t>
  </si>
  <si>
    <t xml:space="preserve">Денисюк Владислав </t>
  </si>
  <si>
    <t>Боженко Артем</t>
  </si>
  <si>
    <t>Горбулінська Наталія</t>
  </si>
  <si>
    <t>Білик Дарина</t>
  </si>
  <si>
    <t>Богатиренко Аліна</t>
  </si>
  <si>
    <t>Юра Залуга</t>
  </si>
  <si>
    <t>Ільчишин Богдан</t>
  </si>
  <si>
    <t>Артем Піхота</t>
  </si>
  <si>
    <t>Данило Пополітов</t>
  </si>
  <si>
    <t>Анастасія Пилипченко</t>
  </si>
  <si>
    <t>Богатир Марія</t>
  </si>
  <si>
    <t>Лемешко Ярослав</t>
  </si>
  <si>
    <t>Тесленко Олеся</t>
  </si>
  <si>
    <t>Матвейчук Дмитро</t>
  </si>
  <si>
    <t>Якобше Богдан</t>
  </si>
  <si>
    <t>Микита Олена</t>
  </si>
  <si>
    <t xml:space="preserve">Лещишин Аліна </t>
  </si>
  <si>
    <t>Грицюк Захар</t>
  </si>
  <si>
    <t>Коновал Микола</t>
  </si>
  <si>
    <t>Марчук Микола</t>
  </si>
  <si>
    <t>Яримчунь Ігор</t>
  </si>
  <si>
    <t>Матвійчук Максим</t>
  </si>
  <si>
    <t>Булат Анна</t>
  </si>
  <si>
    <t>Кібець Кіра</t>
  </si>
  <si>
    <t>Моцугиря Владислав</t>
  </si>
  <si>
    <t xml:space="preserve"> Кілару Юліана</t>
  </si>
  <si>
    <t>Пантя Михайло</t>
  </si>
  <si>
    <t>Танєвська Яна</t>
  </si>
  <si>
    <t>Кушнір Микита</t>
  </si>
  <si>
    <t>Сидор Надія</t>
  </si>
  <si>
    <t>Литвинова Вікторія</t>
  </si>
  <si>
    <t>Соболь Анастасія</t>
  </si>
  <si>
    <t>Герус Дарія</t>
  </si>
  <si>
    <t>Коханець Дарія Володимирівна</t>
  </si>
  <si>
    <t>Сеник Катерина Володимирівна</t>
  </si>
  <si>
    <t xml:space="preserve"> Гетьман Любомир Богданович</t>
  </si>
  <si>
    <t>Півторак Олександр Степанович</t>
  </si>
  <si>
    <t xml:space="preserve"> Мельник Світлана</t>
  </si>
  <si>
    <t>Паламар Наталія</t>
  </si>
  <si>
    <t>Тарнавська Юлія</t>
  </si>
  <si>
    <t>Бурчин Василь</t>
  </si>
  <si>
    <t>Саган Констянтин</t>
  </si>
  <si>
    <t xml:space="preserve"> Маліца Валерія</t>
  </si>
  <si>
    <t>Штаба Адріана</t>
  </si>
  <si>
    <t>Шепрут Єлизавета</t>
  </si>
  <si>
    <t>Демещенко Олксандра</t>
  </si>
  <si>
    <t>Самарцева Яна</t>
  </si>
  <si>
    <t>Агрич Михайло</t>
  </si>
  <si>
    <t>Іванченко Єгор</t>
  </si>
  <si>
    <t>Галич Назар</t>
  </si>
  <si>
    <t>Козлова Ксенія</t>
  </si>
  <si>
    <t>Мельник Ліна</t>
  </si>
  <si>
    <t>Тесленко Яків</t>
  </si>
  <si>
    <t>Балабанов Михайло</t>
  </si>
  <si>
    <t>Никонець Катерина</t>
  </si>
  <si>
    <t>Шевчук Михайло Юрійович</t>
  </si>
  <si>
    <t>Катеринюк Дарина</t>
  </si>
  <si>
    <t>Мердух Богдана</t>
  </si>
  <si>
    <t>Микитенко Світлана</t>
  </si>
  <si>
    <t>Агаркін Сергій</t>
  </si>
  <si>
    <t>Власенко Таїсія</t>
  </si>
  <si>
    <t>Антон Дем'янишин</t>
  </si>
  <si>
    <t>Давиденко Ольга</t>
  </si>
  <si>
    <t>Афанасьєва Яна</t>
  </si>
  <si>
    <t>Мамонова Анна</t>
  </si>
  <si>
    <t>Буяло Богдан</t>
  </si>
  <si>
    <t>Мурадосилов Богдан</t>
  </si>
  <si>
    <t xml:space="preserve"> Нечмоглод Руслана</t>
  </si>
  <si>
    <t xml:space="preserve"> Рослякова Єлизавета</t>
  </si>
  <si>
    <t xml:space="preserve"> Попова Анна</t>
  </si>
  <si>
    <t>Даніелла Дем'янишина</t>
  </si>
  <si>
    <t>Кузнець Ілля</t>
  </si>
  <si>
    <t>Теленьга Маргарита</t>
  </si>
  <si>
    <t>Яйченя Юлія Григорівна</t>
  </si>
  <si>
    <t>Перебиковський Олександр</t>
  </si>
  <si>
    <t>Чабан Аліна Віталіївна</t>
  </si>
  <si>
    <t>Петриченко Давид</t>
  </si>
  <si>
    <t>Анна Зьома</t>
  </si>
  <si>
    <t>Антонюк Нікіта</t>
  </si>
  <si>
    <t>Олександр Шевченко</t>
  </si>
  <si>
    <t>Гайдамащук Ангеліна</t>
  </si>
  <si>
    <t>Теліга Анна</t>
  </si>
  <si>
    <t>Антон Леонов</t>
  </si>
  <si>
    <t>Бондарець Анастасія</t>
  </si>
  <si>
    <t>Войко Мірон</t>
  </si>
  <si>
    <t>Захаров Іван</t>
  </si>
  <si>
    <t>Чурсін Тимофій</t>
  </si>
  <si>
    <t>Пехотін Артем</t>
  </si>
  <si>
    <t>Соколов Назар</t>
  </si>
  <si>
    <t>Закернична Яна</t>
  </si>
  <si>
    <t>Веремеєва Інга</t>
  </si>
  <si>
    <t>Тугай Віолета</t>
  </si>
  <si>
    <t>Мосейчук Аліна</t>
  </si>
  <si>
    <t>Повелиця Данило</t>
  </si>
  <si>
    <t>Марія Струменщикова</t>
  </si>
  <si>
    <t>Гріднєв Данііл</t>
  </si>
  <si>
    <t>Ілляшенко Каміла</t>
  </si>
  <si>
    <t>Семикрас Евгеній</t>
  </si>
  <si>
    <t>Українська Анастасія</t>
  </si>
  <si>
    <t>Асмолов Михайло</t>
  </si>
  <si>
    <t>Нетребенко Марiя</t>
  </si>
  <si>
    <t>Цимбалюк Дмитро</t>
  </si>
  <si>
    <t>Кіра Чеботарьова</t>
  </si>
  <si>
    <t>Дар’я Раздорська</t>
  </si>
  <si>
    <t>Муха Ангеліна</t>
  </si>
  <si>
    <t xml:space="preserve"> Олішкевич Володимир</t>
  </si>
  <si>
    <t>Плотницька Вікторія</t>
  </si>
  <si>
    <t>Хомич Христина</t>
  </si>
  <si>
    <t>Олішкевич Володимир</t>
  </si>
  <si>
    <t>Юрій Ходос</t>
  </si>
  <si>
    <t xml:space="preserve"> Артур Діденко </t>
  </si>
  <si>
    <t>Малов Михайло</t>
  </si>
  <si>
    <t>Нурулаєва Єва</t>
  </si>
  <si>
    <t>Михалюк Андрій</t>
  </si>
  <si>
    <t>Рак Христина</t>
  </si>
  <si>
    <t>Нечмоглод Марина</t>
  </si>
  <si>
    <t>Даша Луценко</t>
  </si>
  <si>
    <t>Бурік Поліна</t>
  </si>
  <si>
    <t>Богун Єлізавєта</t>
  </si>
  <si>
    <t>Тимощук Дарина</t>
  </si>
  <si>
    <t>Лиса Анна</t>
  </si>
  <si>
    <t>Яник Валерія</t>
  </si>
  <si>
    <t>Приблуда Олександр</t>
  </si>
  <si>
    <t>Микита Кисіль</t>
  </si>
  <si>
    <t>Ващишин Марта</t>
  </si>
  <si>
    <t>Куцевалов Павло</t>
  </si>
  <si>
    <t>Сосонна Анна</t>
  </si>
  <si>
    <t>Зуб Єлизавета</t>
  </si>
  <si>
    <t>Маркіна Єлизавета</t>
  </si>
  <si>
    <t>Даша Мирошниченко</t>
  </si>
  <si>
    <t xml:space="preserve"> Ярослава Руденко</t>
  </si>
  <si>
    <t xml:space="preserve">Аліна Цуркан </t>
  </si>
  <si>
    <t>Галдобіна Катерина</t>
  </si>
  <si>
    <t>Колісник Анна</t>
  </si>
  <si>
    <t>Спєсівцев Кирил</t>
  </si>
  <si>
    <t>Водка Лілія</t>
  </si>
  <si>
    <t>Дьяконова Таїсія</t>
  </si>
  <si>
    <t>Пироженко Софія</t>
  </si>
  <si>
    <t>Веремчук Юрій</t>
  </si>
  <si>
    <t>Петрик Денис</t>
  </si>
  <si>
    <t>Борбуляк Марта</t>
  </si>
  <si>
    <t>Максимів Максим</t>
  </si>
  <si>
    <t xml:space="preserve">Коцій Вікторія </t>
  </si>
  <si>
    <t>Ковач Марія</t>
  </si>
  <si>
    <t>Легеза Христина</t>
  </si>
  <si>
    <t>Яник Каріна</t>
  </si>
  <si>
    <t>Мигович Одарка</t>
  </si>
  <si>
    <t>Бараболя Марта</t>
  </si>
  <si>
    <t>Дубинюк Христина</t>
  </si>
  <si>
    <t>Борисенко Владислав</t>
  </si>
  <si>
    <t>Пестик Ангеліна</t>
  </si>
  <si>
    <t>Ганжа Світлана</t>
  </si>
  <si>
    <t xml:space="preserve">Бусел Анастасія </t>
  </si>
  <si>
    <t>Курівчак Віталіна</t>
  </si>
  <si>
    <t>Дідівська Аліна</t>
  </si>
  <si>
    <t>Попович Іван</t>
  </si>
  <si>
    <t>Янченко Анна</t>
  </si>
  <si>
    <t>Ковалівнич Євгенія</t>
  </si>
  <si>
    <t>Зайцев Михайло</t>
  </si>
  <si>
    <t>Селезень Євген</t>
  </si>
  <si>
    <t>Волошок Володимир</t>
  </si>
  <si>
    <t>Полянська Олена</t>
  </si>
  <si>
    <t>Зама Софія</t>
  </si>
  <si>
    <t>Симчера Надія</t>
  </si>
  <si>
    <t>Фісун Дар'я</t>
  </si>
  <si>
    <t>Матяш Вікторія</t>
  </si>
  <si>
    <t>Троян Марина</t>
  </si>
  <si>
    <t>Метиленко Вікторія</t>
  </si>
  <si>
    <t>Чуб Іван</t>
  </si>
  <si>
    <t>Мельник Дарина</t>
  </si>
  <si>
    <t xml:space="preserve">Русенюк Владислав </t>
  </si>
  <si>
    <t>Концимал Лілія</t>
  </si>
  <si>
    <t>Дедух Дар’я</t>
  </si>
  <si>
    <t>Гаврилюк Софія</t>
  </si>
  <si>
    <t>Джурій Софія</t>
  </si>
  <si>
    <t xml:space="preserve"> Марухняк Віталіна</t>
  </si>
  <si>
    <t>Петраш Данило</t>
  </si>
  <si>
    <t>Гаврилюк Марина</t>
  </si>
  <si>
    <t>Бенца Дарина</t>
  </si>
  <si>
    <t>Нагорняк Володимир</t>
  </si>
  <si>
    <t>Лозяк Максим</t>
  </si>
  <si>
    <t>Рибак Ксенія</t>
  </si>
  <si>
    <t>Яворський Олег</t>
  </si>
  <si>
    <t>Мисак Оксана</t>
  </si>
  <si>
    <t>Горіщенко Ангеліна</t>
  </si>
  <si>
    <t>Кушта Аліна</t>
  </si>
  <si>
    <t>Бердник Олександр</t>
  </si>
  <si>
    <t>Щекань Юлія</t>
  </si>
  <si>
    <t>Петришина Вікторія</t>
  </si>
  <si>
    <t>Рудавін Андрій</t>
  </si>
  <si>
    <t>Безпалова Кіра</t>
  </si>
  <si>
    <t>Кузьменко Софія</t>
  </si>
  <si>
    <t>Киричишина Софія, Сніжана Антонюк</t>
  </si>
  <si>
    <t>Правдюк Дмитро</t>
  </si>
  <si>
    <t>Жеребцова Влада</t>
  </si>
  <si>
    <t>Салатун Вероніка</t>
  </si>
  <si>
    <t>Короленко Ігор</t>
  </si>
  <si>
    <t>Губа Дарія</t>
  </si>
  <si>
    <t>Атаманенко Богдан</t>
  </si>
  <si>
    <t>Шевченко Давід</t>
  </si>
  <si>
    <t xml:space="preserve">Молнар Максим </t>
  </si>
  <si>
    <t xml:space="preserve">Березка Ліна </t>
  </si>
  <si>
    <t>Хворост Катерина</t>
  </si>
  <si>
    <t>Тютюнник Софія</t>
  </si>
  <si>
    <t>Шпортій Діана</t>
  </si>
  <si>
    <t>Крижановська Вікторія</t>
  </si>
  <si>
    <t>Коліжук Катерина</t>
  </si>
  <si>
    <t>Недебалюк Вікторія</t>
  </si>
  <si>
    <t>Молодика Олександ</t>
  </si>
  <si>
    <t>Водзинський Іван</t>
  </si>
  <si>
    <t>Возовик Яна</t>
  </si>
  <si>
    <t>Байло Петро</t>
  </si>
  <si>
    <t>Дімова Яна</t>
  </si>
  <si>
    <t>Колєв Костянтин</t>
  </si>
  <si>
    <t>Луценко Софія</t>
  </si>
  <si>
    <t>Петренко Юлія</t>
  </si>
  <si>
    <t xml:space="preserve"> Петришинець Олена </t>
  </si>
  <si>
    <t>Сержук Дар'я</t>
  </si>
  <si>
    <t xml:space="preserve"> Писуляк Андрій</t>
  </si>
  <si>
    <t>Логойда Олександр</t>
  </si>
  <si>
    <t>Сивак Марина</t>
  </si>
  <si>
    <t xml:space="preserve"> Вацик Юрій</t>
  </si>
  <si>
    <t>Барна Христина</t>
  </si>
  <si>
    <t>Трошина Єлизавета</t>
  </si>
  <si>
    <t>Гожа Ангеліна</t>
  </si>
  <si>
    <t>Конончук Анастасія</t>
  </si>
  <si>
    <t>Скрипка Дарія</t>
  </si>
  <si>
    <t>Конопля Арсен</t>
  </si>
  <si>
    <t>Фоменко Катерина</t>
  </si>
  <si>
    <t>Соколова Вікторія</t>
  </si>
  <si>
    <t>Бацюн Тетяна</t>
  </si>
  <si>
    <t xml:space="preserve"> Скрипник Марія</t>
  </si>
  <si>
    <t>Бажура Ольга</t>
  </si>
  <si>
    <t xml:space="preserve">Войцех Євгеній </t>
  </si>
  <si>
    <t xml:space="preserve">Васільєва Уляна </t>
  </si>
  <si>
    <t>Бутенко Ілля</t>
  </si>
  <si>
    <t xml:space="preserve"> Маринич Ілля </t>
  </si>
  <si>
    <t>Коменда Дмитро</t>
  </si>
  <si>
    <t>Лісовська Юлія</t>
  </si>
  <si>
    <t>Бораковський Богдан</t>
  </si>
  <si>
    <t xml:space="preserve"> Ластовський Юрій</t>
  </si>
  <si>
    <t>Вонсович Софія</t>
  </si>
  <si>
    <t>Ткач Анастасія</t>
  </si>
  <si>
    <t>Нгуєн Лінь Лан</t>
  </si>
  <si>
    <t>Азаров Арсеній</t>
  </si>
  <si>
    <t>Микола Шмигельський</t>
  </si>
  <si>
    <t>Шпідько Ангеліна</t>
  </si>
  <si>
    <t xml:space="preserve"> Буряк Михайло</t>
  </si>
  <si>
    <t>Нестор Шмигельський</t>
  </si>
  <si>
    <t>Басов Натан</t>
  </si>
  <si>
    <t>Кучеров Іван</t>
  </si>
  <si>
    <t xml:space="preserve">Чорна Єлизавета </t>
  </si>
  <si>
    <t>Ярмош Ілля</t>
  </si>
  <si>
    <t xml:space="preserve">Занфіров Єгор </t>
  </si>
  <si>
    <t xml:space="preserve">Гніденко Варвара </t>
  </si>
  <si>
    <t>Драчинська Валерія</t>
  </si>
  <si>
    <t>Юрим Софія</t>
  </si>
  <si>
    <t>Савтира Вероніка</t>
  </si>
  <si>
    <t>Яворська Анастасія</t>
  </si>
  <si>
    <t>Бабенко Владислава</t>
  </si>
  <si>
    <t>Борисова Лилия</t>
  </si>
  <si>
    <t>Царелунга Крістіна</t>
  </si>
  <si>
    <t>Громко Анастасія</t>
  </si>
  <si>
    <t>Недолужко Анна</t>
  </si>
  <si>
    <t>Іванова Анна</t>
  </si>
  <si>
    <t xml:space="preserve">Кличук Михаил </t>
  </si>
  <si>
    <t>Скидан Ольга</t>
  </si>
  <si>
    <t xml:space="preserve"> Бучок Евеліна</t>
  </si>
  <si>
    <t>Опришко Юра</t>
  </si>
  <si>
    <t>Тепленький Максим</t>
  </si>
  <si>
    <t>Кощенко Даніїл</t>
  </si>
  <si>
    <t>Завантажити сертифікат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</si>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</sst>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Sdwerxj_1Sb6Q_7KSfkg" TargetMode="External"/><Relationship Id="rId21" Type="http://schemas.openxmlformats.org/officeDocument/2006/relationships/hyperlink" Target="https://talan.bank.gov.ua/get-user-certificate/SdwertAB7lT1lgDMrBYb" TargetMode="External"/><Relationship Id="rId324" Type="http://schemas.openxmlformats.org/officeDocument/2006/relationships/hyperlink" Target="https://talan.bank.gov.ua/get-user-certificate/SdwernXxQD4KOmSXVDsU" TargetMode="External"/><Relationship Id="rId531" Type="http://schemas.openxmlformats.org/officeDocument/2006/relationships/hyperlink" Target="https://talan.bank.gov.ua/get-user-certificate/SdwerMd16iYwy3wVXPgf" TargetMode="External"/><Relationship Id="rId170" Type="http://schemas.openxmlformats.org/officeDocument/2006/relationships/hyperlink" Target="https://talan.bank.gov.ua/get-user-certificate/SdwerZ-DOS6nXUImd5mP" TargetMode="External"/><Relationship Id="rId268" Type="http://schemas.openxmlformats.org/officeDocument/2006/relationships/hyperlink" Target="https://talan.bank.gov.ua/get-user-certificate/Sdwer4AuF6Tr9NmZ5_vg" TargetMode="External"/><Relationship Id="rId475" Type="http://schemas.openxmlformats.org/officeDocument/2006/relationships/hyperlink" Target="https://talan.bank.gov.ua/get-user-certificate/Sdwerr9E11FNaWA_6dRm" TargetMode="External"/><Relationship Id="rId32" Type="http://schemas.openxmlformats.org/officeDocument/2006/relationships/hyperlink" Target="https://talan.bank.gov.ua/get-user-certificate/SdwerSND7ZHHBqntxxUX" TargetMode="External"/><Relationship Id="rId128" Type="http://schemas.openxmlformats.org/officeDocument/2006/relationships/hyperlink" Target="https://talan.bank.gov.ua/get-user-certificate/SdwerdSV9fayBY9jeUrC" TargetMode="External"/><Relationship Id="rId335" Type="http://schemas.openxmlformats.org/officeDocument/2006/relationships/hyperlink" Target="https://talan.bank.gov.ua/get-user-certificate/Sdwer86UInj4px7tgUaK" TargetMode="External"/><Relationship Id="rId181" Type="http://schemas.openxmlformats.org/officeDocument/2006/relationships/hyperlink" Target="https://talan.bank.gov.ua/get-user-certificate/SdwerfBjPM_fdV5eC_KN" TargetMode="External"/><Relationship Id="rId402" Type="http://schemas.openxmlformats.org/officeDocument/2006/relationships/hyperlink" Target="https://talan.bank.gov.ua/get-user-certificate/SdwercRvAiH_aTtKbOgS" TargetMode="External"/><Relationship Id="rId279" Type="http://schemas.openxmlformats.org/officeDocument/2006/relationships/hyperlink" Target="https://talan.bank.gov.ua/get-user-certificate/Sdwer1pG5lAtH79cgRVH" TargetMode="External"/><Relationship Id="rId444" Type="http://schemas.openxmlformats.org/officeDocument/2006/relationships/hyperlink" Target="https://talan.bank.gov.ua/get-user-certificate/SdwerTRWs3eM81GyhY07" TargetMode="External"/><Relationship Id="rId486" Type="http://schemas.openxmlformats.org/officeDocument/2006/relationships/hyperlink" Target="https://talan.bank.gov.ua/get-user-certificate/SdwerRLr0vOERqQvlLbk" TargetMode="External"/><Relationship Id="rId43" Type="http://schemas.openxmlformats.org/officeDocument/2006/relationships/hyperlink" Target="https://talan.bank.gov.ua/get-user-certificate/SdwerpkNpqFGFRaCO5Kf" TargetMode="External"/><Relationship Id="rId139" Type="http://schemas.openxmlformats.org/officeDocument/2006/relationships/hyperlink" Target="https://talan.bank.gov.ua/get-user-certificate/Sdwerbx0EXgumAlLcMU_" TargetMode="External"/><Relationship Id="rId290" Type="http://schemas.openxmlformats.org/officeDocument/2006/relationships/hyperlink" Target="https://talan.bank.gov.ua/get-user-certificate/SdwerLgERVuXmGdw4ymv" TargetMode="External"/><Relationship Id="rId304" Type="http://schemas.openxmlformats.org/officeDocument/2006/relationships/hyperlink" Target="https://talan.bank.gov.ua/get-user-certificate/SdwerRgQexzSVtWJBrmg" TargetMode="External"/><Relationship Id="rId346" Type="http://schemas.openxmlformats.org/officeDocument/2006/relationships/hyperlink" Target="https://talan.bank.gov.ua/get-user-certificate/SdwerhKNRg2Kyf-G2v6s" TargetMode="External"/><Relationship Id="rId388" Type="http://schemas.openxmlformats.org/officeDocument/2006/relationships/hyperlink" Target="https://talan.bank.gov.ua/get-user-certificate/SdwerCjRzbccZXC87pQW" TargetMode="External"/><Relationship Id="rId511" Type="http://schemas.openxmlformats.org/officeDocument/2006/relationships/hyperlink" Target="https://talan.bank.gov.ua/get-user-certificate/SdwerTsHdtPZQFd1-Znl" TargetMode="External"/><Relationship Id="rId85" Type="http://schemas.openxmlformats.org/officeDocument/2006/relationships/hyperlink" Target="https://talan.bank.gov.ua/get-user-certificate/Sdwer9cZZAPHOJra-WIr" TargetMode="External"/><Relationship Id="rId150" Type="http://schemas.openxmlformats.org/officeDocument/2006/relationships/hyperlink" Target="https://talan.bank.gov.ua/get-user-certificate/SdwerZG8t4Noe9ln-3Iw" TargetMode="External"/><Relationship Id="rId192" Type="http://schemas.openxmlformats.org/officeDocument/2006/relationships/hyperlink" Target="https://talan.bank.gov.ua/get-user-certificate/SdwerM8LHm9DeHGlQUUI" TargetMode="External"/><Relationship Id="rId206" Type="http://schemas.openxmlformats.org/officeDocument/2006/relationships/hyperlink" Target="https://talan.bank.gov.ua/get-user-certificate/SdwerrV6uq2qzQAwYuYE" TargetMode="External"/><Relationship Id="rId413" Type="http://schemas.openxmlformats.org/officeDocument/2006/relationships/hyperlink" Target="https://talan.bank.gov.ua/get-user-certificate/SdwerJC31-gxBH31Y9d-" TargetMode="External"/><Relationship Id="rId248" Type="http://schemas.openxmlformats.org/officeDocument/2006/relationships/hyperlink" Target="https://talan.bank.gov.ua/get-user-certificate/Sdwer-Ed6x2C6spDH5tK" TargetMode="External"/><Relationship Id="rId455" Type="http://schemas.openxmlformats.org/officeDocument/2006/relationships/hyperlink" Target="https://talan.bank.gov.ua/get-user-certificate/Sdwer9dyKMFp_E27TZJ6" TargetMode="External"/><Relationship Id="rId497" Type="http://schemas.openxmlformats.org/officeDocument/2006/relationships/hyperlink" Target="https://talan.bank.gov.ua/get-user-certificate/SdwerWKugezm22wjSK5h" TargetMode="External"/><Relationship Id="rId12" Type="http://schemas.openxmlformats.org/officeDocument/2006/relationships/hyperlink" Target="https://talan.bank.gov.ua/get-user-certificate/Sdwer527nkRcvVODRGtz" TargetMode="External"/><Relationship Id="rId108" Type="http://schemas.openxmlformats.org/officeDocument/2006/relationships/hyperlink" Target="https://talan.bank.gov.ua/get-user-certificate/Sdwerlov3XDS0eMixVmg" TargetMode="External"/><Relationship Id="rId315" Type="http://schemas.openxmlformats.org/officeDocument/2006/relationships/hyperlink" Target="https://talan.bank.gov.ua/get-user-certificate/Sdwerh43xnpcv9MRmEnL" TargetMode="External"/><Relationship Id="rId357" Type="http://schemas.openxmlformats.org/officeDocument/2006/relationships/hyperlink" Target="https://talan.bank.gov.ua/get-user-certificate/Sdwer6cLp2l0gglsXmuE" TargetMode="External"/><Relationship Id="rId522" Type="http://schemas.openxmlformats.org/officeDocument/2006/relationships/hyperlink" Target="https://talan.bank.gov.ua/get-user-certificate/SdwerT0JDD7Li8sWM4HJ" TargetMode="External"/><Relationship Id="rId54" Type="http://schemas.openxmlformats.org/officeDocument/2006/relationships/hyperlink" Target="https://talan.bank.gov.ua/get-user-certificate/SdwerXb6F9s8tZhlJTLm" TargetMode="External"/><Relationship Id="rId96" Type="http://schemas.openxmlformats.org/officeDocument/2006/relationships/hyperlink" Target="https://talan.bank.gov.ua/get-user-certificate/Sdwer1AfYYBIm2NCUOXj" TargetMode="External"/><Relationship Id="rId161" Type="http://schemas.openxmlformats.org/officeDocument/2006/relationships/hyperlink" Target="https://talan.bank.gov.ua/get-user-certificate/SdwerMm7JXKPSkaSrf_8" TargetMode="External"/><Relationship Id="rId217" Type="http://schemas.openxmlformats.org/officeDocument/2006/relationships/hyperlink" Target="https://talan.bank.gov.ua/get-user-certificate/SdwermDrAjxwjr9CiOLF" TargetMode="External"/><Relationship Id="rId399" Type="http://schemas.openxmlformats.org/officeDocument/2006/relationships/hyperlink" Target="https://talan.bank.gov.ua/get-user-certificate/SdwerIwG4H6NMpsRJItt" TargetMode="External"/><Relationship Id="rId259" Type="http://schemas.openxmlformats.org/officeDocument/2006/relationships/hyperlink" Target="https://talan.bank.gov.ua/get-user-certificate/SdwereHYuotvLlDDqTwJ" TargetMode="External"/><Relationship Id="rId424" Type="http://schemas.openxmlformats.org/officeDocument/2006/relationships/hyperlink" Target="https://talan.bank.gov.ua/get-user-certificate/SdweryAOkGiBS88O-Vlt" TargetMode="External"/><Relationship Id="rId466" Type="http://schemas.openxmlformats.org/officeDocument/2006/relationships/hyperlink" Target="https://talan.bank.gov.ua/get-user-certificate/SdwerFG1SR1BqTeaUbqw" TargetMode="External"/><Relationship Id="rId23" Type="http://schemas.openxmlformats.org/officeDocument/2006/relationships/hyperlink" Target="https://talan.bank.gov.ua/get-user-certificate/Sdwer9naUAkmjGgOk83I" TargetMode="External"/><Relationship Id="rId119" Type="http://schemas.openxmlformats.org/officeDocument/2006/relationships/hyperlink" Target="https://talan.bank.gov.ua/get-user-certificate/SdwervakTk9NG8Y41Bvu" TargetMode="External"/><Relationship Id="rId270" Type="http://schemas.openxmlformats.org/officeDocument/2006/relationships/hyperlink" Target="https://talan.bank.gov.ua/get-user-certificate/Sdwert50j6E2mJxeUMSD" TargetMode="External"/><Relationship Id="rId326" Type="http://schemas.openxmlformats.org/officeDocument/2006/relationships/hyperlink" Target="https://talan.bank.gov.ua/get-user-certificate/Sdwer5ryaQ-d85KwcuMs" TargetMode="External"/><Relationship Id="rId533" Type="http://schemas.openxmlformats.org/officeDocument/2006/relationships/printerSettings" Target="../printerSettings/printerSettings1.bin"/><Relationship Id="rId65" Type="http://schemas.openxmlformats.org/officeDocument/2006/relationships/hyperlink" Target="https://talan.bank.gov.ua/get-user-certificate/Sdwerb_m_oqQD-ngRW3B" TargetMode="External"/><Relationship Id="rId130" Type="http://schemas.openxmlformats.org/officeDocument/2006/relationships/hyperlink" Target="https://talan.bank.gov.ua/get-user-certificate/SdwerHF4oF6uE0jTC01W" TargetMode="External"/><Relationship Id="rId368" Type="http://schemas.openxmlformats.org/officeDocument/2006/relationships/hyperlink" Target="https://talan.bank.gov.ua/get-user-certificate/Sdwer-dJncuRKI7sjdM-" TargetMode="External"/><Relationship Id="rId172" Type="http://schemas.openxmlformats.org/officeDocument/2006/relationships/hyperlink" Target="https://talan.bank.gov.ua/get-user-certificate/Sdwer1_nflsfs75ygKpD" TargetMode="External"/><Relationship Id="rId228" Type="http://schemas.openxmlformats.org/officeDocument/2006/relationships/hyperlink" Target="https://talan.bank.gov.ua/get-user-certificate/SdwerjuxzlTl8kZ6yy-f" TargetMode="External"/><Relationship Id="rId435" Type="http://schemas.openxmlformats.org/officeDocument/2006/relationships/hyperlink" Target="https://talan.bank.gov.ua/get-user-certificate/Sdwer4v5iUPuOv2rAgXv" TargetMode="External"/><Relationship Id="rId477" Type="http://schemas.openxmlformats.org/officeDocument/2006/relationships/hyperlink" Target="https://talan.bank.gov.ua/get-user-certificate/SdwerxhfiTj_mZjSAS9O" TargetMode="External"/><Relationship Id="rId281" Type="http://schemas.openxmlformats.org/officeDocument/2006/relationships/hyperlink" Target="https://talan.bank.gov.ua/get-user-certificate/SdwerwXXpLdpzX1aqkYV" TargetMode="External"/><Relationship Id="rId337" Type="http://schemas.openxmlformats.org/officeDocument/2006/relationships/hyperlink" Target="https://talan.bank.gov.ua/get-user-certificate/SdwerqTJGuq-K5kzvCz7" TargetMode="External"/><Relationship Id="rId502" Type="http://schemas.openxmlformats.org/officeDocument/2006/relationships/hyperlink" Target="https://talan.bank.gov.ua/get-user-certificate/SdwerJo0ZdYcuDfHSPFT" TargetMode="External"/><Relationship Id="rId34" Type="http://schemas.openxmlformats.org/officeDocument/2006/relationships/hyperlink" Target="https://talan.bank.gov.ua/get-user-certificate/Sdwer2uncOztOgY2fK6g" TargetMode="External"/><Relationship Id="rId76" Type="http://schemas.openxmlformats.org/officeDocument/2006/relationships/hyperlink" Target="https://talan.bank.gov.ua/get-user-certificate/SdwerXOovD48mOmfFs1S" TargetMode="External"/><Relationship Id="rId141" Type="http://schemas.openxmlformats.org/officeDocument/2006/relationships/hyperlink" Target="https://talan.bank.gov.ua/get-user-certificate/Sdwer9HeyKpCNjTh5cNM" TargetMode="External"/><Relationship Id="rId379" Type="http://schemas.openxmlformats.org/officeDocument/2006/relationships/hyperlink" Target="https://talan.bank.gov.ua/get-user-certificate/Sdwer-VYCVuO53I_nsXL" TargetMode="External"/><Relationship Id="rId7" Type="http://schemas.openxmlformats.org/officeDocument/2006/relationships/hyperlink" Target="https://talan.bank.gov.ua/get-user-certificate/SdwerHV49sHNVA3oAP7v" TargetMode="External"/><Relationship Id="rId183" Type="http://schemas.openxmlformats.org/officeDocument/2006/relationships/hyperlink" Target="https://talan.bank.gov.ua/get-user-certificate/Sdwerqi5yWiNglMkh486" TargetMode="External"/><Relationship Id="rId239" Type="http://schemas.openxmlformats.org/officeDocument/2006/relationships/hyperlink" Target="https://talan.bank.gov.ua/get-user-certificate/SdwerBpjgSCfsoLCdI80" TargetMode="External"/><Relationship Id="rId390" Type="http://schemas.openxmlformats.org/officeDocument/2006/relationships/hyperlink" Target="https://talan.bank.gov.ua/get-user-certificate/SdwerIrGn_S_8rekHfeE" TargetMode="External"/><Relationship Id="rId404" Type="http://schemas.openxmlformats.org/officeDocument/2006/relationships/hyperlink" Target="https://talan.bank.gov.ua/get-user-certificate/Sdwer8sqhpCJ6PcglPiF" TargetMode="External"/><Relationship Id="rId446" Type="http://schemas.openxmlformats.org/officeDocument/2006/relationships/hyperlink" Target="https://talan.bank.gov.ua/get-user-certificate/Sdwer9YcLrSS8ALo5ADc" TargetMode="External"/><Relationship Id="rId250" Type="http://schemas.openxmlformats.org/officeDocument/2006/relationships/hyperlink" Target="https://talan.bank.gov.ua/get-user-certificate/SdwerdSa3kOEGdVtdFjm" TargetMode="External"/><Relationship Id="rId292" Type="http://schemas.openxmlformats.org/officeDocument/2006/relationships/hyperlink" Target="https://talan.bank.gov.ua/get-user-certificate/SdwerHDbXyzeQEKxFa1d" TargetMode="External"/><Relationship Id="rId306" Type="http://schemas.openxmlformats.org/officeDocument/2006/relationships/hyperlink" Target="https://talan.bank.gov.ua/get-user-certificate/Sdwerz9-M9vg1cHctNqk" TargetMode="External"/><Relationship Id="rId488" Type="http://schemas.openxmlformats.org/officeDocument/2006/relationships/hyperlink" Target="https://talan.bank.gov.ua/get-user-certificate/SdwerN36Mcc4QG2u0YRT" TargetMode="External"/><Relationship Id="rId45" Type="http://schemas.openxmlformats.org/officeDocument/2006/relationships/hyperlink" Target="https://talan.bank.gov.ua/get-user-certificate/Sdweru7V9b7M7Bte2KTn" TargetMode="External"/><Relationship Id="rId87" Type="http://schemas.openxmlformats.org/officeDocument/2006/relationships/hyperlink" Target="https://talan.bank.gov.ua/get-user-certificate/SdwerU1LY14X6R7JfGaq" TargetMode="External"/><Relationship Id="rId110" Type="http://schemas.openxmlformats.org/officeDocument/2006/relationships/hyperlink" Target="https://talan.bank.gov.ua/get-user-certificate/Sdwergfh-i7IZ1KsmrHi" TargetMode="External"/><Relationship Id="rId348" Type="http://schemas.openxmlformats.org/officeDocument/2006/relationships/hyperlink" Target="https://talan.bank.gov.ua/get-user-certificate/Sdweror76lg1Oti0pNqu" TargetMode="External"/><Relationship Id="rId513" Type="http://schemas.openxmlformats.org/officeDocument/2006/relationships/hyperlink" Target="https://talan.bank.gov.ua/get-user-certificate/Sdwer9acgG8D4QMJDwgS" TargetMode="External"/><Relationship Id="rId152" Type="http://schemas.openxmlformats.org/officeDocument/2006/relationships/hyperlink" Target="https://talan.bank.gov.ua/get-user-certificate/SdwerM5ZzRBbwY_6Qb6j" TargetMode="External"/><Relationship Id="rId194" Type="http://schemas.openxmlformats.org/officeDocument/2006/relationships/hyperlink" Target="https://talan.bank.gov.ua/get-user-certificate/SdwerMPYjK0sSrN04oOd" TargetMode="External"/><Relationship Id="rId208" Type="http://schemas.openxmlformats.org/officeDocument/2006/relationships/hyperlink" Target="https://talan.bank.gov.ua/get-user-certificate/SdwerHIKnZ4arpLVd1pX" TargetMode="External"/><Relationship Id="rId415" Type="http://schemas.openxmlformats.org/officeDocument/2006/relationships/hyperlink" Target="https://talan.bank.gov.ua/get-user-certificate/SdwerNk3nyk7xsWi1ZGd" TargetMode="External"/><Relationship Id="rId457" Type="http://schemas.openxmlformats.org/officeDocument/2006/relationships/hyperlink" Target="https://talan.bank.gov.ua/get-user-certificate/Sdwer2OA82Sb0Gd7fNf6" TargetMode="External"/><Relationship Id="rId261" Type="http://schemas.openxmlformats.org/officeDocument/2006/relationships/hyperlink" Target="https://talan.bank.gov.ua/get-user-certificate/Sdwerk9OE1TjDak-aFl-" TargetMode="External"/><Relationship Id="rId499" Type="http://schemas.openxmlformats.org/officeDocument/2006/relationships/hyperlink" Target="https://talan.bank.gov.ua/get-user-certificate/SdwernPcoau4Lh1VeDf9" TargetMode="External"/><Relationship Id="rId14" Type="http://schemas.openxmlformats.org/officeDocument/2006/relationships/hyperlink" Target="https://talan.bank.gov.ua/get-user-certificate/SdwerVy2JgUgg1Obou8U" TargetMode="External"/><Relationship Id="rId56" Type="http://schemas.openxmlformats.org/officeDocument/2006/relationships/hyperlink" Target="https://talan.bank.gov.ua/get-user-certificate/SdwerlsIYa5p2Mo0jNxo" TargetMode="External"/><Relationship Id="rId317" Type="http://schemas.openxmlformats.org/officeDocument/2006/relationships/hyperlink" Target="https://talan.bank.gov.ua/get-user-certificate/SdwerHvQc_SdEg78_UZH" TargetMode="External"/><Relationship Id="rId359" Type="http://schemas.openxmlformats.org/officeDocument/2006/relationships/hyperlink" Target="https://talan.bank.gov.ua/get-user-certificate/SdwerDWDadW6b83XH_uq" TargetMode="External"/><Relationship Id="rId524" Type="http://schemas.openxmlformats.org/officeDocument/2006/relationships/hyperlink" Target="https://talan.bank.gov.ua/get-user-certificate/SdwerfKNW4CJLSLdnitq" TargetMode="External"/><Relationship Id="rId98" Type="http://schemas.openxmlformats.org/officeDocument/2006/relationships/hyperlink" Target="https://talan.bank.gov.ua/get-user-certificate/SdwerNvgjJ4Hl1Pcfykn" TargetMode="External"/><Relationship Id="rId121" Type="http://schemas.openxmlformats.org/officeDocument/2006/relationships/hyperlink" Target="https://talan.bank.gov.ua/get-user-certificate/SdwerAutjR088CmVafEN" TargetMode="External"/><Relationship Id="rId163" Type="http://schemas.openxmlformats.org/officeDocument/2006/relationships/hyperlink" Target="https://talan.bank.gov.ua/get-user-certificate/SdwerMOiTmxjj6Ioouqm" TargetMode="External"/><Relationship Id="rId219" Type="http://schemas.openxmlformats.org/officeDocument/2006/relationships/hyperlink" Target="https://talan.bank.gov.ua/get-user-certificate/SdwerslEPJA6M4Ra_obD" TargetMode="External"/><Relationship Id="rId370" Type="http://schemas.openxmlformats.org/officeDocument/2006/relationships/hyperlink" Target="https://talan.bank.gov.ua/get-user-certificate/SdwerWG48m9V_F-v2bNs" TargetMode="External"/><Relationship Id="rId426" Type="http://schemas.openxmlformats.org/officeDocument/2006/relationships/hyperlink" Target="https://talan.bank.gov.ua/get-user-certificate/SdwercAo4WrRA-u_dt5j" TargetMode="External"/><Relationship Id="rId230" Type="http://schemas.openxmlformats.org/officeDocument/2006/relationships/hyperlink" Target="https://talan.bank.gov.ua/get-user-certificate/SdwerDnXziEDuzpUHEs_" TargetMode="External"/><Relationship Id="rId468" Type="http://schemas.openxmlformats.org/officeDocument/2006/relationships/hyperlink" Target="https://talan.bank.gov.ua/get-user-certificate/SdwerDp1C7hxG2_STyPx" TargetMode="External"/><Relationship Id="rId25" Type="http://schemas.openxmlformats.org/officeDocument/2006/relationships/hyperlink" Target="https://talan.bank.gov.ua/get-user-certificate/Sdwero8FgCuxijySFuX8" TargetMode="External"/><Relationship Id="rId67" Type="http://schemas.openxmlformats.org/officeDocument/2006/relationships/hyperlink" Target="https://talan.bank.gov.ua/get-user-certificate/Sdwer2_FU8KvmoI7j8vy" TargetMode="External"/><Relationship Id="rId272" Type="http://schemas.openxmlformats.org/officeDocument/2006/relationships/hyperlink" Target="https://talan.bank.gov.ua/get-user-certificate/SdwerlLw2bcqqTKDAIa-" TargetMode="External"/><Relationship Id="rId328" Type="http://schemas.openxmlformats.org/officeDocument/2006/relationships/hyperlink" Target="https://talan.bank.gov.ua/get-user-certificate/SdwerZiVCf8zsYi1D82D" TargetMode="External"/><Relationship Id="rId132" Type="http://schemas.openxmlformats.org/officeDocument/2006/relationships/hyperlink" Target="https://talan.bank.gov.ua/get-user-certificate/SdwerWpMzEdmalCMX_ir" TargetMode="External"/><Relationship Id="rId174" Type="http://schemas.openxmlformats.org/officeDocument/2006/relationships/hyperlink" Target="https://talan.bank.gov.ua/get-user-certificate/SdwerAo6rK2SKy75sHPd" TargetMode="External"/><Relationship Id="rId381" Type="http://schemas.openxmlformats.org/officeDocument/2006/relationships/hyperlink" Target="https://talan.bank.gov.ua/get-user-certificate/SdwerHUGz092qnShT_dr" TargetMode="External"/><Relationship Id="rId241" Type="http://schemas.openxmlformats.org/officeDocument/2006/relationships/hyperlink" Target="https://talan.bank.gov.ua/get-user-certificate/SdwerGgUvV-21eIKSeFv" TargetMode="External"/><Relationship Id="rId437" Type="http://schemas.openxmlformats.org/officeDocument/2006/relationships/hyperlink" Target="https://talan.bank.gov.ua/get-user-certificate/SdwerxeUOvT6Ooq4XKCq" TargetMode="External"/><Relationship Id="rId479" Type="http://schemas.openxmlformats.org/officeDocument/2006/relationships/hyperlink" Target="https://talan.bank.gov.ua/get-user-certificate/Sdwer-XgOGcxDVq4Q3iX" TargetMode="External"/><Relationship Id="rId36" Type="http://schemas.openxmlformats.org/officeDocument/2006/relationships/hyperlink" Target="https://talan.bank.gov.ua/get-user-certificate/SdwerBnSHcGIbsGJ14Q1" TargetMode="External"/><Relationship Id="rId283" Type="http://schemas.openxmlformats.org/officeDocument/2006/relationships/hyperlink" Target="https://talan.bank.gov.ua/get-user-certificate/SdwerccY0NZs1PtNzWEc" TargetMode="External"/><Relationship Id="rId339" Type="http://schemas.openxmlformats.org/officeDocument/2006/relationships/hyperlink" Target="https://talan.bank.gov.ua/get-user-certificate/Sdwer87GAoiwV7di9GHt" TargetMode="External"/><Relationship Id="rId490" Type="http://schemas.openxmlformats.org/officeDocument/2006/relationships/hyperlink" Target="https://talan.bank.gov.ua/get-user-certificate/SdwerwczCrNoDtXjp98G" TargetMode="External"/><Relationship Id="rId504" Type="http://schemas.openxmlformats.org/officeDocument/2006/relationships/hyperlink" Target="https://talan.bank.gov.ua/get-user-certificate/Sdwer8iXwGUPtm5JTZ2J" TargetMode="External"/><Relationship Id="rId78" Type="http://schemas.openxmlformats.org/officeDocument/2006/relationships/hyperlink" Target="https://talan.bank.gov.ua/get-user-certificate/SdwerEVPvKMVU8HnaNvK" TargetMode="External"/><Relationship Id="rId101" Type="http://schemas.openxmlformats.org/officeDocument/2006/relationships/hyperlink" Target="https://talan.bank.gov.ua/get-user-certificate/SdwerM9-zlvn1OIifw1u" TargetMode="External"/><Relationship Id="rId143" Type="http://schemas.openxmlformats.org/officeDocument/2006/relationships/hyperlink" Target="https://talan.bank.gov.ua/get-user-certificate/SdwerAW2d2bTCZjSSUUD" TargetMode="External"/><Relationship Id="rId185" Type="http://schemas.openxmlformats.org/officeDocument/2006/relationships/hyperlink" Target="https://talan.bank.gov.ua/get-user-certificate/Sdwer9LOchRbrV48Oiby" TargetMode="External"/><Relationship Id="rId350" Type="http://schemas.openxmlformats.org/officeDocument/2006/relationships/hyperlink" Target="https://talan.bank.gov.ua/get-user-certificate/Sdwerb-JMLGbxZLiaiqb" TargetMode="External"/><Relationship Id="rId406" Type="http://schemas.openxmlformats.org/officeDocument/2006/relationships/hyperlink" Target="https://talan.bank.gov.ua/get-user-certificate/SdwernoBqeMcGEi1IeM0" TargetMode="External"/><Relationship Id="rId9" Type="http://schemas.openxmlformats.org/officeDocument/2006/relationships/hyperlink" Target="https://talan.bank.gov.ua/get-user-certificate/SdwerKDT4ffqp1jEDFq6" TargetMode="External"/><Relationship Id="rId210" Type="http://schemas.openxmlformats.org/officeDocument/2006/relationships/hyperlink" Target="https://talan.bank.gov.ua/get-user-certificate/Sdwercd8Wz4jgLe2jMRg" TargetMode="External"/><Relationship Id="rId392" Type="http://schemas.openxmlformats.org/officeDocument/2006/relationships/hyperlink" Target="https://talan.bank.gov.ua/get-user-certificate/SdwerxjY0rO9xe0a_IqS" TargetMode="External"/><Relationship Id="rId448" Type="http://schemas.openxmlformats.org/officeDocument/2006/relationships/hyperlink" Target="https://talan.bank.gov.ua/get-user-certificate/SdwerfpG2MBCR14EJqrT" TargetMode="External"/><Relationship Id="rId252" Type="http://schemas.openxmlformats.org/officeDocument/2006/relationships/hyperlink" Target="https://talan.bank.gov.ua/get-user-certificate/SdwerIQ1iUjp88TFnxJ5" TargetMode="External"/><Relationship Id="rId294" Type="http://schemas.openxmlformats.org/officeDocument/2006/relationships/hyperlink" Target="https://talan.bank.gov.ua/get-user-certificate/SdwerZ0a5xT7mP7t1tTw" TargetMode="External"/><Relationship Id="rId308" Type="http://schemas.openxmlformats.org/officeDocument/2006/relationships/hyperlink" Target="https://talan.bank.gov.ua/get-user-certificate/SdwerodHFODKDX93jg4a" TargetMode="External"/><Relationship Id="rId515" Type="http://schemas.openxmlformats.org/officeDocument/2006/relationships/hyperlink" Target="https://talan.bank.gov.ua/get-user-certificate/SdwerScCHtGaKnaQsVPv" TargetMode="External"/><Relationship Id="rId47" Type="http://schemas.openxmlformats.org/officeDocument/2006/relationships/hyperlink" Target="https://talan.bank.gov.ua/get-user-certificate/Sdwer16mnrD_WaKhEhFx" TargetMode="External"/><Relationship Id="rId89" Type="http://schemas.openxmlformats.org/officeDocument/2006/relationships/hyperlink" Target="https://talan.bank.gov.ua/get-user-certificate/SdwervHcS_b_f-wwELuO" TargetMode="External"/><Relationship Id="rId112" Type="http://schemas.openxmlformats.org/officeDocument/2006/relationships/hyperlink" Target="https://talan.bank.gov.ua/get-user-certificate/Sdwer-uAVCnqC0z92Ybh" TargetMode="External"/><Relationship Id="rId154" Type="http://schemas.openxmlformats.org/officeDocument/2006/relationships/hyperlink" Target="https://talan.bank.gov.ua/get-user-certificate/SdwerwfFqM3reLAaMv7u" TargetMode="External"/><Relationship Id="rId361" Type="http://schemas.openxmlformats.org/officeDocument/2006/relationships/hyperlink" Target="https://talan.bank.gov.ua/get-user-certificate/Sdwer1uCAAlVGwWGi5Xz" TargetMode="External"/><Relationship Id="rId196" Type="http://schemas.openxmlformats.org/officeDocument/2006/relationships/hyperlink" Target="https://talan.bank.gov.ua/get-user-certificate/SdwergBhxvUS3oXkuxiH" TargetMode="External"/><Relationship Id="rId417" Type="http://schemas.openxmlformats.org/officeDocument/2006/relationships/hyperlink" Target="https://talan.bank.gov.ua/get-user-certificate/SdwerXxOWnKPJBjVmDT8" TargetMode="External"/><Relationship Id="rId459" Type="http://schemas.openxmlformats.org/officeDocument/2006/relationships/hyperlink" Target="https://talan.bank.gov.ua/get-user-certificate/Sdwer7ebsYnN-REHZgDj" TargetMode="External"/><Relationship Id="rId16" Type="http://schemas.openxmlformats.org/officeDocument/2006/relationships/hyperlink" Target="https://talan.bank.gov.ua/get-user-certificate/Sdwerr8E4w-xBDgvv6OG" TargetMode="External"/><Relationship Id="rId221" Type="http://schemas.openxmlformats.org/officeDocument/2006/relationships/hyperlink" Target="https://talan.bank.gov.ua/get-user-certificate/SdwerkOz3KpoNvwX61X3" TargetMode="External"/><Relationship Id="rId263" Type="http://schemas.openxmlformats.org/officeDocument/2006/relationships/hyperlink" Target="https://talan.bank.gov.ua/get-user-certificate/SdwerLwkyqgkZx3G-ljF" TargetMode="External"/><Relationship Id="rId319" Type="http://schemas.openxmlformats.org/officeDocument/2006/relationships/hyperlink" Target="https://talan.bank.gov.ua/get-user-certificate/SdwerEypACtRHggkIyqm" TargetMode="External"/><Relationship Id="rId470" Type="http://schemas.openxmlformats.org/officeDocument/2006/relationships/hyperlink" Target="https://talan.bank.gov.ua/get-user-certificate/Sdwer374KwSDxw4rHIQw" TargetMode="External"/><Relationship Id="rId526" Type="http://schemas.openxmlformats.org/officeDocument/2006/relationships/hyperlink" Target="https://talan.bank.gov.ua/get-user-certificate/SdwerZwnr-OJeLr59uNe" TargetMode="External"/><Relationship Id="rId58" Type="http://schemas.openxmlformats.org/officeDocument/2006/relationships/hyperlink" Target="https://talan.bank.gov.ua/get-user-certificate/SdwerTZfNLfOJqLQkDvJ" TargetMode="External"/><Relationship Id="rId123" Type="http://schemas.openxmlformats.org/officeDocument/2006/relationships/hyperlink" Target="https://talan.bank.gov.ua/get-user-certificate/SdwerU2D75KfKunhOy_b" TargetMode="External"/><Relationship Id="rId330" Type="http://schemas.openxmlformats.org/officeDocument/2006/relationships/hyperlink" Target="https://talan.bank.gov.ua/get-user-certificate/SdwerQAx-tfXoqyDHFTk" TargetMode="External"/><Relationship Id="rId165" Type="http://schemas.openxmlformats.org/officeDocument/2006/relationships/hyperlink" Target="https://talan.bank.gov.ua/get-user-certificate/SdwerqO81bFE7nfYhIL1" TargetMode="External"/><Relationship Id="rId372" Type="http://schemas.openxmlformats.org/officeDocument/2006/relationships/hyperlink" Target="https://talan.bank.gov.ua/get-user-certificate/Sdwer02BS3aghdWQxKt-" TargetMode="External"/><Relationship Id="rId428" Type="http://schemas.openxmlformats.org/officeDocument/2006/relationships/hyperlink" Target="https://talan.bank.gov.ua/get-user-certificate/SdwerL4xz6rNBioqvL2S" TargetMode="External"/><Relationship Id="rId232" Type="http://schemas.openxmlformats.org/officeDocument/2006/relationships/hyperlink" Target="https://talan.bank.gov.ua/get-user-certificate/SdwerOBsW8KuiYFE_Et9" TargetMode="External"/><Relationship Id="rId274" Type="http://schemas.openxmlformats.org/officeDocument/2006/relationships/hyperlink" Target="https://talan.bank.gov.ua/get-user-certificate/SdwerKpcAjhO2WB3cNeu" TargetMode="External"/><Relationship Id="rId481" Type="http://schemas.openxmlformats.org/officeDocument/2006/relationships/hyperlink" Target="https://talan.bank.gov.ua/get-user-certificate/SdwerRWrTW95FsWDDYUa" TargetMode="External"/><Relationship Id="rId27" Type="http://schemas.openxmlformats.org/officeDocument/2006/relationships/hyperlink" Target="https://talan.bank.gov.ua/get-user-certificate/SdwerlrUsnlOhQYOXPVF" TargetMode="External"/><Relationship Id="rId69" Type="http://schemas.openxmlformats.org/officeDocument/2006/relationships/hyperlink" Target="https://talan.bank.gov.ua/get-user-certificate/Sdwer8-P1nlqVaSWq_6o" TargetMode="External"/><Relationship Id="rId134" Type="http://schemas.openxmlformats.org/officeDocument/2006/relationships/hyperlink" Target="https://talan.bank.gov.ua/get-user-certificate/SdwerhYC0PF-yVLUoZDB" TargetMode="External"/><Relationship Id="rId80" Type="http://schemas.openxmlformats.org/officeDocument/2006/relationships/hyperlink" Target="https://talan.bank.gov.ua/get-user-certificate/SdwerugompMbTSBVwwoF" TargetMode="External"/><Relationship Id="rId176" Type="http://schemas.openxmlformats.org/officeDocument/2006/relationships/hyperlink" Target="https://talan.bank.gov.ua/get-user-certificate/Sdwer9WE96P3jhvRmYDP" TargetMode="External"/><Relationship Id="rId341" Type="http://schemas.openxmlformats.org/officeDocument/2006/relationships/hyperlink" Target="https://talan.bank.gov.ua/get-user-certificate/Sdwerzy0PJoeeQB3YEpH" TargetMode="External"/><Relationship Id="rId383" Type="http://schemas.openxmlformats.org/officeDocument/2006/relationships/hyperlink" Target="https://talan.bank.gov.ua/get-user-certificate/SdwerUGKFIZuBWZWOqn9" TargetMode="External"/><Relationship Id="rId439" Type="http://schemas.openxmlformats.org/officeDocument/2006/relationships/hyperlink" Target="https://talan.bank.gov.ua/get-user-certificate/SdwerflJkG-MVHs7Y75s" TargetMode="External"/><Relationship Id="rId201" Type="http://schemas.openxmlformats.org/officeDocument/2006/relationships/hyperlink" Target="https://talan.bank.gov.ua/get-user-certificate/SdwerDgIjraUaHZW3Bzw" TargetMode="External"/><Relationship Id="rId243" Type="http://schemas.openxmlformats.org/officeDocument/2006/relationships/hyperlink" Target="https://talan.bank.gov.ua/get-user-certificate/SdwersVMnQk_sv1fBv7R" TargetMode="External"/><Relationship Id="rId285" Type="http://schemas.openxmlformats.org/officeDocument/2006/relationships/hyperlink" Target="https://talan.bank.gov.ua/get-user-certificate/SdwervR8JNyyRUzpgNaX" TargetMode="External"/><Relationship Id="rId450" Type="http://schemas.openxmlformats.org/officeDocument/2006/relationships/hyperlink" Target="https://talan.bank.gov.ua/get-user-certificate/Sdwersxr4kt_JbxEyXxX" TargetMode="External"/><Relationship Id="rId506" Type="http://schemas.openxmlformats.org/officeDocument/2006/relationships/hyperlink" Target="https://talan.bank.gov.ua/get-user-certificate/Sdwer_ZEoeMM3Bso0T72" TargetMode="External"/><Relationship Id="rId38" Type="http://schemas.openxmlformats.org/officeDocument/2006/relationships/hyperlink" Target="https://talan.bank.gov.ua/get-user-certificate/SdwerteEzAD5pVzR80nq" TargetMode="External"/><Relationship Id="rId103" Type="http://schemas.openxmlformats.org/officeDocument/2006/relationships/hyperlink" Target="https://talan.bank.gov.ua/get-user-certificate/SdwergvJbpOEAbn4PcRb" TargetMode="External"/><Relationship Id="rId310" Type="http://schemas.openxmlformats.org/officeDocument/2006/relationships/hyperlink" Target="https://talan.bank.gov.ua/get-user-certificate/SdwerSBd6JLhXYxcDRED" TargetMode="External"/><Relationship Id="rId492" Type="http://schemas.openxmlformats.org/officeDocument/2006/relationships/hyperlink" Target="https://talan.bank.gov.ua/get-user-certificate/Sdwer7wCDTpelvFYGAIW" TargetMode="External"/><Relationship Id="rId91" Type="http://schemas.openxmlformats.org/officeDocument/2006/relationships/hyperlink" Target="https://talan.bank.gov.ua/get-user-certificate/SdweryMyGttwh4xQtk0L" TargetMode="External"/><Relationship Id="rId145" Type="http://schemas.openxmlformats.org/officeDocument/2006/relationships/hyperlink" Target="https://talan.bank.gov.ua/get-user-certificate/SdwerBBttGY5AagJUC0o" TargetMode="External"/><Relationship Id="rId187" Type="http://schemas.openxmlformats.org/officeDocument/2006/relationships/hyperlink" Target="https://talan.bank.gov.ua/get-user-certificate/SdwerO3IigKRQvzHA0Ib" TargetMode="External"/><Relationship Id="rId352" Type="http://schemas.openxmlformats.org/officeDocument/2006/relationships/hyperlink" Target="https://talan.bank.gov.ua/get-user-certificate/Sdwertg1IPpAwob-eUSc" TargetMode="External"/><Relationship Id="rId394" Type="http://schemas.openxmlformats.org/officeDocument/2006/relationships/hyperlink" Target="https://talan.bank.gov.ua/get-user-certificate/SdwerzcZonLI8TzUW5RM" TargetMode="External"/><Relationship Id="rId408" Type="http://schemas.openxmlformats.org/officeDocument/2006/relationships/hyperlink" Target="https://talan.bank.gov.ua/get-user-certificate/Sdwer1yyOL-D8yvYaHHJ" TargetMode="External"/><Relationship Id="rId212" Type="http://schemas.openxmlformats.org/officeDocument/2006/relationships/hyperlink" Target="https://talan.bank.gov.ua/get-user-certificate/Sdwert-CJ3W1H-QcMQKv" TargetMode="External"/><Relationship Id="rId254" Type="http://schemas.openxmlformats.org/officeDocument/2006/relationships/hyperlink" Target="https://talan.bank.gov.ua/get-user-certificate/SdwerEV6adheRgZaPjT4" TargetMode="External"/><Relationship Id="rId49" Type="http://schemas.openxmlformats.org/officeDocument/2006/relationships/hyperlink" Target="https://talan.bank.gov.ua/get-user-certificate/SdwerSUu_Y98VM1zJstz" TargetMode="External"/><Relationship Id="rId114" Type="http://schemas.openxmlformats.org/officeDocument/2006/relationships/hyperlink" Target="https://talan.bank.gov.ua/get-user-certificate/SdwerYsyjBvAzBf7Gk9W" TargetMode="External"/><Relationship Id="rId296" Type="http://schemas.openxmlformats.org/officeDocument/2006/relationships/hyperlink" Target="https://talan.bank.gov.ua/get-user-certificate/SdwerGhYZpruYmrybUba" TargetMode="External"/><Relationship Id="rId461" Type="http://schemas.openxmlformats.org/officeDocument/2006/relationships/hyperlink" Target="https://talan.bank.gov.ua/get-user-certificate/SdwerVQIeCVimcCRpio5" TargetMode="External"/><Relationship Id="rId517" Type="http://schemas.openxmlformats.org/officeDocument/2006/relationships/hyperlink" Target="https://talan.bank.gov.ua/get-user-certificate/SdwerjZrIHg6DthKPANy" TargetMode="External"/><Relationship Id="rId60" Type="http://schemas.openxmlformats.org/officeDocument/2006/relationships/hyperlink" Target="https://talan.bank.gov.ua/get-user-certificate/SdwerYpojqNztH4DmOXh" TargetMode="External"/><Relationship Id="rId156" Type="http://schemas.openxmlformats.org/officeDocument/2006/relationships/hyperlink" Target="https://talan.bank.gov.ua/get-user-certificate/Sdwer5qvG8kM4O9hv4uQ" TargetMode="External"/><Relationship Id="rId198" Type="http://schemas.openxmlformats.org/officeDocument/2006/relationships/hyperlink" Target="https://talan.bank.gov.ua/get-user-certificate/SdwerwQob8kIbMYEoRV3" TargetMode="External"/><Relationship Id="rId321" Type="http://schemas.openxmlformats.org/officeDocument/2006/relationships/hyperlink" Target="https://talan.bank.gov.ua/get-user-certificate/SdwerNw_fxS7hupUVqfJ" TargetMode="External"/><Relationship Id="rId363" Type="http://schemas.openxmlformats.org/officeDocument/2006/relationships/hyperlink" Target="https://talan.bank.gov.ua/get-user-certificate/SdwermAUZepRB57I1Swa" TargetMode="External"/><Relationship Id="rId419" Type="http://schemas.openxmlformats.org/officeDocument/2006/relationships/hyperlink" Target="https://talan.bank.gov.ua/get-user-certificate/Sdwer3Q9HRheHi7np1V5" TargetMode="External"/><Relationship Id="rId223" Type="http://schemas.openxmlformats.org/officeDocument/2006/relationships/hyperlink" Target="https://talan.bank.gov.ua/get-user-certificate/Sdwerf4gNOeTD3LnN9Na" TargetMode="External"/><Relationship Id="rId430" Type="http://schemas.openxmlformats.org/officeDocument/2006/relationships/hyperlink" Target="https://talan.bank.gov.ua/get-user-certificate/SdwerwflOpiHwWNyKilI" TargetMode="External"/><Relationship Id="rId18" Type="http://schemas.openxmlformats.org/officeDocument/2006/relationships/hyperlink" Target="https://talan.bank.gov.ua/get-user-certificate/SdwerR1XHoZQdAiayAI3" TargetMode="External"/><Relationship Id="rId265" Type="http://schemas.openxmlformats.org/officeDocument/2006/relationships/hyperlink" Target="https://talan.bank.gov.ua/get-user-certificate/SdwereZ81dLPFHWoPh_M" TargetMode="External"/><Relationship Id="rId472" Type="http://schemas.openxmlformats.org/officeDocument/2006/relationships/hyperlink" Target="https://talan.bank.gov.ua/get-user-certificate/SdweriARId-wrVIOnTcd" TargetMode="External"/><Relationship Id="rId528" Type="http://schemas.openxmlformats.org/officeDocument/2006/relationships/hyperlink" Target="https://talan.bank.gov.ua/get-user-certificate/SdwerOje5Ai7l4erN4Kp" TargetMode="External"/><Relationship Id="rId125" Type="http://schemas.openxmlformats.org/officeDocument/2006/relationships/hyperlink" Target="https://talan.bank.gov.ua/get-user-certificate/Sdwer7KKd-ByiXhouIlR" TargetMode="External"/><Relationship Id="rId167" Type="http://schemas.openxmlformats.org/officeDocument/2006/relationships/hyperlink" Target="https://talan.bank.gov.ua/get-user-certificate/Sdwer9zm-mIo_uOYqTpi" TargetMode="External"/><Relationship Id="rId332" Type="http://schemas.openxmlformats.org/officeDocument/2006/relationships/hyperlink" Target="https://talan.bank.gov.ua/get-user-certificate/SdwerRMLhDCJItAQqerZ" TargetMode="External"/><Relationship Id="rId374" Type="http://schemas.openxmlformats.org/officeDocument/2006/relationships/hyperlink" Target="https://talan.bank.gov.ua/get-user-certificate/Sdwer9M5V9MgkipZS8gc" TargetMode="External"/><Relationship Id="rId71" Type="http://schemas.openxmlformats.org/officeDocument/2006/relationships/hyperlink" Target="https://talan.bank.gov.ua/get-user-certificate/Sdwer2GDoYz0p1K5KDvm" TargetMode="External"/><Relationship Id="rId234" Type="http://schemas.openxmlformats.org/officeDocument/2006/relationships/hyperlink" Target="https://talan.bank.gov.ua/get-user-certificate/Sdwer8f_d88rS5wle7N2" TargetMode="External"/><Relationship Id="rId2" Type="http://schemas.openxmlformats.org/officeDocument/2006/relationships/hyperlink" Target="https://talan.bank.gov.ua/get-user-certificate/SdwerTx3ohLLAQ3hXuFT" TargetMode="External"/><Relationship Id="rId29" Type="http://schemas.openxmlformats.org/officeDocument/2006/relationships/hyperlink" Target="https://talan.bank.gov.ua/get-user-certificate/SdwernefK_1BDXwUEHMN" TargetMode="External"/><Relationship Id="rId276" Type="http://schemas.openxmlformats.org/officeDocument/2006/relationships/hyperlink" Target="https://talan.bank.gov.ua/get-user-certificate/SdweruG66p-i8oSjlXoV" TargetMode="External"/><Relationship Id="rId441" Type="http://schemas.openxmlformats.org/officeDocument/2006/relationships/hyperlink" Target="https://talan.bank.gov.ua/get-user-certificate/SdwerYmEJ4JlMH6CJN8H" TargetMode="External"/><Relationship Id="rId483" Type="http://schemas.openxmlformats.org/officeDocument/2006/relationships/hyperlink" Target="https://talan.bank.gov.ua/get-user-certificate/SdwerDUvToDInrIKzPWU" TargetMode="External"/><Relationship Id="rId40" Type="http://schemas.openxmlformats.org/officeDocument/2006/relationships/hyperlink" Target="https://talan.bank.gov.ua/get-user-certificate/SdwerS4u7J8o-3GxJD6H" TargetMode="External"/><Relationship Id="rId136" Type="http://schemas.openxmlformats.org/officeDocument/2006/relationships/hyperlink" Target="https://talan.bank.gov.ua/get-user-certificate/Sdwerqa_1Yuj-Quv0Dns" TargetMode="External"/><Relationship Id="rId178" Type="http://schemas.openxmlformats.org/officeDocument/2006/relationships/hyperlink" Target="https://talan.bank.gov.ua/get-user-certificate/SdwerDVb-ZXJzrXD4IdO" TargetMode="External"/><Relationship Id="rId301" Type="http://schemas.openxmlformats.org/officeDocument/2006/relationships/hyperlink" Target="https://talan.bank.gov.ua/get-user-certificate/SdwerpbGe35IVsyP9Gy4" TargetMode="External"/><Relationship Id="rId343" Type="http://schemas.openxmlformats.org/officeDocument/2006/relationships/hyperlink" Target="https://talan.bank.gov.ua/get-user-certificate/SdwermkTHDeRW7zm22br" TargetMode="External"/><Relationship Id="rId82" Type="http://schemas.openxmlformats.org/officeDocument/2006/relationships/hyperlink" Target="https://talan.bank.gov.ua/get-user-certificate/Sdwerajxlv6bA9LdNPvz" TargetMode="External"/><Relationship Id="rId203" Type="http://schemas.openxmlformats.org/officeDocument/2006/relationships/hyperlink" Target="https://talan.bank.gov.ua/get-user-certificate/SdwerIgrw9qklXPPIpz7" TargetMode="External"/><Relationship Id="rId385" Type="http://schemas.openxmlformats.org/officeDocument/2006/relationships/hyperlink" Target="https://talan.bank.gov.ua/get-user-certificate/SdwergGXK7h9MolSVsr9" TargetMode="External"/><Relationship Id="rId245" Type="http://schemas.openxmlformats.org/officeDocument/2006/relationships/hyperlink" Target="https://talan.bank.gov.ua/get-user-certificate/SdwerKZZFKZv4AWOpVkL" TargetMode="External"/><Relationship Id="rId287" Type="http://schemas.openxmlformats.org/officeDocument/2006/relationships/hyperlink" Target="https://talan.bank.gov.ua/get-user-certificate/SdwerjPSCWc4j6UJUb3g" TargetMode="External"/><Relationship Id="rId410" Type="http://schemas.openxmlformats.org/officeDocument/2006/relationships/hyperlink" Target="https://talan.bank.gov.ua/get-user-certificate/SdweruLALxRaJOqTfyxz" TargetMode="External"/><Relationship Id="rId452" Type="http://schemas.openxmlformats.org/officeDocument/2006/relationships/hyperlink" Target="https://talan.bank.gov.ua/get-user-certificate/Sdwer6_G_OyISGWisfbs" TargetMode="External"/><Relationship Id="rId494" Type="http://schemas.openxmlformats.org/officeDocument/2006/relationships/hyperlink" Target="https://talan.bank.gov.ua/get-user-certificate/SdwerL825jNXW-6qnyPB" TargetMode="External"/><Relationship Id="rId508" Type="http://schemas.openxmlformats.org/officeDocument/2006/relationships/hyperlink" Target="https://talan.bank.gov.ua/get-user-certificate/SdwerYdZmY18hrRsKgMg" TargetMode="External"/><Relationship Id="rId105" Type="http://schemas.openxmlformats.org/officeDocument/2006/relationships/hyperlink" Target="https://talan.bank.gov.ua/get-user-certificate/SdwerVV6fWYLc7I01nd9" TargetMode="External"/><Relationship Id="rId147" Type="http://schemas.openxmlformats.org/officeDocument/2006/relationships/hyperlink" Target="https://talan.bank.gov.ua/get-user-certificate/SdwerhOnAFrIoSncoPbz" TargetMode="External"/><Relationship Id="rId312" Type="http://schemas.openxmlformats.org/officeDocument/2006/relationships/hyperlink" Target="https://talan.bank.gov.ua/get-user-certificate/SdwergCYXbHCtiLJElD5" TargetMode="External"/><Relationship Id="rId354" Type="http://schemas.openxmlformats.org/officeDocument/2006/relationships/hyperlink" Target="https://talan.bank.gov.ua/get-user-certificate/Sdwer42SMAcs7cyHG2rK" TargetMode="External"/><Relationship Id="rId51" Type="http://schemas.openxmlformats.org/officeDocument/2006/relationships/hyperlink" Target="https://talan.bank.gov.ua/get-user-certificate/SdwerfyvhxDpsJvKBalt" TargetMode="External"/><Relationship Id="rId93" Type="http://schemas.openxmlformats.org/officeDocument/2006/relationships/hyperlink" Target="https://talan.bank.gov.ua/get-user-certificate/SdwerxPraZoOIynas4Ai" TargetMode="External"/><Relationship Id="rId189" Type="http://schemas.openxmlformats.org/officeDocument/2006/relationships/hyperlink" Target="https://talan.bank.gov.ua/get-user-certificate/SdwerKI0a_Ag-JaGXVLC" TargetMode="External"/><Relationship Id="rId396" Type="http://schemas.openxmlformats.org/officeDocument/2006/relationships/hyperlink" Target="https://talan.bank.gov.ua/get-user-certificate/SdwerrJdI4l1CV2JU8-N" TargetMode="External"/><Relationship Id="rId214" Type="http://schemas.openxmlformats.org/officeDocument/2006/relationships/hyperlink" Target="https://talan.bank.gov.ua/get-user-certificate/Sdwer2sTT44Tf3cBktfE" TargetMode="External"/><Relationship Id="rId256" Type="http://schemas.openxmlformats.org/officeDocument/2006/relationships/hyperlink" Target="https://talan.bank.gov.ua/get-user-certificate/Sdwer70LFwb7cqFKTwoY" TargetMode="External"/><Relationship Id="rId298" Type="http://schemas.openxmlformats.org/officeDocument/2006/relationships/hyperlink" Target="https://talan.bank.gov.ua/get-user-certificate/SdwerZWguPb3cOuomhu9" TargetMode="External"/><Relationship Id="rId421" Type="http://schemas.openxmlformats.org/officeDocument/2006/relationships/hyperlink" Target="https://talan.bank.gov.ua/get-user-certificate/SdwerRyyLrcHHKVRcqPG" TargetMode="External"/><Relationship Id="rId463" Type="http://schemas.openxmlformats.org/officeDocument/2006/relationships/hyperlink" Target="https://talan.bank.gov.ua/get-user-certificate/SdwerIUKTHQNZbF7nLmI" TargetMode="External"/><Relationship Id="rId519" Type="http://schemas.openxmlformats.org/officeDocument/2006/relationships/hyperlink" Target="https://talan.bank.gov.ua/get-user-certificate/SdwergEYGb4zSRTnt4e6" TargetMode="External"/><Relationship Id="rId116" Type="http://schemas.openxmlformats.org/officeDocument/2006/relationships/hyperlink" Target="https://talan.bank.gov.ua/get-user-certificate/SdwerOfaZDk1ipVjOl76" TargetMode="External"/><Relationship Id="rId158" Type="http://schemas.openxmlformats.org/officeDocument/2006/relationships/hyperlink" Target="https://talan.bank.gov.ua/get-user-certificate/SdwerD64ImyTsOJCyiRl" TargetMode="External"/><Relationship Id="rId323" Type="http://schemas.openxmlformats.org/officeDocument/2006/relationships/hyperlink" Target="https://talan.bank.gov.ua/get-user-certificate/SdwerP6ErgHL6yPxaT5Q" TargetMode="External"/><Relationship Id="rId530" Type="http://schemas.openxmlformats.org/officeDocument/2006/relationships/hyperlink" Target="https://talan.bank.gov.ua/get-user-certificate/SdwerEVsbEzU5hHIZNZF" TargetMode="External"/><Relationship Id="rId20" Type="http://schemas.openxmlformats.org/officeDocument/2006/relationships/hyperlink" Target="https://talan.bank.gov.ua/get-user-certificate/Sdwermrzn4gJz25VUKHb" TargetMode="External"/><Relationship Id="rId62" Type="http://schemas.openxmlformats.org/officeDocument/2006/relationships/hyperlink" Target="https://talan.bank.gov.ua/get-user-certificate/Sdwer5jZEiq6QyvCe0CR" TargetMode="External"/><Relationship Id="rId365" Type="http://schemas.openxmlformats.org/officeDocument/2006/relationships/hyperlink" Target="https://talan.bank.gov.ua/get-user-certificate/SdwercdYRxgYe9Ss02lM" TargetMode="External"/><Relationship Id="rId225" Type="http://schemas.openxmlformats.org/officeDocument/2006/relationships/hyperlink" Target="https://talan.bank.gov.ua/get-user-certificate/SdwerQf72e0JpSEljsWz" TargetMode="External"/><Relationship Id="rId267" Type="http://schemas.openxmlformats.org/officeDocument/2006/relationships/hyperlink" Target="https://talan.bank.gov.ua/get-user-certificate/Sdwerwrkmo359EfUFv0T" TargetMode="External"/><Relationship Id="rId432" Type="http://schemas.openxmlformats.org/officeDocument/2006/relationships/hyperlink" Target="https://talan.bank.gov.ua/get-user-certificate/SdwerlXAJuf7exWdIL0q" TargetMode="External"/><Relationship Id="rId474" Type="http://schemas.openxmlformats.org/officeDocument/2006/relationships/hyperlink" Target="https://talan.bank.gov.ua/get-user-certificate/SdwerKg6fpwib64tt5AX" TargetMode="External"/><Relationship Id="rId127" Type="http://schemas.openxmlformats.org/officeDocument/2006/relationships/hyperlink" Target="https://talan.bank.gov.ua/get-user-certificate/SdweraCKg4rNVyh36nqd" TargetMode="External"/><Relationship Id="rId31" Type="http://schemas.openxmlformats.org/officeDocument/2006/relationships/hyperlink" Target="https://talan.bank.gov.ua/get-user-certificate/Sdwer__6SjJqtU94Kfys" TargetMode="External"/><Relationship Id="rId73" Type="http://schemas.openxmlformats.org/officeDocument/2006/relationships/hyperlink" Target="https://talan.bank.gov.ua/get-user-certificate/SdwermjEub6Gd9DxjZOz" TargetMode="External"/><Relationship Id="rId169" Type="http://schemas.openxmlformats.org/officeDocument/2006/relationships/hyperlink" Target="https://talan.bank.gov.ua/get-user-certificate/SdwerstjpljYjBTcEogH" TargetMode="External"/><Relationship Id="rId334" Type="http://schemas.openxmlformats.org/officeDocument/2006/relationships/hyperlink" Target="https://talan.bank.gov.ua/get-user-certificate/SdwerIkp_YKnUn0zpoSL" TargetMode="External"/><Relationship Id="rId376" Type="http://schemas.openxmlformats.org/officeDocument/2006/relationships/hyperlink" Target="https://talan.bank.gov.ua/get-user-certificate/SdwerPsuYLANJrfTY2tJ" TargetMode="External"/><Relationship Id="rId4" Type="http://schemas.openxmlformats.org/officeDocument/2006/relationships/hyperlink" Target="https://talan.bank.gov.ua/get-user-certificate/SdwerzBvAP1xmMDzdKYu" TargetMode="External"/><Relationship Id="rId180" Type="http://schemas.openxmlformats.org/officeDocument/2006/relationships/hyperlink" Target="https://talan.bank.gov.ua/get-user-certificate/SdwerMKgKKgS3BpUXmRl" TargetMode="External"/><Relationship Id="rId236" Type="http://schemas.openxmlformats.org/officeDocument/2006/relationships/hyperlink" Target="https://talan.bank.gov.ua/get-user-certificate/Sdweriuws86nkdTaxZhg" TargetMode="External"/><Relationship Id="rId278" Type="http://schemas.openxmlformats.org/officeDocument/2006/relationships/hyperlink" Target="https://talan.bank.gov.ua/get-user-certificate/SdwermV13ZKJltL1uBMu" TargetMode="External"/><Relationship Id="rId401" Type="http://schemas.openxmlformats.org/officeDocument/2006/relationships/hyperlink" Target="https://talan.bank.gov.ua/get-user-certificate/SdwerKaoXLYFbni8tkJN" TargetMode="External"/><Relationship Id="rId443" Type="http://schemas.openxmlformats.org/officeDocument/2006/relationships/hyperlink" Target="https://talan.bank.gov.ua/get-user-certificate/SdwerdbapYqN_F4w5iqx" TargetMode="External"/><Relationship Id="rId303" Type="http://schemas.openxmlformats.org/officeDocument/2006/relationships/hyperlink" Target="https://talan.bank.gov.ua/get-user-certificate/Sdwer0JMUOzaxnUEBbAh" TargetMode="External"/><Relationship Id="rId485" Type="http://schemas.openxmlformats.org/officeDocument/2006/relationships/hyperlink" Target="https://talan.bank.gov.ua/get-user-certificate/SdwerIdj9QTR7RU681NO" TargetMode="External"/><Relationship Id="rId42" Type="http://schemas.openxmlformats.org/officeDocument/2006/relationships/hyperlink" Target="https://talan.bank.gov.ua/get-user-certificate/Sdwer5jt9L1BT1oel3yb" TargetMode="External"/><Relationship Id="rId84" Type="http://schemas.openxmlformats.org/officeDocument/2006/relationships/hyperlink" Target="https://talan.bank.gov.ua/get-user-certificate/SdwerBViNbccoxJGNBT0" TargetMode="External"/><Relationship Id="rId138" Type="http://schemas.openxmlformats.org/officeDocument/2006/relationships/hyperlink" Target="https://talan.bank.gov.ua/get-user-certificate/SdwereVoWS5MuCpMTkTW" TargetMode="External"/><Relationship Id="rId345" Type="http://schemas.openxmlformats.org/officeDocument/2006/relationships/hyperlink" Target="https://talan.bank.gov.ua/get-user-certificate/SdwerYwV2k00uoCoz5G-" TargetMode="External"/><Relationship Id="rId387" Type="http://schemas.openxmlformats.org/officeDocument/2006/relationships/hyperlink" Target="https://talan.bank.gov.ua/get-user-certificate/Sdweru1a_yajSAf6GLhT" TargetMode="External"/><Relationship Id="rId510" Type="http://schemas.openxmlformats.org/officeDocument/2006/relationships/hyperlink" Target="https://talan.bank.gov.ua/get-user-certificate/Sdwervdo2Utv9emHYJdz" TargetMode="External"/><Relationship Id="rId191" Type="http://schemas.openxmlformats.org/officeDocument/2006/relationships/hyperlink" Target="https://talan.bank.gov.ua/get-user-certificate/Sdweryn2uwNp5eN2uveY" TargetMode="External"/><Relationship Id="rId205" Type="http://schemas.openxmlformats.org/officeDocument/2006/relationships/hyperlink" Target="https://talan.bank.gov.ua/get-user-certificate/SdwerkSsk_frddBG-MoZ" TargetMode="External"/><Relationship Id="rId247" Type="http://schemas.openxmlformats.org/officeDocument/2006/relationships/hyperlink" Target="https://talan.bank.gov.ua/get-user-certificate/Sdwerga-FlIGr9tnTMnk" TargetMode="External"/><Relationship Id="rId412" Type="http://schemas.openxmlformats.org/officeDocument/2006/relationships/hyperlink" Target="https://talan.bank.gov.ua/get-user-certificate/Sdwer3ZwMLJUU9_RSNQ-" TargetMode="External"/><Relationship Id="rId107" Type="http://schemas.openxmlformats.org/officeDocument/2006/relationships/hyperlink" Target="https://talan.bank.gov.ua/get-user-certificate/Sdwer8L2gW-aP57YPoZG" TargetMode="External"/><Relationship Id="rId289" Type="http://schemas.openxmlformats.org/officeDocument/2006/relationships/hyperlink" Target="https://talan.bank.gov.ua/get-user-certificate/Sdwerz-caq6XNixdg7Qa" TargetMode="External"/><Relationship Id="rId454" Type="http://schemas.openxmlformats.org/officeDocument/2006/relationships/hyperlink" Target="https://talan.bank.gov.ua/get-user-certificate/SdwerOHxbi5g4I2bj6Wf" TargetMode="External"/><Relationship Id="rId496" Type="http://schemas.openxmlformats.org/officeDocument/2006/relationships/hyperlink" Target="https://talan.bank.gov.ua/get-user-certificate/SdwerWigFEP8Psck0O7-" TargetMode="External"/><Relationship Id="rId11" Type="http://schemas.openxmlformats.org/officeDocument/2006/relationships/hyperlink" Target="https://talan.bank.gov.ua/get-user-certificate/SdwerQL357Ap2uU-NLPd" TargetMode="External"/><Relationship Id="rId53" Type="http://schemas.openxmlformats.org/officeDocument/2006/relationships/hyperlink" Target="https://talan.bank.gov.ua/get-user-certificate/SdwerinyzwG2xiEC5Rjt" TargetMode="External"/><Relationship Id="rId149" Type="http://schemas.openxmlformats.org/officeDocument/2006/relationships/hyperlink" Target="https://talan.bank.gov.ua/get-user-certificate/SdweruVSBNc1PMpQSTSv" TargetMode="External"/><Relationship Id="rId314" Type="http://schemas.openxmlformats.org/officeDocument/2006/relationships/hyperlink" Target="https://talan.bank.gov.ua/get-user-certificate/SdwerRmANgnuf-8mVvt-" TargetMode="External"/><Relationship Id="rId356" Type="http://schemas.openxmlformats.org/officeDocument/2006/relationships/hyperlink" Target="https://talan.bank.gov.ua/get-user-certificate/SdwerPb6HqmLEcDH6UTe" TargetMode="External"/><Relationship Id="rId398" Type="http://schemas.openxmlformats.org/officeDocument/2006/relationships/hyperlink" Target="https://talan.bank.gov.ua/get-user-certificate/SdwerCcF7s2lMof6bARA" TargetMode="External"/><Relationship Id="rId521" Type="http://schemas.openxmlformats.org/officeDocument/2006/relationships/hyperlink" Target="https://talan.bank.gov.ua/get-user-certificate/Sdwer_kF-H_Iu_I3HFwh" TargetMode="External"/><Relationship Id="rId95" Type="http://schemas.openxmlformats.org/officeDocument/2006/relationships/hyperlink" Target="https://talan.bank.gov.ua/get-user-certificate/SdwerLNFCBjqyRDQigOl" TargetMode="External"/><Relationship Id="rId160" Type="http://schemas.openxmlformats.org/officeDocument/2006/relationships/hyperlink" Target="https://talan.bank.gov.ua/get-user-certificate/SdwerQgdUkoPOpn67Jdy" TargetMode="External"/><Relationship Id="rId216" Type="http://schemas.openxmlformats.org/officeDocument/2006/relationships/hyperlink" Target="https://talan.bank.gov.ua/get-user-certificate/SdwerXcA58W_M2T100Y9" TargetMode="External"/><Relationship Id="rId423" Type="http://schemas.openxmlformats.org/officeDocument/2006/relationships/hyperlink" Target="https://talan.bank.gov.ua/get-user-certificate/SdwerBkw6kNl0Qt8LhnB" TargetMode="External"/><Relationship Id="rId258" Type="http://schemas.openxmlformats.org/officeDocument/2006/relationships/hyperlink" Target="https://talan.bank.gov.ua/get-user-certificate/SdwerQs3MzEw6g0vuJRR" TargetMode="External"/><Relationship Id="rId465" Type="http://schemas.openxmlformats.org/officeDocument/2006/relationships/hyperlink" Target="https://talan.bank.gov.ua/get-user-certificate/SdwerxI2q0ZmvgHYAHxu" TargetMode="External"/><Relationship Id="rId22" Type="http://schemas.openxmlformats.org/officeDocument/2006/relationships/hyperlink" Target="https://talan.bank.gov.ua/get-user-certificate/SdwerpLIzIsmHpr4E9eI" TargetMode="External"/><Relationship Id="rId64" Type="http://schemas.openxmlformats.org/officeDocument/2006/relationships/hyperlink" Target="https://talan.bank.gov.ua/get-user-certificate/SdwerdpVJrvfT9pTGohg" TargetMode="External"/><Relationship Id="rId118" Type="http://schemas.openxmlformats.org/officeDocument/2006/relationships/hyperlink" Target="https://talan.bank.gov.ua/get-user-certificate/Sdwer1BE3M01a4-u_iAt" TargetMode="External"/><Relationship Id="rId325" Type="http://schemas.openxmlformats.org/officeDocument/2006/relationships/hyperlink" Target="https://talan.bank.gov.ua/get-user-certificate/SdweroMo8eI5gUGlZf9z" TargetMode="External"/><Relationship Id="rId367" Type="http://schemas.openxmlformats.org/officeDocument/2006/relationships/hyperlink" Target="https://talan.bank.gov.ua/get-user-certificate/Sdwerbt5FbX1PJsczarB" TargetMode="External"/><Relationship Id="rId532" Type="http://schemas.openxmlformats.org/officeDocument/2006/relationships/hyperlink" Target="https://talan.bank.gov.ua/get-user-certificate/vG5vhw07bP52j46Jtzcw" TargetMode="External"/><Relationship Id="rId171" Type="http://schemas.openxmlformats.org/officeDocument/2006/relationships/hyperlink" Target="https://talan.bank.gov.ua/get-user-certificate/SdwerD0vWoz89bLXmRVn" TargetMode="External"/><Relationship Id="rId227" Type="http://schemas.openxmlformats.org/officeDocument/2006/relationships/hyperlink" Target="https://talan.bank.gov.ua/get-user-certificate/Sdwert90MoNlOxDSjns1" TargetMode="External"/><Relationship Id="rId269" Type="http://schemas.openxmlformats.org/officeDocument/2006/relationships/hyperlink" Target="https://talan.bank.gov.ua/get-user-certificate/Sdwerzl8HQSA_ox94Dl7" TargetMode="External"/><Relationship Id="rId434" Type="http://schemas.openxmlformats.org/officeDocument/2006/relationships/hyperlink" Target="https://talan.bank.gov.ua/get-user-certificate/SdwerD2bVxvlxsOn4_qL" TargetMode="External"/><Relationship Id="rId476" Type="http://schemas.openxmlformats.org/officeDocument/2006/relationships/hyperlink" Target="https://talan.bank.gov.ua/get-user-certificate/SdwerGphyaCtDS_VwQiT" TargetMode="External"/><Relationship Id="rId33" Type="http://schemas.openxmlformats.org/officeDocument/2006/relationships/hyperlink" Target="https://talan.bank.gov.ua/get-user-certificate/SdweriMxeEDJ50fNfXro" TargetMode="External"/><Relationship Id="rId129" Type="http://schemas.openxmlformats.org/officeDocument/2006/relationships/hyperlink" Target="https://talan.bank.gov.ua/get-user-certificate/SdwerRuTt-dcgm6r_1zo" TargetMode="External"/><Relationship Id="rId280" Type="http://schemas.openxmlformats.org/officeDocument/2006/relationships/hyperlink" Target="https://talan.bank.gov.ua/get-user-certificate/Sdwer_VP2KedMn_7yd7K" TargetMode="External"/><Relationship Id="rId336" Type="http://schemas.openxmlformats.org/officeDocument/2006/relationships/hyperlink" Target="https://talan.bank.gov.ua/get-user-certificate/SdwerhA2SCLPKkK0j8vK" TargetMode="External"/><Relationship Id="rId501" Type="http://schemas.openxmlformats.org/officeDocument/2006/relationships/hyperlink" Target="https://talan.bank.gov.ua/get-user-certificate/Sdwer-RUvQguUOu2enBw" TargetMode="External"/><Relationship Id="rId75" Type="http://schemas.openxmlformats.org/officeDocument/2006/relationships/hyperlink" Target="https://talan.bank.gov.ua/get-user-certificate/SdwerAuTT3kt-OAiIrUn" TargetMode="External"/><Relationship Id="rId140" Type="http://schemas.openxmlformats.org/officeDocument/2006/relationships/hyperlink" Target="https://talan.bank.gov.ua/get-user-certificate/Sdwer99zI_bXR_4fGbNC" TargetMode="External"/><Relationship Id="rId182" Type="http://schemas.openxmlformats.org/officeDocument/2006/relationships/hyperlink" Target="https://talan.bank.gov.ua/get-user-certificate/Sdwer9P42AsuavoWHzKY" TargetMode="External"/><Relationship Id="rId378" Type="http://schemas.openxmlformats.org/officeDocument/2006/relationships/hyperlink" Target="https://talan.bank.gov.ua/get-user-certificate/SdwernJqn_pUP_ovD1U3" TargetMode="External"/><Relationship Id="rId403" Type="http://schemas.openxmlformats.org/officeDocument/2006/relationships/hyperlink" Target="https://talan.bank.gov.ua/get-user-certificate/SdwerMfnIo5W9v7A6rJK" TargetMode="External"/><Relationship Id="rId6" Type="http://schemas.openxmlformats.org/officeDocument/2006/relationships/hyperlink" Target="https://talan.bank.gov.ua/get-user-certificate/SdwerIW6lsdNiDLUQ56h" TargetMode="External"/><Relationship Id="rId238" Type="http://schemas.openxmlformats.org/officeDocument/2006/relationships/hyperlink" Target="https://talan.bank.gov.ua/get-user-certificate/SdwersThmsOn2z57PhPB" TargetMode="External"/><Relationship Id="rId445" Type="http://schemas.openxmlformats.org/officeDocument/2006/relationships/hyperlink" Target="https://talan.bank.gov.ua/get-user-certificate/SdwerbYGaEbbqshmufDZ" TargetMode="External"/><Relationship Id="rId487" Type="http://schemas.openxmlformats.org/officeDocument/2006/relationships/hyperlink" Target="https://talan.bank.gov.ua/get-user-certificate/SdwerwdwMxILmXEjLWIB" TargetMode="External"/><Relationship Id="rId291" Type="http://schemas.openxmlformats.org/officeDocument/2006/relationships/hyperlink" Target="https://talan.bank.gov.ua/get-user-certificate/Sdwerm5Q3plcYEQdPbSA" TargetMode="External"/><Relationship Id="rId305" Type="http://schemas.openxmlformats.org/officeDocument/2006/relationships/hyperlink" Target="https://talan.bank.gov.ua/get-user-certificate/SdwerAT7jGXVMFInmP4o" TargetMode="External"/><Relationship Id="rId347" Type="http://schemas.openxmlformats.org/officeDocument/2006/relationships/hyperlink" Target="https://talan.bank.gov.ua/get-user-certificate/SdwerWVTkFFFdmPXrg4_" TargetMode="External"/><Relationship Id="rId512" Type="http://schemas.openxmlformats.org/officeDocument/2006/relationships/hyperlink" Target="https://talan.bank.gov.ua/get-user-certificate/SdwerSRzrVs4ZTBdHVut" TargetMode="External"/><Relationship Id="rId44" Type="http://schemas.openxmlformats.org/officeDocument/2006/relationships/hyperlink" Target="https://talan.bank.gov.ua/get-user-certificate/SdwerGE59vKtbBvh9KZD" TargetMode="External"/><Relationship Id="rId86" Type="http://schemas.openxmlformats.org/officeDocument/2006/relationships/hyperlink" Target="https://talan.bank.gov.ua/get-user-certificate/SdwerbsJJY779MxBYvxr" TargetMode="External"/><Relationship Id="rId151" Type="http://schemas.openxmlformats.org/officeDocument/2006/relationships/hyperlink" Target="https://talan.bank.gov.ua/get-user-certificate/Sdwerxw-3fozdHw_Be7X" TargetMode="External"/><Relationship Id="rId389" Type="http://schemas.openxmlformats.org/officeDocument/2006/relationships/hyperlink" Target="https://talan.bank.gov.ua/get-user-certificate/SdweraUx4UOBzYJRqg_w" TargetMode="External"/><Relationship Id="rId193" Type="http://schemas.openxmlformats.org/officeDocument/2006/relationships/hyperlink" Target="https://talan.bank.gov.ua/get-user-certificate/Sdwer_uPA2UgGgR5_KwO" TargetMode="External"/><Relationship Id="rId207" Type="http://schemas.openxmlformats.org/officeDocument/2006/relationships/hyperlink" Target="https://talan.bank.gov.ua/get-user-certificate/SdwercUx8wzcV6hCSCCs" TargetMode="External"/><Relationship Id="rId249" Type="http://schemas.openxmlformats.org/officeDocument/2006/relationships/hyperlink" Target="https://talan.bank.gov.ua/get-user-certificate/Sdwerp4zEQhOPnzWKa1F" TargetMode="External"/><Relationship Id="rId414" Type="http://schemas.openxmlformats.org/officeDocument/2006/relationships/hyperlink" Target="https://talan.bank.gov.ua/get-user-certificate/SdwermZP6QOZGRY-OlFa" TargetMode="External"/><Relationship Id="rId456" Type="http://schemas.openxmlformats.org/officeDocument/2006/relationships/hyperlink" Target="https://talan.bank.gov.ua/get-user-certificate/SdwerQv1iQYFazAeJqe1" TargetMode="External"/><Relationship Id="rId498" Type="http://schemas.openxmlformats.org/officeDocument/2006/relationships/hyperlink" Target="https://talan.bank.gov.ua/get-user-certificate/SdwerSYB-b8COyxtTIkC" TargetMode="External"/><Relationship Id="rId13" Type="http://schemas.openxmlformats.org/officeDocument/2006/relationships/hyperlink" Target="https://talan.bank.gov.ua/get-user-certificate/Sdwer7kgGJyKFLDFXEjU" TargetMode="External"/><Relationship Id="rId109" Type="http://schemas.openxmlformats.org/officeDocument/2006/relationships/hyperlink" Target="https://talan.bank.gov.ua/get-user-certificate/Sdwer55iK6qd9ylYnkxH" TargetMode="External"/><Relationship Id="rId260" Type="http://schemas.openxmlformats.org/officeDocument/2006/relationships/hyperlink" Target="https://talan.bank.gov.ua/get-user-certificate/Sdwert-oArYpeHtCFhDf" TargetMode="External"/><Relationship Id="rId316" Type="http://schemas.openxmlformats.org/officeDocument/2006/relationships/hyperlink" Target="https://talan.bank.gov.ua/get-user-certificate/SdwerwegRw0I6Fwbk0iE" TargetMode="External"/><Relationship Id="rId523" Type="http://schemas.openxmlformats.org/officeDocument/2006/relationships/hyperlink" Target="https://talan.bank.gov.ua/get-user-certificate/SdwerbPKZRCE4pHjvWak" TargetMode="External"/><Relationship Id="rId55" Type="http://schemas.openxmlformats.org/officeDocument/2006/relationships/hyperlink" Target="https://talan.bank.gov.ua/get-user-certificate/Sdwer1AqhreZPZg6C4Vv" TargetMode="External"/><Relationship Id="rId97" Type="http://schemas.openxmlformats.org/officeDocument/2006/relationships/hyperlink" Target="https://talan.bank.gov.ua/get-user-certificate/SdwerY1Np00GOalqbGoO" TargetMode="External"/><Relationship Id="rId120" Type="http://schemas.openxmlformats.org/officeDocument/2006/relationships/hyperlink" Target="https://talan.bank.gov.ua/get-user-certificate/Sdwer4KAC8RAYTb5-8U8" TargetMode="External"/><Relationship Id="rId358" Type="http://schemas.openxmlformats.org/officeDocument/2006/relationships/hyperlink" Target="https://talan.bank.gov.ua/get-user-certificate/SdwerNfSEbCQEk49n8YR" TargetMode="External"/><Relationship Id="rId162" Type="http://schemas.openxmlformats.org/officeDocument/2006/relationships/hyperlink" Target="https://talan.bank.gov.ua/get-user-certificate/SdwerwJ3XXcQ2Wnf6Fge" TargetMode="External"/><Relationship Id="rId218" Type="http://schemas.openxmlformats.org/officeDocument/2006/relationships/hyperlink" Target="https://talan.bank.gov.ua/get-user-certificate/Sdwer3WKT9bONy5v8yvC" TargetMode="External"/><Relationship Id="rId425" Type="http://schemas.openxmlformats.org/officeDocument/2006/relationships/hyperlink" Target="https://talan.bank.gov.ua/get-user-certificate/SdwertjWVUwgucbUWUi3" TargetMode="External"/><Relationship Id="rId467" Type="http://schemas.openxmlformats.org/officeDocument/2006/relationships/hyperlink" Target="https://talan.bank.gov.ua/get-user-certificate/Sdwerv7dYJiAu5e9CrFz" TargetMode="External"/><Relationship Id="rId271" Type="http://schemas.openxmlformats.org/officeDocument/2006/relationships/hyperlink" Target="https://talan.bank.gov.ua/get-user-certificate/Sdwer7alcO3GqrPJUuTv" TargetMode="External"/><Relationship Id="rId24" Type="http://schemas.openxmlformats.org/officeDocument/2006/relationships/hyperlink" Target="https://talan.bank.gov.ua/get-user-certificate/SdwerUVtEFy5ipWdM9Ao" TargetMode="External"/><Relationship Id="rId66" Type="http://schemas.openxmlformats.org/officeDocument/2006/relationships/hyperlink" Target="https://talan.bank.gov.ua/get-user-certificate/SdwerbQML-_puYs1xmWc" TargetMode="External"/><Relationship Id="rId131" Type="http://schemas.openxmlformats.org/officeDocument/2006/relationships/hyperlink" Target="https://talan.bank.gov.ua/get-user-certificate/SdwerWHFFJBxGTvLEGa1" TargetMode="External"/><Relationship Id="rId327" Type="http://schemas.openxmlformats.org/officeDocument/2006/relationships/hyperlink" Target="https://talan.bank.gov.ua/get-user-certificate/SdwerggYV-uBR1p2shDj" TargetMode="External"/><Relationship Id="rId369" Type="http://schemas.openxmlformats.org/officeDocument/2006/relationships/hyperlink" Target="https://talan.bank.gov.ua/get-user-certificate/SdwercTGSwYdaE28-AAE" TargetMode="External"/><Relationship Id="rId173" Type="http://schemas.openxmlformats.org/officeDocument/2006/relationships/hyperlink" Target="https://talan.bank.gov.ua/get-user-certificate/Sdwer1SHxIIK5_HGea9b" TargetMode="External"/><Relationship Id="rId229" Type="http://schemas.openxmlformats.org/officeDocument/2006/relationships/hyperlink" Target="https://talan.bank.gov.ua/get-user-certificate/Sdwer_R1vcMAEvsAvBEf" TargetMode="External"/><Relationship Id="rId380" Type="http://schemas.openxmlformats.org/officeDocument/2006/relationships/hyperlink" Target="https://talan.bank.gov.ua/get-user-certificate/Sdwer7Mbf3ps3FAiKPWb" TargetMode="External"/><Relationship Id="rId436" Type="http://schemas.openxmlformats.org/officeDocument/2006/relationships/hyperlink" Target="https://talan.bank.gov.ua/get-user-certificate/SdwerrE5x0Qli02QOrNx" TargetMode="External"/><Relationship Id="rId240" Type="http://schemas.openxmlformats.org/officeDocument/2006/relationships/hyperlink" Target="https://talan.bank.gov.ua/get-user-certificate/SdwerrOF3ZNUPWXYtL7Q" TargetMode="External"/><Relationship Id="rId478" Type="http://schemas.openxmlformats.org/officeDocument/2006/relationships/hyperlink" Target="https://talan.bank.gov.ua/get-user-certificate/SdwerysKQxIOOJBQ1hIU" TargetMode="External"/><Relationship Id="rId35" Type="http://schemas.openxmlformats.org/officeDocument/2006/relationships/hyperlink" Target="https://talan.bank.gov.ua/get-user-certificate/SdwerFgcl1MuAG1Uq2zg" TargetMode="External"/><Relationship Id="rId77" Type="http://schemas.openxmlformats.org/officeDocument/2006/relationships/hyperlink" Target="https://talan.bank.gov.ua/get-user-certificate/SdwerU08xgSUCQo8yL4L" TargetMode="External"/><Relationship Id="rId100" Type="http://schemas.openxmlformats.org/officeDocument/2006/relationships/hyperlink" Target="https://talan.bank.gov.ua/get-user-certificate/Sdwerx1q0H40YnULYzie" TargetMode="External"/><Relationship Id="rId282" Type="http://schemas.openxmlformats.org/officeDocument/2006/relationships/hyperlink" Target="https://talan.bank.gov.ua/get-user-certificate/SdwerTgi0k0bY7pMsenu" TargetMode="External"/><Relationship Id="rId338" Type="http://schemas.openxmlformats.org/officeDocument/2006/relationships/hyperlink" Target="https://talan.bank.gov.ua/get-user-certificate/Sdwer6F_vSkM-s5mLaRn" TargetMode="External"/><Relationship Id="rId503" Type="http://schemas.openxmlformats.org/officeDocument/2006/relationships/hyperlink" Target="https://talan.bank.gov.ua/get-user-certificate/SdwercaJkoeEnuIxB-pY" TargetMode="External"/><Relationship Id="rId8" Type="http://schemas.openxmlformats.org/officeDocument/2006/relationships/hyperlink" Target="https://talan.bank.gov.ua/get-user-certificate/SdwersD52Bv6Y6AKK3m9" TargetMode="External"/><Relationship Id="rId142" Type="http://schemas.openxmlformats.org/officeDocument/2006/relationships/hyperlink" Target="https://talan.bank.gov.ua/get-user-certificate/SdwerCLfWrFpV2MJyo3F" TargetMode="External"/><Relationship Id="rId184" Type="http://schemas.openxmlformats.org/officeDocument/2006/relationships/hyperlink" Target="https://talan.bank.gov.ua/get-user-certificate/SdwerCHZRjI5KsXiBNVW" TargetMode="External"/><Relationship Id="rId391" Type="http://schemas.openxmlformats.org/officeDocument/2006/relationships/hyperlink" Target="https://talan.bank.gov.ua/get-user-certificate/SdwerlydJXpZQCuwLQb5" TargetMode="External"/><Relationship Id="rId405" Type="http://schemas.openxmlformats.org/officeDocument/2006/relationships/hyperlink" Target="https://talan.bank.gov.ua/get-user-certificate/Sdwer1YjYVMRvKGDLgAA" TargetMode="External"/><Relationship Id="rId447" Type="http://schemas.openxmlformats.org/officeDocument/2006/relationships/hyperlink" Target="https://talan.bank.gov.ua/get-user-certificate/SdwerqpcrgKcGH00saD5" TargetMode="External"/><Relationship Id="rId251" Type="http://schemas.openxmlformats.org/officeDocument/2006/relationships/hyperlink" Target="https://talan.bank.gov.ua/get-user-certificate/SdwerhKlaRGzQyo8cJRB" TargetMode="External"/><Relationship Id="rId489" Type="http://schemas.openxmlformats.org/officeDocument/2006/relationships/hyperlink" Target="https://talan.bank.gov.ua/get-user-certificate/SdwerOVJgORurS4noU9R" TargetMode="External"/><Relationship Id="rId46" Type="http://schemas.openxmlformats.org/officeDocument/2006/relationships/hyperlink" Target="https://talan.bank.gov.ua/get-user-certificate/Sdwer3A8k-pfezdvxZmn" TargetMode="External"/><Relationship Id="rId293" Type="http://schemas.openxmlformats.org/officeDocument/2006/relationships/hyperlink" Target="https://talan.bank.gov.ua/get-user-certificate/SdwerGklJn_28LQWuHjk" TargetMode="External"/><Relationship Id="rId307" Type="http://schemas.openxmlformats.org/officeDocument/2006/relationships/hyperlink" Target="https://talan.bank.gov.ua/get-user-certificate/SdweraGBRJSUShJJquLl" TargetMode="External"/><Relationship Id="rId349" Type="http://schemas.openxmlformats.org/officeDocument/2006/relationships/hyperlink" Target="https://talan.bank.gov.ua/get-user-certificate/SdwerM_YwMIen33AwG8m" TargetMode="External"/><Relationship Id="rId514" Type="http://schemas.openxmlformats.org/officeDocument/2006/relationships/hyperlink" Target="https://talan.bank.gov.ua/get-user-certificate/Sdwer_S6U2XS6BNbfIvT" TargetMode="External"/><Relationship Id="rId88" Type="http://schemas.openxmlformats.org/officeDocument/2006/relationships/hyperlink" Target="https://talan.bank.gov.ua/get-user-certificate/SdwerMWqzdQ_hllbVsJt" TargetMode="External"/><Relationship Id="rId111" Type="http://schemas.openxmlformats.org/officeDocument/2006/relationships/hyperlink" Target="https://talan.bank.gov.ua/get-user-certificate/Sdweru8EmZ_79bM_RyfI" TargetMode="External"/><Relationship Id="rId153" Type="http://schemas.openxmlformats.org/officeDocument/2006/relationships/hyperlink" Target="https://talan.bank.gov.ua/get-user-certificate/SdwerwP2nEZtTa2IOrUB" TargetMode="External"/><Relationship Id="rId195" Type="http://schemas.openxmlformats.org/officeDocument/2006/relationships/hyperlink" Target="https://talan.bank.gov.ua/get-user-certificate/Sdwer15chNRr15L4ecUK" TargetMode="External"/><Relationship Id="rId209" Type="http://schemas.openxmlformats.org/officeDocument/2006/relationships/hyperlink" Target="https://talan.bank.gov.ua/get-user-certificate/SdwerDZEQdF_Icxxp4MZ" TargetMode="External"/><Relationship Id="rId360" Type="http://schemas.openxmlformats.org/officeDocument/2006/relationships/hyperlink" Target="https://talan.bank.gov.ua/get-user-certificate/SdwerUsVvdh-UvTsRvBX" TargetMode="External"/><Relationship Id="rId416" Type="http://schemas.openxmlformats.org/officeDocument/2006/relationships/hyperlink" Target="https://talan.bank.gov.ua/get-user-certificate/SdwerD0bLogblq0q934T" TargetMode="External"/><Relationship Id="rId220" Type="http://schemas.openxmlformats.org/officeDocument/2006/relationships/hyperlink" Target="https://talan.bank.gov.ua/get-user-certificate/SdwerZtZGPBUTQxv1ZL5" TargetMode="External"/><Relationship Id="rId458" Type="http://schemas.openxmlformats.org/officeDocument/2006/relationships/hyperlink" Target="https://talan.bank.gov.ua/get-user-certificate/SdwerxpLOTfgPdupanHi" TargetMode="External"/><Relationship Id="rId15" Type="http://schemas.openxmlformats.org/officeDocument/2006/relationships/hyperlink" Target="https://talan.bank.gov.ua/get-user-certificate/SdwerWBGUxroXfRcDo92" TargetMode="External"/><Relationship Id="rId57" Type="http://schemas.openxmlformats.org/officeDocument/2006/relationships/hyperlink" Target="https://talan.bank.gov.ua/get-user-certificate/SdwerkzEXAaxDXxgOzGw" TargetMode="External"/><Relationship Id="rId262" Type="http://schemas.openxmlformats.org/officeDocument/2006/relationships/hyperlink" Target="https://talan.bank.gov.ua/get-user-certificate/SdwerhpCcVfsoPgQfGEr" TargetMode="External"/><Relationship Id="rId318" Type="http://schemas.openxmlformats.org/officeDocument/2006/relationships/hyperlink" Target="https://talan.bank.gov.ua/get-user-certificate/SdwerQYDpQ9WZ4iPW8e7" TargetMode="External"/><Relationship Id="rId525" Type="http://schemas.openxmlformats.org/officeDocument/2006/relationships/hyperlink" Target="https://talan.bank.gov.ua/get-user-certificate/SdwerUQAzoLFX8slvpHS" TargetMode="External"/><Relationship Id="rId99" Type="http://schemas.openxmlformats.org/officeDocument/2006/relationships/hyperlink" Target="https://talan.bank.gov.ua/get-user-certificate/SdwerJfIfUKZOiUbZMQ9" TargetMode="External"/><Relationship Id="rId122" Type="http://schemas.openxmlformats.org/officeDocument/2006/relationships/hyperlink" Target="https://talan.bank.gov.ua/get-user-certificate/SdwervFeudYmLL_GwinZ" TargetMode="External"/><Relationship Id="rId164" Type="http://schemas.openxmlformats.org/officeDocument/2006/relationships/hyperlink" Target="https://talan.bank.gov.ua/get-user-certificate/Sdwer95rcpn0Q4M1Nrwc" TargetMode="External"/><Relationship Id="rId371" Type="http://schemas.openxmlformats.org/officeDocument/2006/relationships/hyperlink" Target="https://talan.bank.gov.ua/get-user-certificate/SdwerfNAG1VQXFClT0X0" TargetMode="External"/><Relationship Id="rId427" Type="http://schemas.openxmlformats.org/officeDocument/2006/relationships/hyperlink" Target="https://talan.bank.gov.ua/get-user-certificate/SdwerZ7KK9qEqx8lV4Tb" TargetMode="External"/><Relationship Id="rId469" Type="http://schemas.openxmlformats.org/officeDocument/2006/relationships/hyperlink" Target="https://talan.bank.gov.ua/get-user-certificate/SdwerCuwIWqCYF_FdVMu" TargetMode="External"/><Relationship Id="rId26" Type="http://schemas.openxmlformats.org/officeDocument/2006/relationships/hyperlink" Target="https://talan.bank.gov.ua/get-user-certificate/SdwerH83q1pCGkWlfB0s" TargetMode="External"/><Relationship Id="rId231" Type="http://schemas.openxmlformats.org/officeDocument/2006/relationships/hyperlink" Target="https://talan.bank.gov.ua/get-user-certificate/Sdwerb02FhWUR2Q_fw7g" TargetMode="External"/><Relationship Id="rId273" Type="http://schemas.openxmlformats.org/officeDocument/2006/relationships/hyperlink" Target="https://talan.bank.gov.ua/get-user-certificate/Sdwer8BOoJ2NXobw_EXB" TargetMode="External"/><Relationship Id="rId329" Type="http://schemas.openxmlformats.org/officeDocument/2006/relationships/hyperlink" Target="https://talan.bank.gov.ua/get-user-certificate/SdwerrIHmhQFZ7fMLhqp" TargetMode="External"/><Relationship Id="rId480" Type="http://schemas.openxmlformats.org/officeDocument/2006/relationships/hyperlink" Target="https://talan.bank.gov.ua/get-user-certificate/SdweraKeyNCv1sXqCBHr" TargetMode="External"/><Relationship Id="rId68" Type="http://schemas.openxmlformats.org/officeDocument/2006/relationships/hyperlink" Target="https://talan.bank.gov.ua/get-user-certificate/Sdwerwu3jd9tf2woWeul" TargetMode="External"/><Relationship Id="rId133" Type="http://schemas.openxmlformats.org/officeDocument/2006/relationships/hyperlink" Target="https://talan.bank.gov.ua/get-user-certificate/SdwerOJG4TmIYggOdZeI" TargetMode="External"/><Relationship Id="rId175" Type="http://schemas.openxmlformats.org/officeDocument/2006/relationships/hyperlink" Target="https://talan.bank.gov.ua/get-user-certificate/SdwerCG7n_upzOpv_4gD" TargetMode="External"/><Relationship Id="rId340" Type="http://schemas.openxmlformats.org/officeDocument/2006/relationships/hyperlink" Target="https://talan.bank.gov.ua/get-user-certificate/SdwerSOq-pzGzju2Jr9c" TargetMode="External"/><Relationship Id="rId200" Type="http://schemas.openxmlformats.org/officeDocument/2006/relationships/hyperlink" Target="https://talan.bank.gov.ua/get-user-certificate/SdwerxFWsxiQO29PRD0U" TargetMode="External"/><Relationship Id="rId382" Type="http://schemas.openxmlformats.org/officeDocument/2006/relationships/hyperlink" Target="https://talan.bank.gov.ua/get-user-certificate/Sdwer2mG0xnJ4CAjKYAy" TargetMode="External"/><Relationship Id="rId438" Type="http://schemas.openxmlformats.org/officeDocument/2006/relationships/hyperlink" Target="https://talan.bank.gov.ua/get-user-certificate/Sdwer40sgIDx-TMUiNi1" TargetMode="External"/><Relationship Id="rId242" Type="http://schemas.openxmlformats.org/officeDocument/2006/relationships/hyperlink" Target="https://talan.bank.gov.ua/get-user-certificate/Sdwer4MAof2s95OVVgyi" TargetMode="External"/><Relationship Id="rId284" Type="http://schemas.openxmlformats.org/officeDocument/2006/relationships/hyperlink" Target="https://talan.bank.gov.ua/get-user-certificate/Sdwerix-CR2LEzDZ-x3i" TargetMode="External"/><Relationship Id="rId491" Type="http://schemas.openxmlformats.org/officeDocument/2006/relationships/hyperlink" Target="https://talan.bank.gov.ua/get-user-certificate/Sdwerg1Suj-4gxd4Q4Wb" TargetMode="External"/><Relationship Id="rId505" Type="http://schemas.openxmlformats.org/officeDocument/2006/relationships/hyperlink" Target="https://talan.bank.gov.ua/get-user-certificate/Sdwer_uJ6NciFBhWaMK_" TargetMode="External"/><Relationship Id="rId37" Type="http://schemas.openxmlformats.org/officeDocument/2006/relationships/hyperlink" Target="https://talan.bank.gov.ua/get-user-certificate/SdwerFIUemxxZ-5mEL4F" TargetMode="External"/><Relationship Id="rId79" Type="http://schemas.openxmlformats.org/officeDocument/2006/relationships/hyperlink" Target="https://talan.bank.gov.ua/get-user-certificate/SdwerMTeflVnc7ZuXyAS" TargetMode="External"/><Relationship Id="rId102" Type="http://schemas.openxmlformats.org/officeDocument/2006/relationships/hyperlink" Target="https://talan.bank.gov.ua/get-user-certificate/SdwerflKL08vuve7_Adn" TargetMode="External"/><Relationship Id="rId144" Type="http://schemas.openxmlformats.org/officeDocument/2006/relationships/hyperlink" Target="https://talan.bank.gov.ua/get-user-certificate/Sdwer2V9hWPexwz2OdGu" TargetMode="External"/><Relationship Id="rId90" Type="http://schemas.openxmlformats.org/officeDocument/2006/relationships/hyperlink" Target="https://talan.bank.gov.ua/get-user-certificate/Sdwerl8HWaUrBnTPLvS2" TargetMode="External"/><Relationship Id="rId186" Type="http://schemas.openxmlformats.org/officeDocument/2006/relationships/hyperlink" Target="https://talan.bank.gov.ua/get-user-certificate/Sdwern10cYCVBNBQOEPJ" TargetMode="External"/><Relationship Id="rId351" Type="http://schemas.openxmlformats.org/officeDocument/2006/relationships/hyperlink" Target="https://talan.bank.gov.ua/get-user-certificate/SdwerXVfhwhmpNRIkl2w" TargetMode="External"/><Relationship Id="rId393" Type="http://schemas.openxmlformats.org/officeDocument/2006/relationships/hyperlink" Target="https://talan.bank.gov.ua/get-user-certificate/SdwernONAwXAoryKwA-X" TargetMode="External"/><Relationship Id="rId407" Type="http://schemas.openxmlformats.org/officeDocument/2006/relationships/hyperlink" Target="https://talan.bank.gov.ua/get-user-certificate/SdwerkbJ7io-MRn2j11S" TargetMode="External"/><Relationship Id="rId449" Type="http://schemas.openxmlformats.org/officeDocument/2006/relationships/hyperlink" Target="https://talan.bank.gov.ua/get-user-certificate/SdwerpAFKGqyou3GF6CY" TargetMode="External"/><Relationship Id="rId211" Type="http://schemas.openxmlformats.org/officeDocument/2006/relationships/hyperlink" Target="https://talan.bank.gov.ua/get-user-certificate/SdwerrXmnCUkpoETMsM3" TargetMode="External"/><Relationship Id="rId253" Type="http://schemas.openxmlformats.org/officeDocument/2006/relationships/hyperlink" Target="https://talan.bank.gov.ua/get-user-certificate/SdwerXNCXnobCh1tqlL-" TargetMode="External"/><Relationship Id="rId295" Type="http://schemas.openxmlformats.org/officeDocument/2006/relationships/hyperlink" Target="https://talan.bank.gov.ua/get-user-certificate/SdwervNZHf5RFlKwTTWN" TargetMode="External"/><Relationship Id="rId309" Type="http://schemas.openxmlformats.org/officeDocument/2006/relationships/hyperlink" Target="https://talan.bank.gov.ua/get-user-certificate/SdwerDT5SKTpLjGDQ727" TargetMode="External"/><Relationship Id="rId460" Type="http://schemas.openxmlformats.org/officeDocument/2006/relationships/hyperlink" Target="https://talan.bank.gov.ua/get-user-certificate/SdwerUN8QXqGA-UZ8s1F" TargetMode="External"/><Relationship Id="rId516" Type="http://schemas.openxmlformats.org/officeDocument/2006/relationships/hyperlink" Target="https://talan.bank.gov.ua/get-user-certificate/SdwerKlPnR2lOHoFQH0s" TargetMode="External"/><Relationship Id="rId48" Type="http://schemas.openxmlformats.org/officeDocument/2006/relationships/hyperlink" Target="https://talan.bank.gov.ua/get-user-certificate/SdwerbddK3Ea2Mc2rg4N" TargetMode="External"/><Relationship Id="rId113" Type="http://schemas.openxmlformats.org/officeDocument/2006/relationships/hyperlink" Target="https://talan.bank.gov.ua/get-user-certificate/SdwerqIuMV5CPsMH_Bgb" TargetMode="External"/><Relationship Id="rId320" Type="http://schemas.openxmlformats.org/officeDocument/2006/relationships/hyperlink" Target="https://talan.bank.gov.ua/get-user-certificate/SdwerP9LBT3REfIDV_4i" TargetMode="External"/><Relationship Id="rId155" Type="http://schemas.openxmlformats.org/officeDocument/2006/relationships/hyperlink" Target="https://talan.bank.gov.ua/get-user-certificate/Sdwer43xTFiD9RRaUIAn" TargetMode="External"/><Relationship Id="rId197" Type="http://schemas.openxmlformats.org/officeDocument/2006/relationships/hyperlink" Target="https://talan.bank.gov.ua/get-user-certificate/SdwerrgkO526Fd_ViTP7" TargetMode="External"/><Relationship Id="rId362" Type="http://schemas.openxmlformats.org/officeDocument/2006/relationships/hyperlink" Target="https://talan.bank.gov.ua/get-user-certificate/SdwerfWdPF3HSQJEJnwa" TargetMode="External"/><Relationship Id="rId418" Type="http://schemas.openxmlformats.org/officeDocument/2006/relationships/hyperlink" Target="https://talan.bank.gov.ua/get-user-certificate/SdwerXp_4wlRiir7hZOt" TargetMode="External"/><Relationship Id="rId222" Type="http://schemas.openxmlformats.org/officeDocument/2006/relationships/hyperlink" Target="https://talan.bank.gov.ua/get-user-certificate/SdwerLME5kYLlatUFB-A" TargetMode="External"/><Relationship Id="rId264" Type="http://schemas.openxmlformats.org/officeDocument/2006/relationships/hyperlink" Target="https://talan.bank.gov.ua/get-user-certificate/SdwerXGXrkxhfXChCNyJ" TargetMode="External"/><Relationship Id="rId471" Type="http://schemas.openxmlformats.org/officeDocument/2006/relationships/hyperlink" Target="https://talan.bank.gov.ua/get-user-certificate/SdwerYTCPAw5_iQ0Zap4" TargetMode="External"/><Relationship Id="rId17" Type="http://schemas.openxmlformats.org/officeDocument/2006/relationships/hyperlink" Target="https://talan.bank.gov.ua/get-user-certificate/Sdwerx3cIHkjfv78Knde" TargetMode="External"/><Relationship Id="rId59" Type="http://schemas.openxmlformats.org/officeDocument/2006/relationships/hyperlink" Target="https://talan.bank.gov.ua/get-user-certificate/Sdwerr5-kUef84TJCoVL" TargetMode="External"/><Relationship Id="rId124" Type="http://schemas.openxmlformats.org/officeDocument/2006/relationships/hyperlink" Target="https://talan.bank.gov.ua/get-user-certificate/SdwercB1qPaq-9lt5h8j" TargetMode="External"/><Relationship Id="rId527" Type="http://schemas.openxmlformats.org/officeDocument/2006/relationships/hyperlink" Target="https://talan.bank.gov.ua/get-user-certificate/SdwerX8fB6U9Na-OpTup" TargetMode="External"/><Relationship Id="rId70" Type="http://schemas.openxmlformats.org/officeDocument/2006/relationships/hyperlink" Target="https://talan.bank.gov.ua/get-user-certificate/Sdwer8mUd-xKHZ1wbknr" TargetMode="External"/><Relationship Id="rId166" Type="http://schemas.openxmlformats.org/officeDocument/2006/relationships/hyperlink" Target="https://talan.bank.gov.ua/get-user-certificate/Sdwers49EV2wLrDjUkfb" TargetMode="External"/><Relationship Id="rId331" Type="http://schemas.openxmlformats.org/officeDocument/2006/relationships/hyperlink" Target="https://talan.bank.gov.ua/get-user-certificate/SdwerEV5WfUSH2jy8Fhk" TargetMode="External"/><Relationship Id="rId373" Type="http://schemas.openxmlformats.org/officeDocument/2006/relationships/hyperlink" Target="https://talan.bank.gov.ua/get-user-certificate/Sdwer_p7lFOD6a7etPdn" TargetMode="External"/><Relationship Id="rId429" Type="http://schemas.openxmlformats.org/officeDocument/2006/relationships/hyperlink" Target="https://talan.bank.gov.ua/get-user-certificate/Sdwere90WIgT3azim_Dm" TargetMode="External"/><Relationship Id="rId1" Type="http://schemas.openxmlformats.org/officeDocument/2006/relationships/hyperlink" Target="https://talan.bank.gov.ua/get-user-certificate/SdwerrRepQfi29x91z6i" TargetMode="External"/><Relationship Id="rId233" Type="http://schemas.openxmlformats.org/officeDocument/2006/relationships/hyperlink" Target="https://talan.bank.gov.ua/get-user-certificate/Sdwer9wT2f7R9pjWyEon" TargetMode="External"/><Relationship Id="rId440" Type="http://schemas.openxmlformats.org/officeDocument/2006/relationships/hyperlink" Target="https://talan.bank.gov.ua/get-user-certificate/SdwerZkDGRwA0VGQwFqV" TargetMode="External"/><Relationship Id="rId28" Type="http://schemas.openxmlformats.org/officeDocument/2006/relationships/hyperlink" Target="https://talan.bank.gov.ua/get-user-certificate/Sdwerg-e2yxhkJttg-J8" TargetMode="External"/><Relationship Id="rId275" Type="http://schemas.openxmlformats.org/officeDocument/2006/relationships/hyperlink" Target="https://talan.bank.gov.ua/get-user-certificate/SdwerZwBCCqhuYK1AE6E" TargetMode="External"/><Relationship Id="rId300" Type="http://schemas.openxmlformats.org/officeDocument/2006/relationships/hyperlink" Target="https://talan.bank.gov.ua/get-user-certificate/SdwerRQWmW4ab3YPqlGt" TargetMode="External"/><Relationship Id="rId482" Type="http://schemas.openxmlformats.org/officeDocument/2006/relationships/hyperlink" Target="https://talan.bank.gov.ua/get-user-certificate/SdwerniOcVT5zlTnaYGJ" TargetMode="External"/><Relationship Id="rId81" Type="http://schemas.openxmlformats.org/officeDocument/2006/relationships/hyperlink" Target="https://talan.bank.gov.ua/get-user-certificate/SdwerOXlgg25AZ-W5fvS" TargetMode="External"/><Relationship Id="rId135" Type="http://schemas.openxmlformats.org/officeDocument/2006/relationships/hyperlink" Target="https://talan.bank.gov.ua/get-user-certificate/SdwerpBCU8u6H1KEFkyX" TargetMode="External"/><Relationship Id="rId177" Type="http://schemas.openxmlformats.org/officeDocument/2006/relationships/hyperlink" Target="https://talan.bank.gov.ua/get-user-certificate/Sdwerk2QpWGHTImC1oZi" TargetMode="External"/><Relationship Id="rId342" Type="http://schemas.openxmlformats.org/officeDocument/2006/relationships/hyperlink" Target="https://talan.bank.gov.ua/get-user-certificate/SdwereGdtaJWba_YcBvQ" TargetMode="External"/><Relationship Id="rId384" Type="http://schemas.openxmlformats.org/officeDocument/2006/relationships/hyperlink" Target="https://talan.bank.gov.ua/get-user-certificate/Sdwer3Q0TLcB1fqPw6Op" TargetMode="External"/><Relationship Id="rId202" Type="http://schemas.openxmlformats.org/officeDocument/2006/relationships/hyperlink" Target="https://talan.bank.gov.ua/get-user-certificate/SdwerWgotLa8xWU9rrTR" TargetMode="External"/><Relationship Id="rId244" Type="http://schemas.openxmlformats.org/officeDocument/2006/relationships/hyperlink" Target="https://talan.bank.gov.ua/get-user-certificate/Sdwerz_JHoRdFY9BkCFo" TargetMode="External"/><Relationship Id="rId39" Type="http://schemas.openxmlformats.org/officeDocument/2006/relationships/hyperlink" Target="https://talan.bank.gov.ua/get-user-certificate/SdwerL8tFq5zEZM9XQiV" TargetMode="External"/><Relationship Id="rId286" Type="http://schemas.openxmlformats.org/officeDocument/2006/relationships/hyperlink" Target="https://talan.bank.gov.ua/get-user-certificate/Sdwer6KaIFniBBn1lZJh" TargetMode="External"/><Relationship Id="rId451" Type="http://schemas.openxmlformats.org/officeDocument/2006/relationships/hyperlink" Target="https://talan.bank.gov.ua/get-user-certificate/Sdwer_SKEtgCZDXZs_7d" TargetMode="External"/><Relationship Id="rId493" Type="http://schemas.openxmlformats.org/officeDocument/2006/relationships/hyperlink" Target="https://talan.bank.gov.ua/get-user-certificate/SdwerFHWpxVwyfK43-9d" TargetMode="External"/><Relationship Id="rId507" Type="http://schemas.openxmlformats.org/officeDocument/2006/relationships/hyperlink" Target="https://talan.bank.gov.ua/get-user-certificate/Sdwerzq-xIskwd2PmtoT" TargetMode="External"/><Relationship Id="rId50" Type="http://schemas.openxmlformats.org/officeDocument/2006/relationships/hyperlink" Target="https://talan.bank.gov.ua/get-user-certificate/Sdwerrs8DTxk9rFv4fts" TargetMode="External"/><Relationship Id="rId104" Type="http://schemas.openxmlformats.org/officeDocument/2006/relationships/hyperlink" Target="https://talan.bank.gov.ua/get-user-certificate/SdwerBQ6C_3LTTI4RqhG" TargetMode="External"/><Relationship Id="rId146" Type="http://schemas.openxmlformats.org/officeDocument/2006/relationships/hyperlink" Target="https://talan.bank.gov.ua/get-user-certificate/Sdwer5a22Iivog7BBioT" TargetMode="External"/><Relationship Id="rId188" Type="http://schemas.openxmlformats.org/officeDocument/2006/relationships/hyperlink" Target="https://talan.bank.gov.ua/get-user-certificate/SdwermvdXk_OIxjDUS63" TargetMode="External"/><Relationship Id="rId311" Type="http://schemas.openxmlformats.org/officeDocument/2006/relationships/hyperlink" Target="https://talan.bank.gov.ua/get-user-certificate/Sdwer-ItEXUmexAO-V8q" TargetMode="External"/><Relationship Id="rId353" Type="http://schemas.openxmlformats.org/officeDocument/2006/relationships/hyperlink" Target="https://talan.bank.gov.ua/get-user-certificate/Sdwerr_n_JGUELJo-2yK" TargetMode="External"/><Relationship Id="rId395" Type="http://schemas.openxmlformats.org/officeDocument/2006/relationships/hyperlink" Target="https://talan.bank.gov.ua/get-user-certificate/SdwerhbFIkDSxVX3aDf-" TargetMode="External"/><Relationship Id="rId409" Type="http://schemas.openxmlformats.org/officeDocument/2006/relationships/hyperlink" Target="https://talan.bank.gov.ua/get-user-certificate/Sdwer7v1FT_KWRd0yRAK" TargetMode="External"/><Relationship Id="rId92" Type="http://schemas.openxmlformats.org/officeDocument/2006/relationships/hyperlink" Target="https://talan.bank.gov.ua/get-user-certificate/SdwerhQwdF40F1UXjsnT" TargetMode="External"/><Relationship Id="rId213" Type="http://schemas.openxmlformats.org/officeDocument/2006/relationships/hyperlink" Target="https://talan.bank.gov.ua/get-user-certificate/Sdwer0wHjC_yR-qGZ3fZ" TargetMode="External"/><Relationship Id="rId420" Type="http://schemas.openxmlformats.org/officeDocument/2006/relationships/hyperlink" Target="https://talan.bank.gov.ua/get-user-certificate/Sdwerq5mnV8ydrDYD320" TargetMode="External"/><Relationship Id="rId255" Type="http://schemas.openxmlformats.org/officeDocument/2006/relationships/hyperlink" Target="https://talan.bank.gov.ua/get-user-certificate/SdwergiTrZKOfBxRWraX" TargetMode="External"/><Relationship Id="rId297" Type="http://schemas.openxmlformats.org/officeDocument/2006/relationships/hyperlink" Target="https://talan.bank.gov.ua/get-user-certificate/SdwerPxtN3OLJgEgJ6RK" TargetMode="External"/><Relationship Id="rId462" Type="http://schemas.openxmlformats.org/officeDocument/2006/relationships/hyperlink" Target="https://talan.bank.gov.ua/get-user-certificate/SdwerBbAfdw4DrVgadU2" TargetMode="External"/><Relationship Id="rId518" Type="http://schemas.openxmlformats.org/officeDocument/2006/relationships/hyperlink" Target="https://talan.bank.gov.ua/get-user-certificate/SdwermgR2y-yJwjyEQf5" TargetMode="External"/><Relationship Id="rId115" Type="http://schemas.openxmlformats.org/officeDocument/2006/relationships/hyperlink" Target="https://talan.bank.gov.ua/get-user-certificate/SdwerIlBUBU8XKzirshp" TargetMode="External"/><Relationship Id="rId157" Type="http://schemas.openxmlformats.org/officeDocument/2006/relationships/hyperlink" Target="https://talan.bank.gov.ua/get-user-certificate/SdwerAtQsHXeCp1-3YLq" TargetMode="External"/><Relationship Id="rId322" Type="http://schemas.openxmlformats.org/officeDocument/2006/relationships/hyperlink" Target="https://talan.bank.gov.ua/get-user-certificate/SdweriEP9ZPnzI8MMfZQ" TargetMode="External"/><Relationship Id="rId364" Type="http://schemas.openxmlformats.org/officeDocument/2006/relationships/hyperlink" Target="https://talan.bank.gov.ua/get-user-certificate/Sdwer1MpwspeSc3uSHoh" TargetMode="External"/><Relationship Id="rId61" Type="http://schemas.openxmlformats.org/officeDocument/2006/relationships/hyperlink" Target="https://talan.bank.gov.ua/get-user-certificate/Sdwerctfy0eKzvT7fJ3D" TargetMode="External"/><Relationship Id="rId199" Type="http://schemas.openxmlformats.org/officeDocument/2006/relationships/hyperlink" Target="https://talan.bank.gov.ua/get-user-certificate/SdwercX63eqv3iV3eZh_" TargetMode="External"/><Relationship Id="rId19" Type="http://schemas.openxmlformats.org/officeDocument/2006/relationships/hyperlink" Target="https://talan.bank.gov.ua/get-user-certificate/SdwerjQA_5b93QqqDSw_" TargetMode="External"/><Relationship Id="rId224" Type="http://schemas.openxmlformats.org/officeDocument/2006/relationships/hyperlink" Target="https://talan.bank.gov.ua/get-user-certificate/Sdwer2upNUJlxnvqjbhe" TargetMode="External"/><Relationship Id="rId266" Type="http://schemas.openxmlformats.org/officeDocument/2006/relationships/hyperlink" Target="https://talan.bank.gov.ua/get-user-certificate/Sdwer5GBNITCyU8JBhom" TargetMode="External"/><Relationship Id="rId431" Type="http://schemas.openxmlformats.org/officeDocument/2006/relationships/hyperlink" Target="https://talan.bank.gov.ua/get-user-certificate/SdwerKp11pK0pDdAs8C7" TargetMode="External"/><Relationship Id="rId473" Type="http://schemas.openxmlformats.org/officeDocument/2006/relationships/hyperlink" Target="https://talan.bank.gov.ua/get-user-certificate/SdwercRWpjbdmsYEo1mg" TargetMode="External"/><Relationship Id="rId529" Type="http://schemas.openxmlformats.org/officeDocument/2006/relationships/hyperlink" Target="https://talan.bank.gov.ua/get-user-certificate/SdwerjhRs9jQT8a8tR-a" TargetMode="External"/><Relationship Id="rId30" Type="http://schemas.openxmlformats.org/officeDocument/2006/relationships/hyperlink" Target="https://talan.bank.gov.ua/get-user-certificate/SdwerjnFHSSpkf9uat_C" TargetMode="External"/><Relationship Id="rId126" Type="http://schemas.openxmlformats.org/officeDocument/2006/relationships/hyperlink" Target="https://talan.bank.gov.ua/get-user-certificate/Sdwercc8O633GKGG7Lr0" TargetMode="External"/><Relationship Id="rId168" Type="http://schemas.openxmlformats.org/officeDocument/2006/relationships/hyperlink" Target="https://talan.bank.gov.ua/get-user-certificate/Sdwer-fH3Bj0Tp1NY6zF" TargetMode="External"/><Relationship Id="rId333" Type="http://schemas.openxmlformats.org/officeDocument/2006/relationships/hyperlink" Target="https://talan.bank.gov.ua/get-user-certificate/SdwerXEPmivENqS7Twes" TargetMode="External"/><Relationship Id="rId72" Type="http://schemas.openxmlformats.org/officeDocument/2006/relationships/hyperlink" Target="https://talan.bank.gov.ua/get-user-certificate/SdwerN3-IT1uNOm47lnF" TargetMode="External"/><Relationship Id="rId375" Type="http://schemas.openxmlformats.org/officeDocument/2006/relationships/hyperlink" Target="https://talan.bank.gov.ua/get-user-certificate/Sdwerr2ZhHzRmkhPCFrn" TargetMode="External"/><Relationship Id="rId3" Type="http://schemas.openxmlformats.org/officeDocument/2006/relationships/hyperlink" Target="https://talan.bank.gov.ua/get-user-certificate/SdwerLDxXB3AAkwiV24d" TargetMode="External"/><Relationship Id="rId235" Type="http://schemas.openxmlformats.org/officeDocument/2006/relationships/hyperlink" Target="https://talan.bank.gov.ua/get-user-certificate/Sdwers6fE1eqVnrXu5LA" TargetMode="External"/><Relationship Id="rId277" Type="http://schemas.openxmlformats.org/officeDocument/2006/relationships/hyperlink" Target="https://talan.bank.gov.ua/get-user-certificate/SdwerQiX-kkboHfvRgKZ" TargetMode="External"/><Relationship Id="rId400" Type="http://schemas.openxmlformats.org/officeDocument/2006/relationships/hyperlink" Target="https://talan.bank.gov.ua/get-user-certificate/SdwerNNi3yEYowMpmOcD" TargetMode="External"/><Relationship Id="rId442" Type="http://schemas.openxmlformats.org/officeDocument/2006/relationships/hyperlink" Target="https://talan.bank.gov.ua/get-user-certificate/SdwerdiG1Q8NISFEHePQ" TargetMode="External"/><Relationship Id="rId484" Type="http://schemas.openxmlformats.org/officeDocument/2006/relationships/hyperlink" Target="https://talan.bank.gov.ua/get-user-certificate/Sdwerlf7kuFOHNLrkH-K" TargetMode="External"/><Relationship Id="rId137" Type="http://schemas.openxmlformats.org/officeDocument/2006/relationships/hyperlink" Target="https://talan.bank.gov.ua/get-user-certificate/SdwercXDfvqEatV0QFAf" TargetMode="External"/><Relationship Id="rId302" Type="http://schemas.openxmlformats.org/officeDocument/2006/relationships/hyperlink" Target="https://talan.bank.gov.ua/get-user-certificate/SdwerAZIBUiZ_XdANoH0" TargetMode="External"/><Relationship Id="rId344" Type="http://schemas.openxmlformats.org/officeDocument/2006/relationships/hyperlink" Target="https://talan.bank.gov.ua/get-user-certificate/SdwerhBL0wOqiRIX7fbB" TargetMode="External"/><Relationship Id="rId41" Type="http://schemas.openxmlformats.org/officeDocument/2006/relationships/hyperlink" Target="https://talan.bank.gov.ua/get-user-certificate/SdwerZbDQbp7BD4d6lO7" TargetMode="External"/><Relationship Id="rId83" Type="http://schemas.openxmlformats.org/officeDocument/2006/relationships/hyperlink" Target="https://talan.bank.gov.ua/get-user-certificate/SdwerVCWk1696Fsv4Wh8" TargetMode="External"/><Relationship Id="rId179" Type="http://schemas.openxmlformats.org/officeDocument/2006/relationships/hyperlink" Target="https://talan.bank.gov.ua/get-user-certificate/SdwerzUDRjjZ25s7ZjX3" TargetMode="External"/><Relationship Id="rId386" Type="http://schemas.openxmlformats.org/officeDocument/2006/relationships/hyperlink" Target="https://talan.bank.gov.ua/get-user-certificate/SdwerMYTVGXyTRatcOQD" TargetMode="External"/><Relationship Id="rId190" Type="http://schemas.openxmlformats.org/officeDocument/2006/relationships/hyperlink" Target="https://talan.bank.gov.ua/get-user-certificate/SdweraPZu2kYchVxEF1D" TargetMode="External"/><Relationship Id="rId204" Type="http://schemas.openxmlformats.org/officeDocument/2006/relationships/hyperlink" Target="https://talan.bank.gov.ua/get-user-certificate/Sdwer5c0OrDYofQ6vc7J" TargetMode="External"/><Relationship Id="rId246" Type="http://schemas.openxmlformats.org/officeDocument/2006/relationships/hyperlink" Target="https://talan.bank.gov.ua/get-user-certificate/SdweratQoUm1JeEnafSS" TargetMode="External"/><Relationship Id="rId288" Type="http://schemas.openxmlformats.org/officeDocument/2006/relationships/hyperlink" Target="https://talan.bank.gov.ua/get-user-certificate/SdwerpIByftwB5T6bn_W" TargetMode="External"/><Relationship Id="rId411" Type="http://schemas.openxmlformats.org/officeDocument/2006/relationships/hyperlink" Target="https://talan.bank.gov.ua/get-user-certificate/Sdwerss-b6sg_W8MaL82" TargetMode="External"/><Relationship Id="rId453" Type="http://schemas.openxmlformats.org/officeDocument/2006/relationships/hyperlink" Target="https://talan.bank.gov.ua/get-user-certificate/Sdwer6tA2e8ORqA9XBn2" TargetMode="External"/><Relationship Id="rId509" Type="http://schemas.openxmlformats.org/officeDocument/2006/relationships/hyperlink" Target="https://talan.bank.gov.ua/get-user-certificate/SdwerAwFxKbRGW_EC2oZ" TargetMode="External"/><Relationship Id="rId106" Type="http://schemas.openxmlformats.org/officeDocument/2006/relationships/hyperlink" Target="https://talan.bank.gov.ua/get-user-certificate/SdwerjdKMapRojTrKUb-" TargetMode="External"/><Relationship Id="rId313" Type="http://schemas.openxmlformats.org/officeDocument/2006/relationships/hyperlink" Target="https://talan.bank.gov.ua/get-user-certificate/Sdwer5mrDPQ15kqaynSO" TargetMode="External"/><Relationship Id="rId495" Type="http://schemas.openxmlformats.org/officeDocument/2006/relationships/hyperlink" Target="https://talan.bank.gov.ua/get-user-certificate/Sdwer5MWXzhQH9lRYBGn" TargetMode="External"/><Relationship Id="rId10" Type="http://schemas.openxmlformats.org/officeDocument/2006/relationships/hyperlink" Target="https://talan.bank.gov.ua/get-user-certificate/SdwerDwD0OYwCrlLfwJH" TargetMode="External"/><Relationship Id="rId52" Type="http://schemas.openxmlformats.org/officeDocument/2006/relationships/hyperlink" Target="https://talan.bank.gov.ua/get-user-certificate/Sdwer-bUkvHLM9ijyZIg" TargetMode="External"/><Relationship Id="rId94" Type="http://schemas.openxmlformats.org/officeDocument/2006/relationships/hyperlink" Target="https://talan.bank.gov.ua/get-user-certificate/Sdwerpdk3AQ1E4j3qlP0" TargetMode="External"/><Relationship Id="rId148" Type="http://schemas.openxmlformats.org/officeDocument/2006/relationships/hyperlink" Target="https://talan.bank.gov.ua/get-user-certificate/Sdwer-JV9gwHA9rsxxqB" TargetMode="External"/><Relationship Id="rId355" Type="http://schemas.openxmlformats.org/officeDocument/2006/relationships/hyperlink" Target="https://talan.bank.gov.ua/get-user-certificate/Sdwera0WIS-Rn4Ff-TVj" TargetMode="External"/><Relationship Id="rId397" Type="http://schemas.openxmlformats.org/officeDocument/2006/relationships/hyperlink" Target="https://talan.bank.gov.ua/get-user-certificate/SdwerILqbKYKFsIFCpoI" TargetMode="External"/><Relationship Id="rId520" Type="http://schemas.openxmlformats.org/officeDocument/2006/relationships/hyperlink" Target="https://talan.bank.gov.ua/get-user-certificate/Sdwer02VVpn9ME9Fq_EP" TargetMode="External"/><Relationship Id="rId215" Type="http://schemas.openxmlformats.org/officeDocument/2006/relationships/hyperlink" Target="https://talan.bank.gov.ua/get-user-certificate/SdwerWzUcK48AZ3SgQrH" TargetMode="External"/><Relationship Id="rId257" Type="http://schemas.openxmlformats.org/officeDocument/2006/relationships/hyperlink" Target="https://talan.bank.gov.ua/get-user-certificate/SdwerwGh_l-Xdgqjxfzv" TargetMode="External"/><Relationship Id="rId422" Type="http://schemas.openxmlformats.org/officeDocument/2006/relationships/hyperlink" Target="https://talan.bank.gov.ua/get-user-certificate/Sdwer5p_wvqNecB4N9kO" TargetMode="External"/><Relationship Id="rId464" Type="http://schemas.openxmlformats.org/officeDocument/2006/relationships/hyperlink" Target="https://talan.bank.gov.ua/get-user-certificate/SdwervODi9r5c_V78QoD" TargetMode="External"/><Relationship Id="rId299" Type="http://schemas.openxmlformats.org/officeDocument/2006/relationships/hyperlink" Target="https://talan.bank.gov.ua/get-user-certificate/Sdwer1aW74l9StPjkTF5" TargetMode="External"/><Relationship Id="rId63" Type="http://schemas.openxmlformats.org/officeDocument/2006/relationships/hyperlink" Target="https://talan.bank.gov.ua/get-user-certificate/SdwerbdPdPtPWZQYU8yT" TargetMode="External"/><Relationship Id="rId159" Type="http://schemas.openxmlformats.org/officeDocument/2006/relationships/hyperlink" Target="https://talan.bank.gov.ua/get-user-certificate/Sdwer5AeT9nf6GmsMi6b" TargetMode="External"/><Relationship Id="rId366" Type="http://schemas.openxmlformats.org/officeDocument/2006/relationships/hyperlink" Target="https://talan.bank.gov.ua/get-user-certificate/SdwerfLj6gEXOy2B1JWJ" TargetMode="External"/><Relationship Id="rId226" Type="http://schemas.openxmlformats.org/officeDocument/2006/relationships/hyperlink" Target="https://talan.bank.gov.ua/get-user-certificate/SdwerxZMnVwFEJEFcPm9" TargetMode="External"/><Relationship Id="rId433" Type="http://schemas.openxmlformats.org/officeDocument/2006/relationships/hyperlink" Target="https://talan.bank.gov.ua/get-user-certificate/SdwercX1BOUk_D25MRLV" TargetMode="External"/><Relationship Id="rId74" Type="http://schemas.openxmlformats.org/officeDocument/2006/relationships/hyperlink" Target="https://talan.bank.gov.ua/get-user-certificate/SdwernfwV1dqyz0Wblju" TargetMode="External"/><Relationship Id="rId377" Type="http://schemas.openxmlformats.org/officeDocument/2006/relationships/hyperlink" Target="https://talan.bank.gov.ua/get-user-certificate/SdwerMfG80Bstj8dDpgd" TargetMode="External"/><Relationship Id="rId500" Type="http://schemas.openxmlformats.org/officeDocument/2006/relationships/hyperlink" Target="https://talan.bank.gov.ua/get-user-certificate/Sdwerp4YCBL7CtC-7EzL" TargetMode="External"/><Relationship Id="rId5" Type="http://schemas.openxmlformats.org/officeDocument/2006/relationships/hyperlink" Target="https://talan.bank.gov.ua/get-user-certificate/Sdwerbj8Xdp6e7UaG6ef" TargetMode="External"/><Relationship Id="rId237" Type="http://schemas.openxmlformats.org/officeDocument/2006/relationships/hyperlink" Target="https://talan.bank.gov.ua/get-user-certificate/Sdwert2zZo_G7iNl7fb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tabSelected="1" topLeftCell="A508" workbookViewId="0">
      <selection activeCell="I532" sqref="I532"/>
    </sheetView>
  </sheetViews>
  <sheetFormatPr defaultRowHeight="14.4" x14ac:dyDescent="0.3"/>
  <cols>
    <col min="1" max="1" width="8.88671875" style="1"/>
    <col min="2" max="2" width="25.44140625" customWidth="1"/>
    <col min="3" max="3" width="25.109375" customWidth="1"/>
  </cols>
  <sheetData>
    <row r="1" spans="1:3" x14ac:dyDescent="0.3">
      <c r="A1" s="2" t="s">
        <v>527</v>
      </c>
      <c r="B1" s="2" t="s">
        <v>0</v>
      </c>
      <c r="C1" s="2" t="s">
        <v>1</v>
      </c>
    </row>
    <row r="2" spans="1:3" x14ac:dyDescent="0.3">
      <c r="A2" s="1">
        <v>1</v>
      </c>
      <c r="B2" t="s">
        <v>2</v>
      </c>
      <c r="C2" t="str">
        <f>HYPERLINK("https://talan.bank.gov.ua/get-user-certificate/SdwerrRepQfi29x91z6i","Завантажити сертифікат")</f>
        <v>Завантажити сертифікат</v>
      </c>
    </row>
    <row r="3" spans="1:3" x14ac:dyDescent="0.3">
      <c r="A3" s="1">
        <v>2</v>
      </c>
      <c r="B3" t="s">
        <v>3</v>
      </c>
      <c r="C3" t="str">
        <f>HYPERLINK("https://talan.bank.gov.ua/get-user-certificate/SdwerTx3ohLLAQ3hXuFT","Завантажити сертифікат")</f>
        <v>Завантажити сертифікат</v>
      </c>
    </row>
    <row r="4" spans="1:3" x14ac:dyDescent="0.3">
      <c r="A4" s="1">
        <v>3</v>
      </c>
      <c r="B4" t="s">
        <v>4</v>
      </c>
      <c r="C4" t="str">
        <f>HYPERLINK("https://talan.bank.gov.ua/get-user-certificate/SdwerLDxXB3AAkwiV24d","Завантажити сертифікат")</f>
        <v>Завантажити сертифікат</v>
      </c>
    </row>
    <row r="5" spans="1:3" x14ac:dyDescent="0.3">
      <c r="A5" s="1">
        <v>4</v>
      </c>
      <c r="B5" t="s">
        <v>5</v>
      </c>
      <c r="C5" t="str">
        <f>HYPERLINK("https://talan.bank.gov.ua/get-user-certificate/SdwerzBvAP1xmMDzdKYu","Завантажити сертифікат")</f>
        <v>Завантажити сертифікат</v>
      </c>
    </row>
    <row r="6" spans="1:3" x14ac:dyDescent="0.3">
      <c r="A6" s="1">
        <v>5</v>
      </c>
      <c r="B6" t="s">
        <v>6</v>
      </c>
      <c r="C6" t="str">
        <f>HYPERLINK("https://talan.bank.gov.ua/get-user-certificate/Sdwerbj8Xdp6e7UaG6ef","Завантажити сертифікат")</f>
        <v>Завантажити сертифікат</v>
      </c>
    </row>
    <row r="7" spans="1:3" x14ac:dyDescent="0.3">
      <c r="A7" s="1">
        <v>6</v>
      </c>
      <c r="B7" t="s">
        <v>7</v>
      </c>
      <c r="C7" t="str">
        <f>HYPERLINK("https://talan.bank.gov.ua/get-user-certificate/SdwerIW6lsdNiDLUQ56h","Завантажити сертифікат")</f>
        <v>Завантажити сертифікат</v>
      </c>
    </row>
    <row r="8" spans="1:3" x14ac:dyDescent="0.3">
      <c r="A8" s="1">
        <v>7</v>
      </c>
      <c r="B8" t="s">
        <v>8</v>
      </c>
      <c r="C8" t="str">
        <f>HYPERLINK("https://talan.bank.gov.ua/get-user-certificate/SdwerHV49sHNVA3oAP7v","Завантажити сертифікат")</f>
        <v>Завантажити сертифікат</v>
      </c>
    </row>
    <row r="9" spans="1:3" x14ac:dyDescent="0.3">
      <c r="A9" s="1">
        <v>8</v>
      </c>
      <c r="B9" t="s">
        <v>9</v>
      </c>
      <c r="C9" t="str">
        <f>HYPERLINK("https://talan.bank.gov.ua/get-user-certificate/SdwersD52Bv6Y6AKK3m9","Завантажити сертифікат")</f>
        <v>Завантажити сертифікат</v>
      </c>
    </row>
    <row r="10" spans="1:3" x14ac:dyDescent="0.3">
      <c r="A10" s="1">
        <v>9</v>
      </c>
      <c r="B10" t="s">
        <v>10</v>
      </c>
      <c r="C10" t="str">
        <f>HYPERLINK("https://talan.bank.gov.ua/get-user-certificate/SdwerKDT4ffqp1jEDFq6","Завантажити сертифікат")</f>
        <v>Завантажити сертифікат</v>
      </c>
    </row>
    <row r="11" spans="1:3" x14ac:dyDescent="0.3">
      <c r="A11" s="1">
        <v>10</v>
      </c>
      <c r="B11" t="s">
        <v>11</v>
      </c>
      <c r="C11" t="str">
        <f>HYPERLINK("https://talan.bank.gov.ua/get-user-certificate/SdwerDwD0OYwCrlLfwJH","Завантажити сертифікат")</f>
        <v>Завантажити сертифікат</v>
      </c>
    </row>
    <row r="12" spans="1:3" x14ac:dyDescent="0.3">
      <c r="A12" s="1">
        <v>11</v>
      </c>
      <c r="B12" t="s">
        <v>12</v>
      </c>
      <c r="C12" t="str">
        <f>HYPERLINK("https://talan.bank.gov.ua/get-user-certificate/SdwerQL357Ap2uU-NLPd","Завантажити сертифікат")</f>
        <v>Завантажити сертифікат</v>
      </c>
    </row>
    <row r="13" spans="1:3" x14ac:dyDescent="0.3">
      <c r="A13" s="1">
        <v>12</v>
      </c>
      <c r="B13" t="s">
        <v>13</v>
      </c>
      <c r="C13" t="str">
        <f>HYPERLINK("https://talan.bank.gov.ua/get-user-certificate/Sdwer527nkRcvVODRGtz","Завантажити сертифікат")</f>
        <v>Завантажити сертифікат</v>
      </c>
    </row>
    <row r="14" spans="1:3" x14ac:dyDescent="0.3">
      <c r="A14" s="1">
        <v>13</v>
      </c>
      <c r="B14" t="s">
        <v>14</v>
      </c>
      <c r="C14" t="str">
        <f>HYPERLINK("https://talan.bank.gov.ua/get-user-certificate/Sdwer7kgGJyKFLDFXEjU","Завантажити сертифікат")</f>
        <v>Завантажити сертифікат</v>
      </c>
    </row>
    <row r="15" spans="1:3" x14ac:dyDescent="0.3">
      <c r="A15" s="1">
        <v>14</v>
      </c>
      <c r="B15" t="s">
        <v>15</v>
      </c>
      <c r="C15" t="str">
        <f>HYPERLINK("https://talan.bank.gov.ua/get-user-certificate/SdwerVy2JgUgg1Obou8U","Завантажити сертифікат")</f>
        <v>Завантажити сертифікат</v>
      </c>
    </row>
    <row r="16" spans="1:3" x14ac:dyDescent="0.3">
      <c r="A16" s="1">
        <v>15</v>
      </c>
      <c r="B16" t="s">
        <v>16</v>
      </c>
      <c r="C16" t="str">
        <f>HYPERLINK("https://talan.bank.gov.ua/get-user-certificate/SdwerWBGUxroXfRcDo92","Завантажити сертифікат")</f>
        <v>Завантажити сертифікат</v>
      </c>
    </row>
    <row r="17" spans="1:3" x14ac:dyDescent="0.3">
      <c r="A17" s="1">
        <v>16</v>
      </c>
      <c r="B17" t="s">
        <v>17</v>
      </c>
      <c r="C17" t="str">
        <f>HYPERLINK("https://talan.bank.gov.ua/get-user-certificate/Sdwerr8E4w-xBDgvv6OG","Завантажити сертифікат")</f>
        <v>Завантажити сертифікат</v>
      </c>
    </row>
    <row r="18" spans="1:3" x14ac:dyDescent="0.3">
      <c r="A18" s="1">
        <v>17</v>
      </c>
      <c r="B18" t="s">
        <v>18</v>
      </c>
      <c r="C18" t="str">
        <f>HYPERLINK("https://talan.bank.gov.ua/get-user-certificate/Sdwerx3cIHkjfv78Knde","Завантажити сертифікат")</f>
        <v>Завантажити сертифікат</v>
      </c>
    </row>
    <row r="19" spans="1:3" x14ac:dyDescent="0.3">
      <c r="A19" s="1">
        <v>18</v>
      </c>
      <c r="B19" t="s">
        <v>19</v>
      </c>
      <c r="C19" t="str">
        <f>HYPERLINK("https://talan.bank.gov.ua/get-user-certificate/SdwerR1XHoZQdAiayAI3","Завантажити сертифікат")</f>
        <v>Завантажити сертифікат</v>
      </c>
    </row>
    <row r="20" spans="1:3" x14ac:dyDescent="0.3">
      <c r="A20" s="1">
        <v>19</v>
      </c>
      <c r="B20" t="s">
        <v>20</v>
      </c>
      <c r="C20" t="str">
        <f>HYPERLINK("https://talan.bank.gov.ua/get-user-certificate/SdwerjQA_5b93QqqDSw_","Завантажити сертифікат")</f>
        <v>Завантажити сертифікат</v>
      </c>
    </row>
    <row r="21" spans="1:3" x14ac:dyDescent="0.3">
      <c r="A21" s="1">
        <v>20</v>
      </c>
      <c r="B21" t="s">
        <v>21</v>
      </c>
      <c r="C21" t="str">
        <f>HYPERLINK("https://talan.bank.gov.ua/get-user-certificate/Sdwermrzn4gJz25VUKHb","Завантажити сертифікат")</f>
        <v>Завантажити сертифікат</v>
      </c>
    </row>
    <row r="22" spans="1:3" x14ac:dyDescent="0.3">
      <c r="A22" s="1">
        <v>21</v>
      </c>
      <c r="B22" t="s">
        <v>22</v>
      </c>
      <c r="C22" t="str">
        <f>HYPERLINK("https://talan.bank.gov.ua/get-user-certificate/SdwertAB7lT1lgDMrBYb","Завантажити сертифікат")</f>
        <v>Завантажити сертифікат</v>
      </c>
    </row>
    <row r="23" spans="1:3" x14ac:dyDescent="0.3">
      <c r="A23" s="1">
        <v>22</v>
      </c>
      <c r="B23" t="s">
        <v>23</v>
      </c>
      <c r="C23" t="str">
        <f>HYPERLINK("https://talan.bank.gov.ua/get-user-certificate/SdwerpLIzIsmHpr4E9eI","Завантажити сертифікат")</f>
        <v>Завантажити сертифікат</v>
      </c>
    </row>
    <row r="24" spans="1:3" x14ac:dyDescent="0.3">
      <c r="A24" s="1">
        <v>23</v>
      </c>
      <c r="B24" t="s">
        <v>24</v>
      </c>
      <c r="C24" t="str">
        <f>HYPERLINK("https://talan.bank.gov.ua/get-user-certificate/Sdwer9naUAkmjGgOk83I","Завантажити сертифікат")</f>
        <v>Завантажити сертифікат</v>
      </c>
    </row>
    <row r="25" spans="1:3" x14ac:dyDescent="0.3">
      <c r="A25" s="1">
        <v>24</v>
      </c>
      <c r="B25" t="s">
        <v>25</v>
      </c>
      <c r="C25" t="str">
        <f>HYPERLINK("https://talan.bank.gov.ua/get-user-certificate/SdwerUVtEFy5ipWdM9Ao","Завантажити сертифікат")</f>
        <v>Завантажити сертифікат</v>
      </c>
    </row>
    <row r="26" spans="1:3" x14ac:dyDescent="0.3">
      <c r="A26" s="1">
        <v>25</v>
      </c>
      <c r="B26" t="s">
        <v>26</v>
      </c>
      <c r="C26" t="str">
        <f>HYPERLINK("https://talan.bank.gov.ua/get-user-certificate/Sdwero8FgCuxijySFuX8","Завантажити сертифікат")</f>
        <v>Завантажити сертифікат</v>
      </c>
    </row>
    <row r="27" spans="1:3" x14ac:dyDescent="0.3">
      <c r="A27" s="1">
        <v>26</v>
      </c>
      <c r="B27" t="s">
        <v>27</v>
      </c>
      <c r="C27" t="str">
        <f>HYPERLINK("https://talan.bank.gov.ua/get-user-certificate/SdwerH83q1pCGkWlfB0s","Завантажити сертифікат")</f>
        <v>Завантажити сертифікат</v>
      </c>
    </row>
    <row r="28" spans="1:3" x14ac:dyDescent="0.3">
      <c r="A28" s="1">
        <v>27</v>
      </c>
      <c r="B28" t="s">
        <v>28</v>
      </c>
      <c r="C28" t="str">
        <f>HYPERLINK("https://talan.bank.gov.ua/get-user-certificate/SdwerlrUsnlOhQYOXPVF","Завантажити сертифікат")</f>
        <v>Завантажити сертифікат</v>
      </c>
    </row>
    <row r="29" spans="1:3" x14ac:dyDescent="0.3">
      <c r="A29" s="1">
        <v>28</v>
      </c>
      <c r="B29" t="s">
        <v>29</v>
      </c>
      <c r="C29" t="str">
        <f>HYPERLINK("https://talan.bank.gov.ua/get-user-certificate/Sdwerg-e2yxhkJttg-J8","Завантажити сертифікат")</f>
        <v>Завантажити сертифікат</v>
      </c>
    </row>
    <row r="30" spans="1:3" x14ac:dyDescent="0.3">
      <c r="A30" s="1">
        <v>29</v>
      </c>
      <c r="B30" t="s">
        <v>30</v>
      </c>
      <c r="C30" t="str">
        <f>HYPERLINK("https://talan.bank.gov.ua/get-user-certificate/SdwernefK_1BDXwUEHMN","Завантажити сертифікат")</f>
        <v>Завантажити сертифікат</v>
      </c>
    </row>
    <row r="31" spans="1:3" x14ac:dyDescent="0.3">
      <c r="A31" s="1">
        <v>30</v>
      </c>
      <c r="B31" t="s">
        <v>31</v>
      </c>
      <c r="C31" t="str">
        <f>HYPERLINK("https://talan.bank.gov.ua/get-user-certificate/SdwerjnFHSSpkf9uat_C","Завантажити сертифікат")</f>
        <v>Завантажити сертифікат</v>
      </c>
    </row>
    <row r="32" spans="1:3" x14ac:dyDescent="0.3">
      <c r="A32" s="1">
        <v>31</v>
      </c>
      <c r="B32" t="s">
        <v>32</v>
      </c>
      <c r="C32" t="str">
        <f>HYPERLINK("https://talan.bank.gov.ua/get-user-certificate/Sdwer__6SjJqtU94Kfys","Завантажити сертифікат")</f>
        <v>Завантажити сертифікат</v>
      </c>
    </row>
    <row r="33" spans="1:3" x14ac:dyDescent="0.3">
      <c r="A33" s="1">
        <v>32</v>
      </c>
      <c r="B33" t="s">
        <v>33</v>
      </c>
      <c r="C33" t="str">
        <f>HYPERLINK("https://talan.bank.gov.ua/get-user-certificate/SdwerSND7ZHHBqntxxUX","Завантажити сертифікат")</f>
        <v>Завантажити сертифікат</v>
      </c>
    </row>
    <row r="34" spans="1:3" x14ac:dyDescent="0.3">
      <c r="A34" s="1">
        <v>33</v>
      </c>
      <c r="B34" t="s">
        <v>34</v>
      </c>
      <c r="C34" t="str">
        <f>HYPERLINK("https://talan.bank.gov.ua/get-user-certificate/SdweriMxeEDJ50fNfXro","Завантажити сертифікат")</f>
        <v>Завантажити сертифікат</v>
      </c>
    </row>
    <row r="35" spans="1:3" x14ac:dyDescent="0.3">
      <c r="A35" s="1">
        <v>34</v>
      </c>
      <c r="B35" t="s">
        <v>35</v>
      </c>
      <c r="C35" t="str">
        <f>HYPERLINK("https://talan.bank.gov.ua/get-user-certificate/Sdwer2uncOztOgY2fK6g","Завантажити сертифікат")</f>
        <v>Завантажити сертифікат</v>
      </c>
    </row>
    <row r="36" spans="1:3" x14ac:dyDescent="0.3">
      <c r="A36" s="1">
        <v>35</v>
      </c>
      <c r="B36" t="s">
        <v>36</v>
      </c>
      <c r="C36" t="str">
        <f>HYPERLINK("https://talan.bank.gov.ua/get-user-certificate/SdwerFgcl1MuAG1Uq2zg","Завантажити сертифікат")</f>
        <v>Завантажити сертифікат</v>
      </c>
    </row>
    <row r="37" spans="1:3" x14ac:dyDescent="0.3">
      <c r="A37" s="1">
        <v>36</v>
      </c>
      <c r="B37" t="s">
        <v>37</v>
      </c>
      <c r="C37" t="str">
        <f>HYPERLINK("https://talan.bank.gov.ua/get-user-certificate/SdwerBnSHcGIbsGJ14Q1","Завантажити сертифікат")</f>
        <v>Завантажити сертифікат</v>
      </c>
    </row>
    <row r="38" spans="1:3" x14ac:dyDescent="0.3">
      <c r="A38" s="1">
        <v>37</v>
      </c>
      <c r="B38" t="s">
        <v>38</v>
      </c>
      <c r="C38" t="str">
        <f>HYPERLINK("https://talan.bank.gov.ua/get-user-certificate/SdwerFIUemxxZ-5mEL4F","Завантажити сертифікат")</f>
        <v>Завантажити сертифікат</v>
      </c>
    </row>
    <row r="39" spans="1:3" x14ac:dyDescent="0.3">
      <c r="A39" s="1">
        <v>38</v>
      </c>
      <c r="B39" t="s">
        <v>39</v>
      </c>
      <c r="C39" t="str">
        <f>HYPERLINK("https://talan.bank.gov.ua/get-user-certificate/SdwerteEzAD5pVzR80nq","Завантажити сертифікат")</f>
        <v>Завантажити сертифікат</v>
      </c>
    </row>
    <row r="40" spans="1:3" x14ac:dyDescent="0.3">
      <c r="A40" s="1">
        <v>39</v>
      </c>
      <c r="B40" t="s">
        <v>40</v>
      </c>
      <c r="C40" t="str">
        <f>HYPERLINK("https://talan.bank.gov.ua/get-user-certificate/SdwerL8tFq5zEZM9XQiV","Завантажити сертифікат")</f>
        <v>Завантажити сертифікат</v>
      </c>
    </row>
    <row r="41" spans="1:3" x14ac:dyDescent="0.3">
      <c r="A41" s="1">
        <v>40</v>
      </c>
      <c r="B41" t="s">
        <v>41</v>
      </c>
      <c r="C41" t="str">
        <f>HYPERLINK("https://talan.bank.gov.ua/get-user-certificate/SdwerS4u7J8o-3GxJD6H","Завантажити сертифікат")</f>
        <v>Завантажити сертифікат</v>
      </c>
    </row>
    <row r="42" spans="1:3" x14ac:dyDescent="0.3">
      <c r="A42" s="1">
        <v>41</v>
      </c>
      <c r="B42" t="s">
        <v>42</v>
      </c>
      <c r="C42" t="str">
        <f>HYPERLINK("https://talan.bank.gov.ua/get-user-certificate/SdwerZbDQbp7BD4d6lO7","Завантажити сертифікат")</f>
        <v>Завантажити сертифікат</v>
      </c>
    </row>
    <row r="43" spans="1:3" x14ac:dyDescent="0.3">
      <c r="A43" s="1">
        <v>42</v>
      </c>
      <c r="B43" t="s">
        <v>43</v>
      </c>
      <c r="C43" t="str">
        <f>HYPERLINK("https://talan.bank.gov.ua/get-user-certificate/Sdwer5jt9L1BT1oel3yb","Завантажити сертифікат")</f>
        <v>Завантажити сертифікат</v>
      </c>
    </row>
    <row r="44" spans="1:3" x14ac:dyDescent="0.3">
      <c r="A44" s="1">
        <v>43</v>
      </c>
      <c r="B44" t="s">
        <v>44</v>
      </c>
      <c r="C44" t="str">
        <f>HYPERLINK("https://talan.bank.gov.ua/get-user-certificate/SdwerpkNpqFGFRaCO5Kf","Завантажити сертифікат")</f>
        <v>Завантажити сертифікат</v>
      </c>
    </row>
    <row r="45" spans="1:3" x14ac:dyDescent="0.3">
      <c r="A45" s="1">
        <v>44</v>
      </c>
      <c r="B45" t="s">
        <v>45</v>
      </c>
      <c r="C45" t="str">
        <f>HYPERLINK("https://talan.bank.gov.ua/get-user-certificate/SdwerGE59vKtbBvh9KZD","Завантажити сертифікат")</f>
        <v>Завантажити сертифікат</v>
      </c>
    </row>
    <row r="46" spans="1:3" x14ac:dyDescent="0.3">
      <c r="A46" s="1">
        <v>45</v>
      </c>
      <c r="B46" t="s">
        <v>46</v>
      </c>
      <c r="C46" t="str">
        <f>HYPERLINK("https://talan.bank.gov.ua/get-user-certificate/Sdweru7V9b7M7Bte2KTn","Завантажити сертифікат")</f>
        <v>Завантажити сертифікат</v>
      </c>
    </row>
    <row r="47" spans="1:3" x14ac:dyDescent="0.3">
      <c r="A47" s="1">
        <v>46</v>
      </c>
      <c r="B47" t="s">
        <v>47</v>
      </c>
      <c r="C47" t="str">
        <f>HYPERLINK("https://talan.bank.gov.ua/get-user-certificate/Sdwer3A8k-pfezdvxZmn","Завантажити сертифікат")</f>
        <v>Завантажити сертифікат</v>
      </c>
    </row>
    <row r="48" spans="1:3" x14ac:dyDescent="0.3">
      <c r="A48" s="1">
        <v>47</v>
      </c>
      <c r="B48" t="s">
        <v>48</v>
      </c>
      <c r="C48" t="str">
        <f>HYPERLINK("https://talan.bank.gov.ua/get-user-certificate/Sdwer16mnrD_WaKhEhFx","Завантажити сертифікат")</f>
        <v>Завантажити сертифікат</v>
      </c>
    </row>
    <row r="49" spans="1:3" x14ac:dyDescent="0.3">
      <c r="A49" s="1">
        <v>48</v>
      </c>
      <c r="B49" t="s">
        <v>49</v>
      </c>
      <c r="C49" t="str">
        <f>HYPERLINK("https://talan.bank.gov.ua/get-user-certificate/SdwerbddK3Ea2Mc2rg4N","Завантажити сертифікат")</f>
        <v>Завантажити сертифікат</v>
      </c>
    </row>
    <row r="50" spans="1:3" x14ac:dyDescent="0.3">
      <c r="A50" s="1">
        <v>49</v>
      </c>
      <c r="B50" t="s">
        <v>50</v>
      </c>
      <c r="C50" t="str">
        <f>HYPERLINK("https://talan.bank.gov.ua/get-user-certificate/SdwerSUu_Y98VM1zJstz","Завантажити сертифікат")</f>
        <v>Завантажити сертифікат</v>
      </c>
    </row>
    <row r="51" spans="1:3" x14ac:dyDescent="0.3">
      <c r="A51" s="1">
        <v>50</v>
      </c>
      <c r="B51" t="s">
        <v>51</v>
      </c>
      <c r="C51" t="str">
        <f>HYPERLINK("https://talan.bank.gov.ua/get-user-certificate/Sdwerrs8DTxk9rFv4fts","Завантажити сертифікат")</f>
        <v>Завантажити сертифікат</v>
      </c>
    </row>
    <row r="52" spans="1:3" x14ac:dyDescent="0.3">
      <c r="A52" s="1">
        <v>51</v>
      </c>
      <c r="B52" t="s">
        <v>52</v>
      </c>
      <c r="C52" t="str">
        <f>HYPERLINK("https://talan.bank.gov.ua/get-user-certificate/SdwerfyvhxDpsJvKBalt","Завантажити сертифікат")</f>
        <v>Завантажити сертифікат</v>
      </c>
    </row>
    <row r="53" spans="1:3" x14ac:dyDescent="0.3">
      <c r="A53" s="1">
        <v>52</v>
      </c>
      <c r="B53" t="s">
        <v>53</v>
      </c>
      <c r="C53" t="str">
        <f>HYPERLINK("https://talan.bank.gov.ua/get-user-certificate/Sdwer-bUkvHLM9ijyZIg","Завантажити сертифікат")</f>
        <v>Завантажити сертифікат</v>
      </c>
    </row>
    <row r="54" spans="1:3" x14ac:dyDescent="0.3">
      <c r="A54" s="1">
        <v>53</v>
      </c>
      <c r="B54" t="s">
        <v>54</v>
      </c>
      <c r="C54" t="str">
        <f>HYPERLINK("https://talan.bank.gov.ua/get-user-certificate/SdwerinyzwG2xiEC5Rjt","Завантажити сертифікат")</f>
        <v>Завантажити сертифікат</v>
      </c>
    </row>
    <row r="55" spans="1:3" x14ac:dyDescent="0.3">
      <c r="A55" s="1">
        <v>54</v>
      </c>
      <c r="B55" t="s">
        <v>55</v>
      </c>
      <c r="C55" t="str">
        <f>HYPERLINK("https://talan.bank.gov.ua/get-user-certificate/SdwerXb6F9s8tZhlJTLm","Завантажити сертифікат")</f>
        <v>Завантажити сертифікат</v>
      </c>
    </row>
    <row r="56" spans="1:3" x14ac:dyDescent="0.3">
      <c r="A56" s="1">
        <v>55</v>
      </c>
      <c r="B56" t="s">
        <v>56</v>
      </c>
      <c r="C56" t="str">
        <f>HYPERLINK("https://talan.bank.gov.ua/get-user-certificate/Sdwer1AqhreZPZg6C4Vv","Завантажити сертифікат")</f>
        <v>Завантажити сертифікат</v>
      </c>
    </row>
    <row r="57" spans="1:3" x14ac:dyDescent="0.3">
      <c r="A57" s="1">
        <v>56</v>
      </c>
      <c r="B57" t="s">
        <v>57</v>
      </c>
      <c r="C57" t="str">
        <f>HYPERLINK("https://talan.bank.gov.ua/get-user-certificate/SdwerlsIYa5p2Mo0jNxo","Завантажити сертифікат")</f>
        <v>Завантажити сертифікат</v>
      </c>
    </row>
    <row r="58" spans="1:3" x14ac:dyDescent="0.3">
      <c r="A58" s="1">
        <v>57</v>
      </c>
      <c r="B58" t="s">
        <v>58</v>
      </c>
      <c r="C58" t="str">
        <f>HYPERLINK("https://talan.bank.gov.ua/get-user-certificate/SdwerkzEXAaxDXxgOzGw","Завантажити сертифікат")</f>
        <v>Завантажити сертифікат</v>
      </c>
    </row>
    <row r="59" spans="1:3" x14ac:dyDescent="0.3">
      <c r="A59" s="1">
        <v>58</v>
      </c>
      <c r="B59" t="s">
        <v>59</v>
      </c>
      <c r="C59" t="str">
        <f>HYPERLINK("https://talan.bank.gov.ua/get-user-certificate/SdwerTZfNLfOJqLQkDvJ","Завантажити сертифікат")</f>
        <v>Завантажити сертифікат</v>
      </c>
    </row>
    <row r="60" spans="1:3" x14ac:dyDescent="0.3">
      <c r="A60" s="1">
        <v>59</v>
      </c>
      <c r="B60" t="s">
        <v>60</v>
      </c>
      <c r="C60" t="str">
        <f>HYPERLINK("https://talan.bank.gov.ua/get-user-certificate/Sdwerr5-kUef84TJCoVL","Завантажити сертифікат")</f>
        <v>Завантажити сертифікат</v>
      </c>
    </row>
    <row r="61" spans="1:3" x14ac:dyDescent="0.3">
      <c r="A61" s="1">
        <v>60</v>
      </c>
      <c r="B61" t="s">
        <v>61</v>
      </c>
      <c r="C61" t="str">
        <f>HYPERLINK("https://talan.bank.gov.ua/get-user-certificate/SdwerYpojqNztH4DmOXh","Завантажити сертифікат")</f>
        <v>Завантажити сертифікат</v>
      </c>
    </row>
    <row r="62" spans="1:3" x14ac:dyDescent="0.3">
      <c r="A62" s="1">
        <v>61</v>
      </c>
      <c r="B62" t="s">
        <v>62</v>
      </c>
      <c r="C62" t="str">
        <f>HYPERLINK("https://talan.bank.gov.ua/get-user-certificate/Sdwerctfy0eKzvT7fJ3D","Завантажити сертифікат")</f>
        <v>Завантажити сертифікат</v>
      </c>
    </row>
    <row r="63" spans="1:3" x14ac:dyDescent="0.3">
      <c r="A63" s="1">
        <v>62</v>
      </c>
      <c r="B63" t="s">
        <v>63</v>
      </c>
      <c r="C63" t="str">
        <f>HYPERLINK("https://talan.bank.gov.ua/get-user-certificate/Sdwer5jZEiq6QyvCe0CR","Завантажити сертифікат")</f>
        <v>Завантажити сертифікат</v>
      </c>
    </row>
    <row r="64" spans="1:3" x14ac:dyDescent="0.3">
      <c r="A64" s="1">
        <v>63</v>
      </c>
      <c r="B64" t="s">
        <v>64</v>
      </c>
      <c r="C64" t="str">
        <f>HYPERLINK("https://talan.bank.gov.ua/get-user-certificate/SdwerbdPdPtPWZQYU8yT","Завантажити сертифікат")</f>
        <v>Завантажити сертифікат</v>
      </c>
    </row>
    <row r="65" spans="1:3" x14ac:dyDescent="0.3">
      <c r="A65" s="1">
        <v>64</v>
      </c>
      <c r="B65" t="s">
        <v>65</v>
      </c>
      <c r="C65" t="str">
        <f>HYPERLINK("https://talan.bank.gov.ua/get-user-certificate/SdwerdpVJrvfT9pTGohg","Завантажити сертифікат")</f>
        <v>Завантажити сертифікат</v>
      </c>
    </row>
    <row r="66" spans="1:3" x14ac:dyDescent="0.3">
      <c r="A66" s="1">
        <v>65</v>
      </c>
      <c r="B66" t="s">
        <v>66</v>
      </c>
      <c r="C66" t="str">
        <f>HYPERLINK("https://talan.bank.gov.ua/get-user-certificate/Sdwerb_m_oqQD-ngRW3B","Завантажити сертифікат")</f>
        <v>Завантажити сертифікат</v>
      </c>
    </row>
    <row r="67" spans="1:3" x14ac:dyDescent="0.3">
      <c r="A67" s="1">
        <v>66</v>
      </c>
      <c r="B67" t="s">
        <v>67</v>
      </c>
      <c r="C67" t="str">
        <f>HYPERLINK("https://talan.bank.gov.ua/get-user-certificate/SdwerbQML-_puYs1xmWc","Завантажити сертифікат")</f>
        <v>Завантажити сертифікат</v>
      </c>
    </row>
    <row r="68" spans="1:3" x14ac:dyDescent="0.3">
      <c r="A68" s="1">
        <v>67</v>
      </c>
      <c r="B68" t="s">
        <v>68</v>
      </c>
      <c r="C68" t="str">
        <f>HYPERLINK("https://talan.bank.gov.ua/get-user-certificate/Sdwer2_FU8KvmoI7j8vy","Завантажити сертифікат")</f>
        <v>Завантажити сертифікат</v>
      </c>
    </row>
    <row r="69" spans="1:3" x14ac:dyDescent="0.3">
      <c r="A69" s="1">
        <v>68</v>
      </c>
      <c r="B69" t="s">
        <v>69</v>
      </c>
      <c r="C69" t="str">
        <f>HYPERLINK("https://talan.bank.gov.ua/get-user-certificate/Sdwerwu3jd9tf2woWeul","Завантажити сертифікат")</f>
        <v>Завантажити сертифікат</v>
      </c>
    </row>
    <row r="70" spans="1:3" x14ac:dyDescent="0.3">
      <c r="A70" s="1">
        <v>69</v>
      </c>
      <c r="B70" t="s">
        <v>70</v>
      </c>
      <c r="C70" t="str">
        <f>HYPERLINK("https://talan.bank.gov.ua/get-user-certificate/Sdwer8-P1nlqVaSWq_6o","Завантажити сертифікат")</f>
        <v>Завантажити сертифікат</v>
      </c>
    </row>
    <row r="71" spans="1:3" x14ac:dyDescent="0.3">
      <c r="A71" s="1">
        <v>70</v>
      </c>
      <c r="B71" t="s">
        <v>71</v>
      </c>
      <c r="C71" t="str">
        <f>HYPERLINK("https://talan.bank.gov.ua/get-user-certificate/Sdwer8mUd-xKHZ1wbknr","Завантажити сертифікат")</f>
        <v>Завантажити сертифікат</v>
      </c>
    </row>
    <row r="72" spans="1:3" x14ac:dyDescent="0.3">
      <c r="A72" s="1">
        <v>71</v>
      </c>
      <c r="B72" t="s">
        <v>72</v>
      </c>
      <c r="C72" t="str">
        <f>HYPERLINK("https://talan.bank.gov.ua/get-user-certificate/Sdwer2GDoYz0p1K5KDvm","Завантажити сертифікат")</f>
        <v>Завантажити сертифікат</v>
      </c>
    </row>
    <row r="73" spans="1:3" x14ac:dyDescent="0.3">
      <c r="A73" s="1">
        <v>72</v>
      </c>
      <c r="B73" t="s">
        <v>73</v>
      </c>
      <c r="C73" t="str">
        <f>HYPERLINK("https://talan.bank.gov.ua/get-user-certificate/SdwerN3-IT1uNOm47lnF","Завантажити сертифікат")</f>
        <v>Завантажити сертифікат</v>
      </c>
    </row>
    <row r="74" spans="1:3" x14ac:dyDescent="0.3">
      <c r="A74" s="1">
        <v>73</v>
      </c>
      <c r="B74" t="s">
        <v>74</v>
      </c>
      <c r="C74" t="str">
        <f>HYPERLINK("https://talan.bank.gov.ua/get-user-certificate/SdwermjEub6Gd9DxjZOz","Завантажити сертифікат")</f>
        <v>Завантажити сертифікат</v>
      </c>
    </row>
    <row r="75" spans="1:3" x14ac:dyDescent="0.3">
      <c r="A75" s="1">
        <v>74</v>
      </c>
      <c r="B75" t="s">
        <v>75</v>
      </c>
      <c r="C75" t="str">
        <f>HYPERLINK("https://talan.bank.gov.ua/get-user-certificate/SdwernfwV1dqyz0Wblju","Завантажити сертифікат")</f>
        <v>Завантажити сертифікат</v>
      </c>
    </row>
    <row r="76" spans="1:3" x14ac:dyDescent="0.3">
      <c r="A76" s="1">
        <v>75</v>
      </c>
      <c r="B76" t="s">
        <v>76</v>
      </c>
      <c r="C76" t="str">
        <f>HYPERLINK("https://talan.bank.gov.ua/get-user-certificate/SdwerAuTT3kt-OAiIrUn","Завантажити сертифікат")</f>
        <v>Завантажити сертифікат</v>
      </c>
    </row>
    <row r="77" spans="1:3" x14ac:dyDescent="0.3">
      <c r="A77" s="1">
        <v>76</v>
      </c>
      <c r="B77" t="s">
        <v>77</v>
      </c>
      <c r="C77" t="str">
        <f>HYPERLINK("https://talan.bank.gov.ua/get-user-certificate/SdwerXOovD48mOmfFs1S","Завантажити сертифікат")</f>
        <v>Завантажити сертифікат</v>
      </c>
    </row>
    <row r="78" spans="1:3" x14ac:dyDescent="0.3">
      <c r="A78" s="1">
        <v>77</v>
      </c>
      <c r="B78" t="s">
        <v>78</v>
      </c>
      <c r="C78" t="str">
        <f>HYPERLINK("https://talan.bank.gov.ua/get-user-certificate/SdwerU08xgSUCQo8yL4L","Завантажити сертифікат")</f>
        <v>Завантажити сертифікат</v>
      </c>
    </row>
    <row r="79" spans="1:3" x14ac:dyDescent="0.3">
      <c r="A79" s="1">
        <v>78</v>
      </c>
      <c r="B79" t="s">
        <v>79</v>
      </c>
      <c r="C79" t="str">
        <f>HYPERLINK("https://talan.bank.gov.ua/get-user-certificate/SdwerEVPvKMVU8HnaNvK","Завантажити сертифікат")</f>
        <v>Завантажити сертифікат</v>
      </c>
    </row>
    <row r="80" spans="1:3" x14ac:dyDescent="0.3">
      <c r="A80" s="1">
        <v>79</v>
      </c>
      <c r="B80" t="s">
        <v>80</v>
      </c>
      <c r="C80" t="str">
        <f>HYPERLINK("https://talan.bank.gov.ua/get-user-certificate/SdwerMTeflVnc7ZuXyAS","Завантажити сертифікат")</f>
        <v>Завантажити сертифікат</v>
      </c>
    </row>
    <row r="81" spans="1:3" x14ac:dyDescent="0.3">
      <c r="A81" s="1">
        <v>80</v>
      </c>
      <c r="B81" t="s">
        <v>81</v>
      </c>
      <c r="C81" t="str">
        <f>HYPERLINK("https://talan.bank.gov.ua/get-user-certificate/SdwerugompMbTSBVwwoF","Завантажити сертифікат")</f>
        <v>Завантажити сертифікат</v>
      </c>
    </row>
    <row r="82" spans="1:3" x14ac:dyDescent="0.3">
      <c r="A82" s="1">
        <v>81</v>
      </c>
      <c r="B82" t="s">
        <v>82</v>
      </c>
      <c r="C82" t="str">
        <f>HYPERLINK("https://talan.bank.gov.ua/get-user-certificate/SdwerOXlgg25AZ-W5fvS","Завантажити сертифікат")</f>
        <v>Завантажити сертифікат</v>
      </c>
    </row>
    <row r="83" spans="1:3" x14ac:dyDescent="0.3">
      <c r="A83" s="1">
        <v>82</v>
      </c>
      <c r="B83" t="s">
        <v>83</v>
      </c>
      <c r="C83" t="str">
        <f>HYPERLINK("https://talan.bank.gov.ua/get-user-certificate/Sdwerajxlv6bA9LdNPvz","Завантажити сертифікат")</f>
        <v>Завантажити сертифікат</v>
      </c>
    </row>
    <row r="84" spans="1:3" x14ac:dyDescent="0.3">
      <c r="A84" s="1">
        <v>83</v>
      </c>
      <c r="B84" t="s">
        <v>84</v>
      </c>
      <c r="C84" t="str">
        <f>HYPERLINK("https://talan.bank.gov.ua/get-user-certificate/SdwerVCWk1696Fsv4Wh8","Завантажити сертифікат")</f>
        <v>Завантажити сертифікат</v>
      </c>
    </row>
    <row r="85" spans="1:3" x14ac:dyDescent="0.3">
      <c r="A85" s="1">
        <v>84</v>
      </c>
      <c r="B85" t="s">
        <v>85</v>
      </c>
      <c r="C85" t="str">
        <f>HYPERLINK("https://talan.bank.gov.ua/get-user-certificate/SdwerBViNbccoxJGNBT0","Завантажити сертифікат")</f>
        <v>Завантажити сертифікат</v>
      </c>
    </row>
    <row r="86" spans="1:3" x14ac:dyDescent="0.3">
      <c r="A86" s="1">
        <v>85</v>
      </c>
      <c r="B86" t="s">
        <v>86</v>
      </c>
      <c r="C86" t="str">
        <f>HYPERLINK("https://talan.bank.gov.ua/get-user-certificate/Sdwer9cZZAPHOJra-WIr","Завантажити сертифікат")</f>
        <v>Завантажити сертифікат</v>
      </c>
    </row>
    <row r="87" spans="1:3" x14ac:dyDescent="0.3">
      <c r="A87" s="1">
        <v>86</v>
      </c>
      <c r="B87" t="s">
        <v>87</v>
      </c>
      <c r="C87" t="str">
        <f>HYPERLINK("https://talan.bank.gov.ua/get-user-certificate/SdwerbsJJY779MxBYvxr","Завантажити сертифікат")</f>
        <v>Завантажити сертифікат</v>
      </c>
    </row>
    <row r="88" spans="1:3" x14ac:dyDescent="0.3">
      <c r="A88" s="1">
        <v>87</v>
      </c>
      <c r="B88" t="s">
        <v>88</v>
      </c>
      <c r="C88" t="str">
        <f>HYPERLINK("https://talan.bank.gov.ua/get-user-certificate/SdwerU1LY14X6R7JfGaq","Завантажити сертифікат")</f>
        <v>Завантажити сертифікат</v>
      </c>
    </row>
    <row r="89" spans="1:3" x14ac:dyDescent="0.3">
      <c r="A89" s="1">
        <v>88</v>
      </c>
      <c r="B89" t="s">
        <v>89</v>
      </c>
      <c r="C89" t="str">
        <f>HYPERLINK("https://talan.bank.gov.ua/get-user-certificate/SdwerMWqzdQ_hllbVsJt","Завантажити сертифікат")</f>
        <v>Завантажити сертифікат</v>
      </c>
    </row>
    <row r="90" spans="1:3" x14ac:dyDescent="0.3">
      <c r="A90" s="1">
        <v>89</v>
      </c>
      <c r="B90" t="s">
        <v>90</v>
      </c>
      <c r="C90" t="str">
        <f>HYPERLINK("https://talan.bank.gov.ua/get-user-certificate/SdwervHcS_b_f-wwELuO","Завантажити сертифікат")</f>
        <v>Завантажити сертифікат</v>
      </c>
    </row>
    <row r="91" spans="1:3" x14ac:dyDescent="0.3">
      <c r="A91" s="1">
        <v>90</v>
      </c>
      <c r="B91" t="s">
        <v>91</v>
      </c>
      <c r="C91" t="str">
        <f>HYPERLINK("https://talan.bank.gov.ua/get-user-certificate/Sdwerl8HWaUrBnTPLvS2","Завантажити сертифікат")</f>
        <v>Завантажити сертифікат</v>
      </c>
    </row>
    <row r="92" spans="1:3" x14ac:dyDescent="0.3">
      <c r="A92" s="1">
        <v>91</v>
      </c>
      <c r="B92" t="s">
        <v>92</v>
      </c>
      <c r="C92" t="str">
        <f>HYPERLINK("https://talan.bank.gov.ua/get-user-certificate/SdweryMyGttwh4xQtk0L","Завантажити сертифікат")</f>
        <v>Завантажити сертифікат</v>
      </c>
    </row>
    <row r="93" spans="1:3" x14ac:dyDescent="0.3">
      <c r="A93" s="1">
        <v>92</v>
      </c>
      <c r="B93" t="s">
        <v>93</v>
      </c>
      <c r="C93" t="str">
        <f>HYPERLINK("https://talan.bank.gov.ua/get-user-certificate/SdwerhQwdF40F1UXjsnT","Завантажити сертифікат")</f>
        <v>Завантажити сертифікат</v>
      </c>
    </row>
    <row r="94" spans="1:3" x14ac:dyDescent="0.3">
      <c r="A94" s="1">
        <v>93</v>
      </c>
      <c r="B94" t="s">
        <v>94</v>
      </c>
      <c r="C94" t="str">
        <f>HYPERLINK("https://talan.bank.gov.ua/get-user-certificate/SdwerxPraZoOIynas4Ai","Завантажити сертифікат")</f>
        <v>Завантажити сертифікат</v>
      </c>
    </row>
    <row r="95" spans="1:3" x14ac:dyDescent="0.3">
      <c r="A95" s="1">
        <v>94</v>
      </c>
      <c r="B95" t="s">
        <v>95</v>
      </c>
      <c r="C95" t="str">
        <f>HYPERLINK("https://talan.bank.gov.ua/get-user-certificate/Sdwerpdk3AQ1E4j3qlP0","Завантажити сертифікат")</f>
        <v>Завантажити сертифікат</v>
      </c>
    </row>
    <row r="96" spans="1:3" x14ac:dyDescent="0.3">
      <c r="A96" s="1">
        <v>95</v>
      </c>
      <c r="B96" t="s">
        <v>96</v>
      </c>
      <c r="C96" t="str">
        <f>HYPERLINK("https://talan.bank.gov.ua/get-user-certificate/SdwerLNFCBjqyRDQigOl","Завантажити сертифікат")</f>
        <v>Завантажити сертифікат</v>
      </c>
    </row>
    <row r="97" spans="1:3" x14ac:dyDescent="0.3">
      <c r="A97" s="1">
        <v>96</v>
      </c>
      <c r="B97" t="s">
        <v>97</v>
      </c>
      <c r="C97" t="str">
        <f>HYPERLINK("https://talan.bank.gov.ua/get-user-certificate/Sdwer1AfYYBIm2NCUOXj","Завантажити сертифікат")</f>
        <v>Завантажити сертифікат</v>
      </c>
    </row>
    <row r="98" spans="1:3" x14ac:dyDescent="0.3">
      <c r="A98" s="1">
        <v>97</v>
      </c>
      <c r="B98" t="s">
        <v>98</v>
      </c>
      <c r="C98" t="str">
        <f>HYPERLINK("https://talan.bank.gov.ua/get-user-certificate/SdwerY1Np00GOalqbGoO","Завантажити сертифікат")</f>
        <v>Завантажити сертифікат</v>
      </c>
    </row>
    <row r="99" spans="1:3" x14ac:dyDescent="0.3">
      <c r="A99" s="1">
        <v>98</v>
      </c>
      <c r="B99" t="s">
        <v>99</v>
      </c>
      <c r="C99" t="str">
        <f>HYPERLINK("https://talan.bank.gov.ua/get-user-certificate/SdwerNvgjJ4Hl1Pcfykn","Завантажити сертифікат")</f>
        <v>Завантажити сертифікат</v>
      </c>
    </row>
    <row r="100" spans="1:3" x14ac:dyDescent="0.3">
      <c r="A100" s="1">
        <v>99</v>
      </c>
      <c r="B100" t="s">
        <v>100</v>
      </c>
      <c r="C100" t="str">
        <f>HYPERLINK("https://talan.bank.gov.ua/get-user-certificate/SdwerJfIfUKZOiUbZMQ9","Завантажити сертифікат")</f>
        <v>Завантажити сертифікат</v>
      </c>
    </row>
    <row r="101" spans="1:3" x14ac:dyDescent="0.3">
      <c r="A101" s="1">
        <v>100</v>
      </c>
      <c r="B101" t="s">
        <v>101</v>
      </c>
      <c r="C101" t="str">
        <f>HYPERLINK("https://talan.bank.gov.ua/get-user-certificate/Sdwerx1q0H40YnULYzie","Завантажити сертифікат")</f>
        <v>Завантажити сертифікат</v>
      </c>
    </row>
    <row r="102" spans="1:3" x14ac:dyDescent="0.3">
      <c r="A102" s="1">
        <v>101</v>
      </c>
      <c r="B102" t="s">
        <v>102</v>
      </c>
      <c r="C102" t="str">
        <f>HYPERLINK("https://talan.bank.gov.ua/get-user-certificate/SdwerM9-zlvn1OIifw1u","Завантажити сертифікат")</f>
        <v>Завантажити сертифікат</v>
      </c>
    </row>
    <row r="103" spans="1:3" x14ac:dyDescent="0.3">
      <c r="A103" s="1">
        <v>102</v>
      </c>
      <c r="B103" t="s">
        <v>103</v>
      </c>
      <c r="C103" t="str">
        <f>HYPERLINK("https://talan.bank.gov.ua/get-user-certificate/SdwerflKL08vuve7_Adn","Завантажити сертифікат")</f>
        <v>Завантажити сертифікат</v>
      </c>
    </row>
    <row r="104" spans="1:3" x14ac:dyDescent="0.3">
      <c r="A104" s="1">
        <v>103</v>
      </c>
      <c r="B104" t="s">
        <v>104</v>
      </c>
      <c r="C104" t="str">
        <f>HYPERLINK("https://talan.bank.gov.ua/get-user-certificate/SdwergvJbpOEAbn4PcRb","Завантажити сертифікат")</f>
        <v>Завантажити сертифікат</v>
      </c>
    </row>
    <row r="105" spans="1:3" x14ac:dyDescent="0.3">
      <c r="A105" s="1">
        <v>104</v>
      </c>
      <c r="B105" t="s">
        <v>105</v>
      </c>
      <c r="C105" t="str">
        <f>HYPERLINK("https://talan.bank.gov.ua/get-user-certificate/SdwerBQ6C_3LTTI4RqhG","Завантажити сертифікат")</f>
        <v>Завантажити сертифікат</v>
      </c>
    </row>
    <row r="106" spans="1:3" x14ac:dyDescent="0.3">
      <c r="A106" s="1">
        <v>105</v>
      </c>
      <c r="B106" t="s">
        <v>106</v>
      </c>
      <c r="C106" t="str">
        <f>HYPERLINK("https://talan.bank.gov.ua/get-user-certificate/SdwerVV6fWYLc7I01nd9","Завантажити сертифікат")</f>
        <v>Завантажити сертифікат</v>
      </c>
    </row>
    <row r="107" spans="1:3" x14ac:dyDescent="0.3">
      <c r="A107" s="1">
        <v>106</v>
      </c>
      <c r="B107" t="s">
        <v>107</v>
      </c>
      <c r="C107" t="str">
        <f>HYPERLINK("https://talan.bank.gov.ua/get-user-certificate/SdwerjdKMapRojTrKUb-","Завантажити сертифікат")</f>
        <v>Завантажити сертифікат</v>
      </c>
    </row>
    <row r="108" spans="1:3" x14ac:dyDescent="0.3">
      <c r="A108" s="1">
        <v>107</v>
      </c>
      <c r="B108" t="s">
        <v>108</v>
      </c>
      <c r="C108" t="str">
        <f>HYPERLINK("https://talan.bank.gov.ua/get-user-certificate/Sdwer8L2gW-aP57YPoZG","Завантажити сертифікат")</f>
        <v>Завантажити сертифікат</v>
      </c>
    </row>
    <row r="109" spans="1:3" x14ac:dyDescent="0.3">
      <c r="A109" s="1">
        <v>108</v>
      </c>
      <c r="B109" t="s">
        <v>109</v>
      </c>
      <c r="C109" t="str">
        <f>HYPERLINK("https://talan.bank.gov.ua/get-user-certificate/Sdwerlov3XDS0eMixVmg","Завантажити сертифікат")</f>
        <v>Завантажити сертифікат</v>
      </c>
    </row>
    <row r="110" spans="1:3" x14ac:dyDescent="0.3">
      <c r="A110" s="1">
        <v>109</v>
      </c>
      <c r="B110" t="s">
        <v>110</v>
      </c>
      <c r="C110" t="str">
        <f>HYPERLINK("https://talan.bank.gov.ua/get-user-certificate/Sdwer55iK6qd9ylYnkxH","Завантажити сертифікат")</f>
        <v>Завантажити сертифікат</v>
      </c>
    </row>
    <row r="111" spans="1:3" x14ac:dyDescent="0.3">
      <c r="A111" s="1">
        <v>110</v>
      </c>
      <c r="B111" t="s">
        <v>111</v>
      </c>
      <c r="C111" t="str">
        <f>HYPERLINK("https://talan.bank.gov.ua/get-user-certificate/Sdwergfh-i7IZ1KsmrHi","Завантажити сертифікат")</f>
        <v>Завантажити сертифікат</v>
      </c>
    </row>
    <row r="112" spans="1:3" x14ac:dyDescent="0.3">
      <c r="A112" s="1">
        <v>111</v>
      </c>
      <c r="B112" t="s">
        <v>112</v>
      </c>
      <c r="C112" t="str">
        <f>HYPERLINK("https://talan.bank.gov.ua/get-user-certificate/Sdweru8EmZ_79bM_RyfI","Завантажити сертифікат")</f>
        <v>Завантажити сертифікат</v>
      </c>
    </row>
    <row r="113" spans="1:3" x14ac:dyDescent="0.3">
      <c r="A113" s="1">
        <v>112</v>
      </c>
      <c r="B113" t="s">
        <v>113</v>
      </c>
      <c r="C113" t="str">
        <f>HYPERLINK("https://talan.bank.gov.ua/get-user-certificate/Sdwer-uAVCnqC0z92Ybh","Завантажити сертифікат")</f>
        <v>Завантажити сертифікат</v>
      </c>
    </row>
    <row r="114" spans="1:3" x14ac:dyDescent="0.3">
      <c r="A114" s="1">
        <v>113</v>
      </c>
      <c r="B114" t="s">
        <v>114</v>
      </c>
      <c r="C114" t="str">
        <f>HYPERLINK("https://talan.bank.gov.ua/get-user-certificate/SdwerqIuMV5CPsMH_Bgb","Завантажити сертифікат")</f>
        <v>Завантажити сертифікат</v>
      </c>
    </row>
    <row r="115" spans="1:3" x14ac:dyDescent="0.3">
      <c r="A115" s="1">
        <v>114</v>
      </c>
      <c r="B115" t="s">
        <v>115</v>
      </c>
      <c r="C115" t="str">
        <f>HYPERLINK("https://talan.bank.gov.ua/get-user-certificate/SdwerYsyjBvAzBf7Gk9W","Завантажити сертифікат")</f>
        <v>Завантажити сертифікат</v>
      </c>
    </row>
    <row r="116" spans="1:3" x14ac:dyDescent="0.3">
      <c r="A116" s="1">
        <v>115</v>
      </c>
      <c r="B116" t="s">
        <v>116</v>
      </c>
      <c r="C116" t="str">
        <f>HYPERLINK("https://talan.bank.gov.ua/get-user-certificate/SdwerIlBUBU8XKzirshp","Завантажити сертифікат")</f>
        <v>Завантажити сертифікат</v>
      </c>
    </row>
    <row r="117" spans="1:3" x14ac:dyDescent="0.3">
      <c r="A117" s="1">
        <v>116</v>
      </c>
      <c r="B117" t="s">
        <v>117</v>
      </c>
      <c r="C117" t="str">
        <f>HYPERLINK("https://talan.bank.gov.ua/get-user-certificate/SdwerOfaZDk1ipVjOl76","Завантажити сертифікат")</f>
        <v>Завантажити сертифікат</v>
      </c>
    </row>
    <row r="118" spans="1:3" x14ac:dyDescent="0.3">
      <c r="A118" s="1">
        <v>117</v>
      </c>
      <c r="B118" t="s">
        <v>118</v>
      </c>
      <c r="C118" t="str">
        <f>HYPERLINK("https://talan.bank.gov.ua/get-user-certificate/Sdwerxj_1Sb6Q_7KSfkg","Завантажити сертифікат")</f>
        <v>Завантажити сертифікат</v>
      </c>
    </row>
    <row r="119" spans="1:3" x14ac:dyDescent="0.3">
      <c r="A119" s="1">
        <v>118</v>
      </c>
      <c r="B119" t="s">
        <v>119</v>
      </c>
      <c r="C119" t="str">
        <f>HYPERLINK("https://talan.bank.gov.ua/get-user-certificate/Sdwer1BE3M01a4-u_iAt","Завантажити сертифікат")</f>
        <v>Завантажити сертифікат</v>
      </c>
    </row>
    <row r="120" spans="1:3" x14ac:dyDescent="0.3">
      <c r="A120" s="1">
        <v>119</v>
      </c>
      <c r="B120" t="s">
        <v>120</v>
      </c>
      <c r="C120" t="str">
        <f>HYPERLINK("https://talan.bank.gov.ua/get-user-certificate/SdwervakTk9NG8Y41Bvu","Завантажити сертифікат")</f>
        <v>Завантажити сертифікат</v>
      </c>
    </row>
    <row r="121" spans="1:3" x14ac:dyDescent="0.3">
      <c r="A121" s="1">
        <v>120</v>
      </c>
      <c r="B121" t="s">
        <v>121</v>
      </c>
      <c r="C121" t="str">
        <f>HYPERLINK("https://talan.bank.gov.ua/get-user-certificate/Sdwer4KAC8RAYTb5-8U8","Завантажити сертифікат")</f>
        <v>Завантажити сертифікат</v>
      </c>
    </row>
    <row r="122" spans="1:3" x14ac:dyDescent="0.3">
      <c r="A122" s="1">
        <v>121</v>
      </c>
      <c r="B122" t="s">
        <v>122</v>
      </c>
      <c r="C122" t="str">
        <f>HYPERLINK("https://talan.bank.gov.ua/get-user-certificate/SdwerAutjR088CmVafEN","Завантажити сертифікат")</f>
        <v>Завантажити сертифікат</v>
      </c>
    </row>
    <row r="123" spans="1:3" x14ac:dyDescent="0.3">
      <c r="A123" s="1">
        <v>122</v>
      </c>
      <c r="B123" t="s">
        <v>123</v>
      </c>
      <c r="C123" t="str">
        <f>HYPERLINK("https://talan.bank.gov.ua/get-user-certificate/SdwervFeudYmLL_GwinZ","Завантажити сертифікат")</f>
        <v>Завантажити сертифікат</v>
      </c>
    </row>
    <row r="124" spans="1:3" x14ac:dyDescent="0.3">
      <c r="A124" s="1">
        <v>123</v>
      </c>
      <c r="B124" t="s">
        <v>124</v>
      </c>
      <c r="C124" t="str">
        <f>HYPERLINK("https://talan.bank.gov.ua/get-user-certificate/SdwerU2D75KfKunhOy_b","Завантажити сертифікат")</f>
        <v>Завантажити сертифікат</v>
      </c>
    </row>
    <row r="125" spans="1:3" x14ac:dyDescent="0.3">
      <c r="A125" s="1">
        <v>124</v>
      </c>
      <c r="B125" t="s">
        <v>125</v>
      </c>
      <c r="C125" t="str">
        <f>HYPERLINK("https://talan.bank.gov.ua/get-user-certificate/SdwercB1qPaq-9lt5h8j","Завантажити сертифікат")</f>
        <v>Завантажити сертифікат</v>
      </c>
    </row>
    <row r="126" spans="1:3" x14ac:dyDescent="0.3">
      <c r="A126" s="1">
        <v>125</v>
      </c>
      <c r="B126" t="s">
        <v>126</v>
      </c>
      <c r="C126" t="str">
        <f>HYPERLINK("https://talan.bank.gov.ua/get-user-certificate/Sdwer7KKd-ByiXhouIlR","Завантажити сертифікат")</f>
        <v>Завантажити сертифікат</v>
      </c>
    </row>
    <row r="127" spans="1:3" x14ac:dyDescent="0.3">
      <c r="A127" s="1">
        <v>126</v>
      </c>
      <c r="B127" t="s">
        <v>127</v>
      </c>
      <c r="C127" t="str">
        <f>HYPERLINK("https://talan.bank.gov.ua/get-user-certificate/Sdwercc8O633GKGG7Lr0","Завантажити сертифікат")</f>
        <v>Завантажити сертифікат</v>
      </c>
    </row>
    <row r="128" spans="1:3" x14ac:dyDescent="0.3">
      <c r="A128" s="1">
        <v>127</v>
      </c>
      <c r="B128" t="s">
        <v>128</v>
      </c>
      <c r="C128" t="str">
        <f>HYPERLINK("https://talan.bank.gov.ua/get-user-certificate/SdweraCKg4rNVyh36nqd","Завантажити сертифікат")</f>
        <v>Завантажити сертифікат</v>
      </c>
    </row>
    <row r="129" spans="1:3" x14ac:dyDescent="0.3">
      <c r="A129" s="1">
        <v>128</v>
      </c>
      <c r="B129" t="s">
        <v>129</v>
      </c>
      <c r="C129" t="str">
        <f>HYPERLINK("https://talan.bank.gov.ua/get-user-certificate/SdwerdSV9fayBY9jeUrC","Завантажити сертифікат")</f>
        <v>Завантажити сертифікат</v>
      </c>
    </row>
    <row r="130" spans="1:3" x14ac:dyDescent="0.3">
      <c r="A130" s="1">
        <v>129</v>
      </c>
      <c r="B130" t="s">
        <v>130</v>
      </c>
      <c r="C130" t="str">
        <f>HYPERLINK("https://talan.bank.gov.ua/get-user-certificate/SdwerRuTt-dcgm6r_1zo","Завантажити сертифікат")</f>
        <v>Завантажити сертифікат</v>
      </c>
    </row>
    <row r="131" spans="1:3" x14ac:dyDescent="0.3">
      <c r="A131" s="1">
        <v>130</v>
      </c>
      <c r="B131" t="s">
        <v>131</v>
      </c>
      <c r="C131" t="str">
        <f>HYPERLINK("https://talan.bank.gov.ua/get-user-certificate/SdwerHF4oF6uE0jTC01W","Завантажити сертифікат")</f>
        <v>Завантажити сертифікат</v>
      </c>
    </row>
    <row r="132" spans="1:3" x14ac:dyDescent="0.3">
      <c r="A132" s="1">
        <v>131</v>
      </c>
      <c r="B132" t="s">
        <v>132</v>
      </c>
      <c r="C132" t="str">
        <f>HYPERLINK("https://talan.bank.gov.ua/get-user-certificate/SdwerWHFFJBxGTvLEGa1","Завантажити сертифікат")</f>
        <v>Завантажити сертифікат</v>
      </c>
    </row>
    <row r="133" spans="1:3" x14ac:dyDescent="0.3">
      <c r="A133" s="1">
        <v>132</v>
      </c>
      <c r="B133" t="s">
        <v>133</v>
      </c>
      <c r="C133" t="str">
        <f>HYPERLINK("https://talan.bank.gov.ua/get-user-certificate/SdwerWpMzEdmalCMX_ir","Завантажити сертифікат")</f>
        <v>Завантажити сертифікат</v>
      </c>
    </row>
    <row r="134" spans="1:3" x14ac:dyDescent="0.3">
      <c r="A134" s="1">
        <v>133</v>
      </c>
      <c r="B134" t="s">
        <v>134</v>
      </c>
      <c r="C134" t="str">
        <f>HYPERLINK("https://talan.bank.gov.ua/get-user-certificate/SdwerOJG4TmIYggOdZeI","Завантажити сертифікат")</f>
        <v>Завантажити сертифікат</v>
      </c>
    </row>
    <row r="135" spans="1:3" x14ac:dyDescent="0.3">
      <c r="A135" s="1">
        <v>134</v>
      </c>
      <c r="B135" t="s">
        <v>135</v>
      </c>
      <c r="C135" t="str">
        <f>HYPERLINK("https://talan.bank.gov.ua/get-user-certificate/SdwerhYC0PF-yVLUoZDB","Завантажити сертифікат")</f>
        <v>Завантажити сертифікат</v>
      </c>
    </row>
    <row r="136" spans="1:3" x14ac:dyDescent="0.3">
      <c r="A136" s="1">
        <v>135</v>
      </c>
      <c r="B136" t="s">
        <v>136</v>
      </c>
      <c r="C136" t="str">
        <f>HYPERLINK("https://talan.bank.gov.ua/get-user-certificate/SdwerpBCU8u6H1KEFkyX","Завантажити сертифікат")</f>
        <v>Завантажити сертифікат</v>
      </c>
    </row>
    <row r="137" spans="1:3" x14ac:dyDescent="0.3">
      <c r="A137" s="1">
        <v>136</v>
      </c>
      <c r="B137" t="s">
        <v>137</v>
      </c>
      <c r="C137" t="str">
        <f>HYPERLINK("https://talan.bank.gov.ua/get-user-certificate/Sdwerqa_1Yuj-Quv0Dns","Завантажити сертифікат")</f>
        <v>Завантажити сертифікат</v>
      </c>
    </row>
    <row r="138" spans="1:3" x14ac:dyDescent="0.3">
      <c r="A138" s="1">
        <v>137</v>
      </c>
      <c r="B138" t="s">
        <v>138</v>
      </c>
      <c r="C138" t="str">
        <f>HYPERLINK("https://talan.bank.gov.ua/get-user-certificate/SdwercXDfvqEatV0QFAf","Завантажити сертифікат")</f>
        <v>Завантажити сертифікат</v>
      </c>
    </row>
    <row r="139" spans="1:3" x14ac:dyDescent="0.3">
      <c r="A139" s="1">
        <v>138</v>
      </c>
      <c r="B139" t="s">
        <v>139</v>
      </c>
      <c r="C139" t="str">
        <f>HYPERLINK("https://talan.bank.gov.ua/get-user-certificate/SdwereVoWS5MuCpMTkTW","Завантажити сертифікат")</f>
        <v>Завантажити сертифікат</v>
      </c>
    </row>
    <row r="140" spans="1:3" x14ac:dyDescent="0.3">
      <c r="A140" s="1">
        <v>139</v>
      </c>
      <c r="B140" t="s">
        <v>140</v>
      </c>
      <c r="C140" t="str">
        <f>HYPERLINK("https://talan.bank.gov.ua/get-user-certificate/Sdwerbx0EXgumAlLcMU_","Завантажити сертифікат")</f>
        <v>Завантажити сертифікат</v>
      </c>
    </row>
    <row r="141" spans="1:3" x14ac:dyDescent="0.3">
      <c r="A141" s="1">
        <v>140</v>
      </c>
      <c r="B141" t="s">
        <v>141</v>
      </c>
      <c r="C141" t="str">
        <f>HYPERLINK("https://talan.bank.gov.ua/get-user-certificate/Sdwer99zI_bXR_4fGbNC","Завантажити сертифікат")</f>
        <v>Завантажити сертифікат</v>
      </c>
    </row>
    <row r="142" spans="1:3" x14ac:dyDescent="0.3">
      <c r="A142" s="1">
        <v>141</v>
      </c>
      <c r="B142" t="s">
        <v>142</v>
      </c>
      <c r="C142" t="str">
        <f>HYPERLINK("https://talan.bank.gov.ua/get-user-certificate/Sdwer9HeyKpCNjTh5cNM","Завантажити сертифікат")</f>
        <v>Завантажити сертифікат</v>
      </c>
    </row>
    <row r="143" spans="1:3" x14ac:dyDescent="0.3">
      <c r="A143" s="1">
        <v>142</v>
      </c>
      <c r="B143" t="s">
        <v>143</v>
      </c>
      <c r="C143" t="str">
        <f>HYPERLINK("https://talan.bank.gov.ua/get-user-certificate/SdwerCLfWrFpV2MJyo3F","Завантажити сертифікат")</f>
        <v>Завантажити сертифікат</v>
      </c>
    </row>
    <row r="144" spans="1:3" x14ac:dyDescent="0.3">
      <c r="A144" s="1">
        <v>143</v>
      </c>
      <c r="B144" t="s">
        <v>144</v>
      </c>
      <c r="C144" t="str">
        <f>HYPERLINK("https://talan.bank.gov.ua/get-user-certificate/SdwerAW2d2bTCZjSSUUD","Завантажити сертифікат")</f>
        <v>Завантажити сертифікат</v>
      </c>
    </row>
    <row r="145" spans="1:3" x14ac:dyDescent="0.3">
      <c r="A145" s="1">
        <v>144</v>
      </c>
      <c r="B145" t="s">
        <v>145</v>
      </c>
      <c r="C145" t="str">
        <f>HYPERLINK("https://talan.bank.gov.ua/get-user-certificate/Sdwer2V9hWPexwz2OdGu","Завантажити сертифікат")</f>
        <v>Завантажити сертифікат</v>
      </c>
    </row>
    <row r="146" spans="1:3" x14ac:dyDescent="0.3">
      <c r="A146" s="1">
        <v>145</v>
      </c>
      <c r="B146" t="s">
        <v>146</v>
      </c>
      <c r="C146" t="str">
        <f>HYPERLINK("https://talan.bank.gov.ua/get-user-certificate/SdwerBBttGY5AagJUC0o","Завантажити сертифікат")</f>
        <v>Завантажити сертифікат</v>
      </c>
    </row>
    <row r="147" spans="1:3" x14ac:dyDescent="0.3">
      <c r="A147" s="1">
        <v>146</v>
      </c>
      <c r="B147" t="s">
        <v>147</v>
      </c>
      <c r="C147" t="str">
        <f>HYPERLINK("https://talan.bank.gov.ua/get-user-certificate/Sdwer5a22Iivog7BBioT","Завантажити сертифікат")</f>
        <v>Завантажити сертифікат</v>
      </c>
    </row>
    <row r="148" spans="1:3" x14ac:dyDescent="0.3">
      <c r="A148" s="1">
        <v>147</v>
      </c>
      <c r="B148" t="s">
        <v>148</v>
      </c>
      <c r="C148" t="str">
        <f>HYPERLINK("https://talan.bank.gov.ua/get-user-certificate/SdwerhOnAFrIoSncoPbz","Завантажити сертифікат")</f>
        <v>Завантажити сертифікат</v>
      </c>
    </row>
    <row r="149" spans="1:3" x14ac:dyDescent="0.3">
      <c r="A149" s="1">
        <v>148</v>
      </c>
      <c r="B149" t="s">
        <v>149</v>
      </c>
      <c r="C149" t="str">
        <f>HYPERLINK("https://talan.bank.gov.ua/get-user-certificate/Sdwer-JV9gwHA9rsxxqB","Завантажити сертифікат")</f>
        <v>Завантажити сертифікат</v>
      </c>
    </row>
    <row r="150" spans="1:3" x14ac:dyDescent="0.3">
      <c r="A150" s="1">
        <v>149</v>
      </c>
      <c r="B150" t="s">
        <v>150</v>
      </c>
      <c r="C150" t="str">
        <f>HYPERLINK("https://talan.bank.gov.ua/get-user-certificate/SdweruVSBNc1PMpQSTSv","Завантажити сертифікат")</f>
        <v>Завантажити сертифікат</v>
      </c>
    </row>
    <row r="151" spans="1:3" x14ac:dyDescent="0.3">
      <c r="A151" s="1">
        <v>150</v>
      </c>
      <c r="B151" t="s">
        <v>151</v>
      </c>
      <c r="C151" t="str">
        <f>HYPERLINK("https://talan.bank.gov.ua/get-user-certificate/SdwerZG8t4Noe9ln-3Iw","Завантажити сертифікат")</f>
        <v>Завантажити сертифікат</v>
      </c>
    </row>
    <row r="152" spans="1:3" x14ac:dyDescent="0.3">
      <c r="A152" s="1">
        <v>151</v>
      </c>
      <c r="B152" t="s">
        <v>152</v>
      </c>
      <c r="C152" t="str">
        <f>HYPERLINK("https://talan.bank.gov.ua/get-user-certificate/Sdwerxw-3fozdHw_Be7X","Завантажити сертифікат")</f>
        <v>Завантажити сертифікат</v>
      </c>
    </row>
    <row r="153" spans="1:3" x14ac:dyDescent="0.3">
      <c r="A153" s="1">
        <v>152</v>
      </c>
      <c r="B153" t="s">
        <v>135</v>
      </c>
      <c r="C153" t="str">
        <f>HYPERLINK("https://talan.bank.gov.ua/get-user-certificate/SdwerM5ZzRBbwY_6Qb6j","Завантажити сертифікат")</f>
        <v>Завантажити сертифікат</v>
      </c>
    </row>
    <row r="154" spans="1:3" x14ac:dyDescent="0.3">
      <c r="A154" s="1">
        <v>153</v>
      </c>
      <c r="B154" t="s">
        <v>153</v>
      </c>
      <c r="C154" t="str">
        <f>HYPERLINK("https://talan.bank.gov.ua/get-user-certificate/SdwerwP2nEZtTa2IOrUB","Завантажити сертифікат")</f>
        <v>Завантажити сертифікат</v>
      </c>
    </row>
    <row r="155" spans="1:3" x14ac:dyDescent="0.3">
      <c r="A155" s="1">
        <v>154</v>
      </c>
      <c r="B155" t="s">
        <v>154</v>
      </c>
      <c r="C155" t="str">
        <f>HYPERLINK("https://talan.bank.gov.ua/get-user-certificate/SdwerwfFqM3reLAaMv7u","Завантажити сертифікат")</f>
        <v>Завантажити сертифікат</v>
      </c>
    </row>
    <row r="156" spans="1:3" x14ac:dyDescent="0.3">
      <c r="A156" s="1">
        <v>155</v>
      </c>
      <c r="B156" t="s">
        <v>155</v>
      </c>
      <c r="C156" t="str">
        <f>HYPERLINK("https://talan.bank.gov.ua/get-user-certificate/Sdwer43xTFiD9RRaUIAn","Завантажити сертифікат")</f>
        <v>Завантажити сертифікат</v>
      </c>
    </row>
    <row r="157" spans="1:3" x14ac:dyDescent="0.3">
      <c r="A157" s="1">
        <v>156</v>
      </c>
      <c r="B157" t="s">
        <v>156</v>
      </c>
      <c r="C157" t="str">
        <f>HYPERLINK("https://talan.bank.gov.ua/get-user-certificate/Sdwer5qvG8kM4O9hv4uQ","Завантажити сертифікат")</f>
        <v>Завантажити сертифікат</v>
      </c>
    </row>
    <row r="158" spans="1:3" x14ac:dyDescent="0.3">
      <c r="A158" s="1">
        <v>157</v>
      </c>
      <c r="B158" t="s">
        <v>157</v>
      </c>
      <c r="C158" t="str">
        <f>HYPERLINK("https://talan.bank.gov.ua/get-user-certificate/SdwerAtQsHXeCp1-3YLq","Завантажити сертифікат")</f>
        <v>Завантажити сертифікат</v>
      </c>
    </row>
    <row r="159" spans="1:3" x14ac:dyDescent="0.3">
      <c r="A159" s="1">
        <v>158</v>
      </c>
      <c r="B159" t="s">
        <v>158</v>
      </c>
      <c r="C159" t="str">
        <f>HYPERLINK("https://talan.bank.gov.ua/get-user-certificate/SdwerD64ImyTsOJCyiRl","Завантажити сертифікат")</f>
        <v>Завантажити сертифікат</v>
      </c>
    </row>
    <row r="160" spans="1:3" x14ac:dyDescent="0.3">
      <c r="A160" s="1">
        <v>159</v>
      </c>
      <c r="B160" t="s">
        <v>159</v>
      </c>
      <c r="C160" t="str">
        <f>HYPERLINK("https://talan.bank.gov.ua/get-user-certificate/Sdwer5AeT9nf6GmsMi6b","Завантажити сертифікат")</f>
        <v>Завантажити сертифікат</v>
      </c>
    </row>
    <row r="161" spans="1:3" x14ac:dyDescent="0.3">
      <c r="A161" s="1">
        <v>160</v>
      </c>
      <c r="B161" t="s">
        <v>160</v>
      </c>
      <c r="C161" t="str">
        <f>HYPERLINK("https://talan.bank.gov.ua/get-user-certificate/SdwerQgdUkoPOpn67Jdy","Завантажити сертифікат")</f>
        <v>Завантажити сертифікат</v>
      </c>
    </row>
    <row r="162" spans="1:3" x14ac:dyDescent="0.3">
      <c r="A162" s="1">
        <v>161</v>
      </c>
      <c r="B162" t="s">
        <v>161</v>
      </c>
      <c r="C162" t="str">
        <f>HYPERLINK("https://talan.bank.gov.ua/get-user-certificate/SdwerMm7JXKPSkaSrf_8","Завантажити сертифікат")</f>
        <v>Завантажити сертифікат</v>
      </c>
    </row>
    <row r="163" spans="1:3" x14ac:dyDescent="0.3">
      <c r="A163" s="1">
        <v>162</v>
      </c>
      <c r="B163" t="s">
        <v>162</v>
      </c>
      <c r="C163" t="str">
        <f>HYPERLINK("https://talan.bank.gov.ua/get-user-certificate/SdwerwJ3XXcQ2Wnf6Fge","Завантажити сертифікат")</f>
        <v>Завантажити сертифікат</v>
      </c>
    </row>
    <row r="164" spans="1:3" x14ac:dyDescent="0.3">
      <c r="A164" s="1">
        <v>163</v>
      </c>
      <c r="B164" t="s">
        <v>163</v>
      </c>
      <c r="C164" t="str">
        <f>HYPERLINK("https://talan.bank.gov.ua/get-user-certificate/SdwerMOiTmxjj6Ioouqm","Завантажити сертифікат")</f>
        <v>Завантажити сертифікат</v>
      </c>
    </row>
    <row r="165" spans="1:3" x14ac:dyDescent="0.3">
      <c r="A165" s="1">
        <v>164</v>
      </c>
      <c r="B165" t="s">
        <v>164</v>
      </c>
      <c r="C165" t="str">
        <f>HYPERLINK("https://talan.bank.gov.ua/get-user-certificate/Sdwer95rcpn0Q4M1Nrwc","Завантажити сертифікат")</f>
        <v>Завантажити сертифікат</v>
      </c>
    </row>
    <row r="166" spans="1:3" x14ac:dyDescent="0.3">
      <c r="A166" s="1">
        <v>165</v>
      </c>
      <c r="B166" t="s">
        <v>165</v>
      </c>
      <c r="C166" t="str">
        <f>HYPERLINK("https://talan.bank.gov.ua/get-user-certificate/SdwerqO81bFE7nfYhIL1","Завантажити сертифікат")</f>
        <v>Завантажити сертифікат</v>
      </c>
    </row>
    <row r="167" spans="1:3" x14ac:dyDescent="0.3">
      <c r="A167" s="1">
        <v>166</v>
      </c>
      <c r="B167" t="s">
        <v>166</v>
      </c>
      <c r="C167" t="str">
        <f>HYPERLINK("https://talan.bank.gov.ua/get-user-certificate/Sdwers49EV2wLrDjUkfb","Завантажити сертифікат")</f>
        <v>Завантажити сертифікат</v>
      </c>
    </row>
    <row r="168" spans="1:3" x14ac:dyDescent="0.3">
      <c r="A168" s="1">
        <v>167</v>
      </c>
      <c r="B168" t="s">
        <v>167</v>
      </c>
      <c r="C168" t="str">
        <f>HYPERLINK("https://talan.bank.gov.ua/get-user-certificate/Sdwer9zm-mIo_uOYqTpi","Завантажити сертифікат")</f>
        <v>Завантажити сертифікат</v>
      </c>
    </row>
    <row r="169" spans="1:3" x14ac:dyDescent="0.3">
      <c r="A169" s="1">
        <v>168</v>
      </c>
      <c r="B169" t="s">
        <v>168</v>
      </c>
      <c r="C169" t="str">
        <f>HYPERLINK("https://talan.bank.gov.ua/get-user-certificate/Sdwer-fH3Bj0Tp1NY6zF","Завантажити сертифікат")</f>
        <v>Завантажити сертифікат</v>
      </c>
    </row>
    <row r="170" spans="1:3" x14ac:dyDescent="0.3">
      <c r="A170" s="1">
        <v>169</v>
      </c>
      <c r="B170" t="s">
        <v>169</v>
      </c>
      <c r="C170" t="str">
        <f>HYPERLINK("https://talan.bank.gov.ua/get-user-certificate/SdwerstjpljYjBTcEogH","Завантажити сертифікат")</f>
        <v>Завантажити сертифікат</v>
      </c>
    </row>
    <row r="171" spans="1:3" x14ac:dyDescent="0.3">
      <c r="A171" s="1">
        <v>170</v>
      </c>
      <c r="B171" t="s">
        <v>170</v>
      </c>
      <c r="C171" t="str">
        <f>HYPERLINK("https://talan.bank.gov.ua/get-user-certificate/SdwerZ-DOS6nXUImd5mP","Завантажити сертифікат")</f>
        <v>Завантажити сертифікат</v>
      </c>
    </row>
    <row r="172" spans="1:3" x14ac:dyDescent="0.3">
      <c r="A172" s="1">
        <v>171</v>
      </c>
      <c r="B172" t="s">
        <v>171</v>
      </c>
      <c r="C172" t="str">
        <f>HYPERLINK("https://talan.bank.gov.ua/get-user-certificate/SdwerD0vWoz89bLXmRVn","Завантажити сертифікат")</f>
        <v>Завантажити сертифікат</v>
      </c>
    </row>
    <row r="173" spans="1:3" x14ac:dyDescent="0.3">
      <c r="A173" s="1">
        <v>172</v>
      </c>
      <c r="B173" t="s">
        <v>172</v>
      </c>
      <c r="C173" t="str">
        <f>HYPERLINK("https://talan.bank.gov.ua/get-user-certificate/Sdwer1_nflsfs75ygKpD","Завантажити сертифікат")</f>
        <v>Завантажити сертифікат</v>
      </c>
    </row>
    <row r="174" spans="1:3" x14ac:dyDescent="0.3">
      <c r="A174" s="1">
        <v>173</v>
      </c>
      <c r="B174" t="s">
        <v>173</v>
      </c>
      <c r="C174" t="str">
        <f>HYPERLINK("https://talan.bank.gov.ua/get-user-certificate/Sdwer1SHxIIK5_HGea9b","Завантажити сертифікат")</f>
        <v>Завантажити сертифікат</v>
      </c>
    </row>
    <row r="175" spans="1:3" x14ac:dyDescent="0.3">
      <c r="A175" s="1">
        <v>174</v>
      </c>
      <c r="B175" t="s">
        <v>174</v>
      </c>
      <c r="C175" t="str">
        <f>HYPERLINK("https://talan.bank.gov.ua/get-user-certificate/SdwerAo6rK2SKy75sHPd","Завантажити сертифікат")</f>
        <v>Завантажити сертифікат</v>
      </c>
    </row>
    <row r="176" spans="1:3" x14ac:dyDescent="0.3">
      <c r="A176" s="1">
        <v>175</v>
      </c>
      <c r="B176" t="s">
        <v>175</v>
      </c>
      <c r="C176" t="str">
        <f>HYPERLINK("https://talan.bank.gov.ua/get-user-certificate/SdwerCG7n_upzOpv_4gD","Завантажити сертифікат")</f>
        <v>Завантажити сертифікат</v>
      </c>
    </row>
    <row r="177" spans="1:3" x14ac:dyDescent="0.3">
      <c r="A177" s="1">
        <v>176</v>
      </c>
      <c r="B177" t="s">
        <v>176</v>
      </c>
      <c r="C177" t="str">
        <f>HYPERLINK("https://talan.bank.gov.ua/get-user-certificate/Sdwer9WE96P3jhvRmYDP","Завантажити сертифікат")</f>
        <v>Завантажити сертифікат</v>
      </c>
    </row>
    <row r="178" spans="1:3" x14ac:dyDescent="0.3">
      <c r="A178" s="1">
        <v>177</v>
      </c>
      <c r="B178" t="s">
        <v>177</v>
      </c>
      <c r="C178" t="str">
        <f>HYPERLINK("https://talan.bank.gov.ua/get-user-certificate/Sdwerk2QpWGHTImC1oZi","Завантажити сертифікат")</f>
        <v>Завантажити сертифікат</v>
      </c>
    </row>
    <row r="179" spans="1:3" x14ac:dyDescent="0.3">
      <c r="A179" s="1">
        <v>178</v>
      </c>
      <c r="B179" t="s">
        <v>178</v>
      </c>
      <c r="C179" t="str">
        <f>HYPERLINK("https://talan.bank.gov.ua/get-user-certificate/SdwerDVb-ZXJzrXD4IdO","Завантажити сертифікат")</f>
        <v>Завантажити сертифікат</v>
      </c>
    </row>
    <row r="180" spans="1:3" x14ac:dyDescent="0.3">
      <c r="A180" s="1">
        <v>179</v>
      </c>
      <c r="B180" t="s">
        <v>179</v>
      </c>
      <c r="C180" t="str">
        <f>HYPERLINK("https://talan.bank.gov.ua/get-user-certificate/SdwerzUDRjjZ25s7ZjX3","Завантажити сертифікат")</f>
        <v>Завантажити сертифікат</v>
      </c>
    </row>
    <row r="181" spans="1:3" x14ac:dyDescent="0.3">
      <c r="A181" s="1">
        <v>180</v>
      </c>
      <c r="B181" t="s">
        <v>180</v>
      </c>
      <c r="C181" t="str">
        <f>HYPERLINK("https://talan.bank.gov.ua/get-user-certificate/SdwerMKgKKgS3BpUXmRl","Завантажити сертифікат")</f>
        <v>Завантажити сертифікат</v>
      </c>
    </row>
    <row r="182" spans="1:3" x14ac:dyDescent="0.3">
      <c r="A182" s="1">
        <v>181</v>
      </c>
      <c r="B182" t="s">
        <v>181</v>
      </c>
      <c r="C182" t="str">
        <f>HYPERLINK("https://talan.bank.gov.ua/get-user-certificate/SdwerfBjPM_fdV5eC_KN","Завантажити сертифікат")</f>
        <v>Завантажити сертифікат</v>
      </c>
    </row>
    <row r="183" spans="1:3" x14ac:dyDescent="0.3">
      <c r="A183" s="1">
        <v>182</v>
      </c>
      <c r="B183" t="s">
        <v>182</v>
      </c>
      <c r="C183" t="str">
        <f>HYPERLINK("https://talan.bank.gov.ua/get-user-certificate/Sdwer9P42AsuavoWHzKY","Завантажити сертифікат")</f>
        <v>Завантажити сертифікат</v>
      </c>
    </row>
    <row r="184" spans="1:3" x14ac:dyDescent="0.3">
      <c r="A184" s="1">
        <v>183</v>
      </c>
      <c r="B184" t="s">
        <v>183</v>
      </c>
      <c r="C184" t="str">
        <f>HYPERLINK("https://talan.bank.gov.ua/get-user-certificate/Sdwerqi5yWiNglMkh486","Завантажити сертифікат")</f>
        <v>Завантажити сертифікат</v>
      </c>
    </row>
    <row r="185" spans="1:3" x14ac:dyDescent="0.3">
      <c r="A185" s="1">
        <v>184</v>
      </c>
      <c r="B185" t="s">
        <v>184</v>
      </c>
      <c r="C185" t="str">
        <f>HYPERLINK("https://talan.bank.gov.ua/get-user-certificate/SdwerCHZRjI5KsXiBNVW","Завантажити сертифікат")</f>
        <v>Завантажити сертифікат</v>
      </c>
    </row>
    <row r="186" spans="1:3" x14ac:dyDescent="0.3">
      <c r="A186" s="1">
        <v>185</v>
      </c>
      <c r="B186" t="s">
        <v>185</v>
      </c>
      <c r="C186" t="str">
        <f>HYPERLINK("https://talan.bank.gov.ua/get-user-certificate/Sdwer9LOchRbrV48Oiby","Завантажити сертифікат")</f>
        <v>Завантажити сертифікат</v>
      </c>
    </row>
    <row r="187" spans="1:3" x14ac:dyDescent="0.3">
      <c r="A187" s="1">
        <v>186</v>
      </c>
      <c r="B187" t="s">
        <v>186</v>
      </c>
      <c r="C187" t="str">
        <f>HYPERLINK("https://talan.bank.gov.ua/get-user-certificate/Sdwern10cYCVBNBQOEPJ","Завантажити сертифікат")</f>
        <v>Завантажити сертифікат</v>
      </c>
    </row>
    <row r="188" spans="1:3" x14ac:dyDescent="0.3">
      <c r="A188" s="1">
        <v>187</v>
      </c>
      <c r="B188" t="s">
        <v>187</v>
      </c>
      <c r="C188" t="str">
        <f>HYPERLINK("https://talan.bank.gov.ua/get-user-certificate/SdwerO3IigKRQvzHA0Ib","Завантажити сертифікат")</f>
        <v>Завантажити сертифікат</v>
      </c>
    </row>
    <row r="189" spans="1:3" x14ac:dyDescent="0.3">
      <c r="A189" s="1">
        <v>188</v>
      </c>
      <c r="B189" t="s">
        <v>188</v>
      </c>
      <c r="C189" t="str">
        <f>HYPERLINK("https://talan.bank.gov.ua/get-user-certificate/SdwermvdXk_OIxjDUS63","Завантажити сертифікат")</f>
        <v>Завантажити сертифікат</v>
      </c>
    </row>
    <row r="190" spans="1:3" x14ac:dyDescent="0.3">
      <c r="A190" s="1">
        <v>189</v>
      </c>
      <c r="B190" t="s">
        <v>189</v>
      </c>
      <c r="C190" t="str">
        <f>HYPERLINK("https://talan.bank.gov.ua/get-user-certificate/SdwerKI0a_Ag-JaGXVLC","Завантажити сертифікат")</f>
        <v>Завантажити сертифікат</v>
      </c>
    </row>
    <row r="191" spans="1:3" x14ac:dyDescent="0.3">
      <c r="A191" s="1">
        <v>190</v>
      </c>
      <c r="B191" t="s">
        <v>190</v>
      </c>
      <c r="C191" t="str">
        <f>HYPERLINK("https://talan.bank.gov.ua/get-user-certificate/SdweraPZu2kYchVxEF1D","Завантажити сертифікат")</f>
        <v>Завантажити сертифікат</v>
      </c>
    </row>
    <row r="192" spans="1:3" x14ac:dyDescent="0.3">
      <c r="A192" s="1">
        <v>191</v>
      </c>
      <c r="B192" t="s">
        <v>191</v>
      </c>
      <c r="C192" t="str">
        <f>HYPERLINK("https://talan.bank.gov.ua/get-user-certificate/Sdweryn2uwNp5eN2uveY","Завантажити сертифікат")</f>
        <v>Завантажити сертифікат</v>
      </c>
    </row>
    <row r="193" spans="1:3" x14ac:dyDescent="0.3">
      <c r="A193" s="1">
        <v>192</v>
      </c>
      <c r="B193" t="s">
        <v>192</v>
      </c>
      <c r="C193" t="str">
        <f>HYPERLINK("https://talan.bank.gov.ua/get-user-certificate/SdwerM8LHm9DeHGlQUUI","Завантажити сертифікат")</f>
        <v>Завантажити сертифікат</v>
      </c>
    </row>
    <row r="194" spans="1:3" x14ac:dyDescent="0.3">
      <c r="A194" s="1">
        <v>193</v>
      </c>
      <c r="B194" t="s">
        <v>193</v>
      </c>
      <c r="C194" t="str">
        <f>HYPERLINK("https://talan.bank.gov.ua/get-user-certificate/Sdwer_uPA2UgGgR5_KwO","Завантажити сертифікат")</f>
        <v>Завантажити сертифікат</v>
      </c>
    </row>
    <row r="195" spans="1:3" x14ac:dyDescent="0.3">
      <c r="A195" s="1">
        <v>194</v>
      </c>
      <c r="B195" t="s">
        <v>194</v>
      </c>
      <c r="C195" t="str">
        <f>HYPERLINK("https://talan.bank.gov.ua/get-user-certificate/SdwerMPYjK0sSrN04oOd","Завантажити сертифікат")</f>
        <v>Завантажити сертифікат</v>
      </c>
    </row>
    <row r="196" spans="1:3" x14ac:dyDescent="0.3">
      <c r="A196" s="1">
        <v>195</v>
      </c>
      <c r="B196" t="s">
        <v>195</v>
      </c>
      <c r="C196" t="str">
        <f>HYPERLINK("https://talan.bank.gov.ua/get-user-certificate/Sdwer15chNRr15L4ecUK","Завантажити сертифікат")</f>
        <v>Завантажити сертифікат</v>
      </c>
    </row>
    <row r="197" spans="1:3" x14ac:dyDescent="0.3">
      <c r="A197" s="1">
        <v>196</v>
      </c>
      <c r="B197" t="s">
        <v>196</v>
      </c>
      <c r="C197" t="str">
        <f>HYPERLINK("https://talan.bank.gov.ua/get-user-certificate/SdwergBhxvUS3oXkuxiH","Завантажити сертифікат")</f>
        <v>Завантажити сертифікат</v>
      </c>
    </row>
    <row r="198" spans="1:3" x14ac:dyDescent="0.3">
      <c r="A198" s="1">
        <v>197</v>
      </c>
      <c r="B198" t="s">
        <v>197</v>
      </c>
      <c r="C198" t="str">
        <f>HYPERLINK("https://talan.bank.gov.ua/get-user-certificate/SdwerrgkO526Fd_ViTP7","Завантажити сертифікат")</f>
        <v>Завантажити сертифікат</v>
      </c>
    </row>
    <row r="199" spans="1:3" x14ac:dyDescent="0.3">
      <c r="A199" s="1">
        <v>198</v>
      </c>
      <c r="B199" t="s">
        <v>198</v>
      </c>
      <c r="C199" t="str">
        <f>HYPERLINK("https://talan.bank.gov.ua/get-user-certificate/SdwerwQob8kIbMYEoRV3","Завантажити сертифікат")</f>
        <v>Завантажити сертифікат</v>
      </c>
    </row>
    <row r="200" spans="1:3" x14ac:dyDescent="0.3">
      <c r="A200" s="1">
        <v>199</v>
      </c>
      <c r="B200" t="s">
        <v>199</v>
      </c>
      <c r="C200" t="str">
        <f>HYPERLINK("https://talan.bank.gov.ua/get-user-certificate/SdwercX63eqv3iV3eZh_","Завантажити сертифікат")</f>
        <v>Завантажити сертифікат</v>
      </c>
    </row>
    <row r="201" spans="1:3" x14ac:dyDescent="0.3">
      <c r="A201" s="1">
        <v>200</v>
      </c>
      <c r="B201" t="s">
        <v>200</v>
      </c>
      <c r="C201" t="str">
        <f>HYPERLINK("https://talan.bank.gov.ua/get-user-certificate/SdwerxFWsxiQO29PRD0U","Завантажити сертифікат")</f>
        <v>Завантажити сертифікат</v>
      </c>
    </row>
    <row r="202" spans="1:3" x14ac:dyDescent="0.3">
      <c r="A202" s="1">
        <v>201</v>
      </c>
      <c r="B202" t="s">
        <v>201</v>
      </c>
      <c r="C202" t="str">
        <f>HYPERLINK("https://talan.bank.gov.ua/get-user-certificate/SdwerDgIjraUaHZW3Bzw","Завантажити сертифікат")</f>
        <v>Завантажити сертифікат</v>
      </c>
    </row>
    <row r="203" spans="1:3" x14ac:dyDescent="0.3">
      <c r="A203" s="1">
        <v>202</v>
      </c>
      <c r="B203" t="s">
        <v>202</v>
      </c>
      <c r="C203" t="str">
        <f>HYPERLINK("https://talan.bank.gov.ua/get-user-certificate/SdwerWgotLa8xWU9rrTR","Завантажити сертифікат")</f>
        <v>Завантажити сертифікат</v>
      </c>
    </row>
    <row r="204" spans="1:3" x14ac:dyDescent="0.3">
      <c r="A204" s="1">
        <v>203</v>
      </c>
      <c r="B204" t="s">
        <v>203</v>
      </c>
      <c r="C204" t="str">
        <f>HYPERLINK("https://talan.bank.gov.ua/get-user-certificate/SdwerIgrw9qklXPPIpz7","Завантажити сертифікат")</f>
        <v>Завантажити сертифікат</v>
      </c>
    </row>
    <row r="205" spans="1:3" x14ac:dyDescent="0.3">
      <c r="A205" s="1">
        <v>204</v>
      </c>
      <c r="B205" t="s">
        <v>204</v>
      </c>
      <c r="C205" t="str">
        <f>HYPERLINK("https://talan.bank.gov.ua/get-user-certificate/Sdwer5c0OrDYofQ6vc7J","Завантажити сертифікат")</f>
        <v>Завантажити сертифікат</v>
      </c>
    </row>
    <row r="206" spans="1:3" x14ac:dyDescent="0.3">
      <c r="A206" s="1">
        <v>205</v>
      </c>
      <c r="B206" t="s">
        <v>205</v>
      </c>
      <c r="C206" t="str">
        <f>HYPERLINK("https://talan.bank.gov.ua/get-user-certificate/SdwerkSsk_frddBG-MoZ","Завантажити сертифікат")</f>
        <v>Завантажити сертифікат</v>
      </c>
    </row>
    <row r="207" spans="1:3" x14ac:dyDescent="0.3">
      <c r="A207" s="1">
        <v>206</v>
      </c>
      <c r="B207" t="s">
        <v>206</v>
      </c>
      <c r="C207" t="str">
        <f>HYPERLINK("https://talan.bank.gov.ua/get-user-certificate/SdwerrV6uq2qzQAwYuYE","Завантажити сертифікат")</f>
        <v>Завантажити сертифікат</v>
      </c>
    </row>
    <row r="208" spans="1:3" x14ac:dyDescent="0.3">
      <c r="A208" s="1">
        <v>207</v>
      </c>
      <c r="B208" t="s">
        <v>207</v>
      </c>
      <c r="C208" t="str">
        <f>HYPERLINK("https://talan.bank.gov.ua/get-user-certificate/SdwercUx8wzcV6hCSCCs","Завантажити сертифікат")</f>
        <v>Завантажити сертифікат</v>
      </c>
    </row>
    <row r="209" spans="1:3" x14ac:dyDescent="0.3">
      <c r="A209" s="1">
        <v>208</v>
      </c>
      <c r="B209" t="s">
        <v>208</v>
      </c>
      <c r="C209" t="str">
        <f>HYPERLINK("https://talan.bank.gov.ua/get-user-certificate/SdwerHIKnZ4arpLVd1pX","Завантажити сертифікат")</f>
        <v>Завантажити сертифікат</v>
      </c>
    </row>
    <row r="210" spans="1:3" x14ac:dyDescent="0.3">
      <c r="A210" s="1">
        <v>209</v>
      </c>
      <c r="B210" t="s">
        <v>209</v>
      </c>
      <c r="C210" t="str">
        <f>HYPERLINK("https://talan.bank.gov.ua/get-user-certificate/SdwerDZEQdF_Icxxp4MZ","Завантажити сертифікат")</f>
        <v>Завантажити сертифікат</v>
      </c>
    </row>
    <row r="211" spans="1:3" x14ac:dyDescent="0.3">
      <c r="A211" s="1">
        <v>210</v>
      </c>
      <c r="B211" t="s">
        <v>210</v>
      </c>
      <c r="C211" t="str">
        <f>HYPERLINK("https://talan.bank.gov.ua/get-user-certificate/Sdwercd8Wz4jgLe2jMRg","Завантажити сертифікат")</f>
        <v>Завантажити сертифікат</v>
      </c>
    </row>
    <row r="212" spans="1:3" x14ac:dyDescent="0.3">
      <c r="A212" s="1">
        <v>211</v>
      </c>
      <c r="B212" t="s">
        <v>211</v>
      </c>
      <c r="C212" t="str">
        <f>HYPERLINK("https://talan.bank.gov.ua/get-user-certificate/SdwerrXmnCUkpoETMsM3","Завантажити сертифікат")</f>
        <v>Завантажити сертифікат</v>
      </c>
    </row>
    <row r="213" spans="1:3" x14ac:dyDescent="0.3">
      <c r="A213" s="1">
        <v>212</v>
      </c>
      <c r="B213" t="s">
        <v>212</v>
      </c>
      <c r="C213" t="str">
        <f>HYPERLINK("https://talan.bank.gov.ua/get-user-certificate/Sdwert-CJ3W1H-QcMQKv","Завантажити сертифікат")</f>
        <v>Завантажити сертифікат</v>
      </c>
    </row>
    <row r="214" spans="1:3" x14ac:dyDescent="0.3">
      <c r="A214" s="1">
        <v>213</v>
      </c>
      <c r="B214" t="s">
        <v>213</v>
      </c>
      <c r="C214" t="str">
        <f>HYPERLINK("https://talan.bank.gov.ua/get-user-certificate/Sdwer0wHjC_yR-qGZ3fZ","Завантажити сертифікат")</f>
        <v>Завантажити сертифікат</v>
      </c>
    </row>
    <row r="215" spans="1:3" x14ac:dyDescent="0.3">
      <c r="A215" s="1">
        <v>214</v>
      </c>
      <c r="B215" t="s">
        <v>214</v>
      </c>
      <c r="C215" t="str">
        <f>HYPERLINK("https://talan.bank.gov.ua/get-user-certificate/Sdwer2sTT44Tf3cBktfE","Завантажити сертифікат")</f>
        <v>Завантажити сертифікат</v>
      </c>
    </row>
    <row r="216" spans="1:3" x14ac:dyDescent="0.3">
      <c r="A216" s="1">
        <v>215</v>
      </c>
      <c r="B216" t="s">
        <v>215</v>
      </c>
      <c r="C216" t="str">
        <f>HYPERLINK("https://talan.bank.gov.ua/get-user-certificate/SdwerWzUcK48AZ3SgQrH","Завантажити сертифікат")</f>
        <v>Завантажити сертифікат</v>
      </c>
    </row>
    <row r="217" spans="1:3" x14ac:dyDescent="0.3">
      <c r="A217" s="1">
        <v>216</v>
      </c>
      <c r="B217" t="s">
        <v>216</v>
      </c>
      <c r="C217" t="str">
        <f>HYPERLINK("https://talan.bank.gov.ua/get-user-certificate/SdwerXcA58W_M2T100Y9","Завантажити сертифікат")</f>
        <v>Завантажити сертифікат</v>
      </c>
    </row>
    <row r="218" spans="1:3" x14ac:dyDescent="0.3">
      <c r="A218" s="1">
        <v>217</v>
      </c>
      <c r="B218" t="s">
        <v>217</v>
      </c>
      <c r="C218" t="str">
        <f>HYPERLINK("https://talan.bank.gov.ua/get-user-certificate/SdwermDrAjxwjr9CiOLF","Завантажити сертифікат")</f>
        <v>Завантажити сертифікат</v>
      </c>
    </row>
    <row r="219" spans="1:3" x14ac:dyDescent="0.3">
      <c r="A219" s="1">
        <v>218</v>
      </c>
      <c r="B219" t="s">
        <v>218</v>
      </c>
      <c r="C219" t="str">
        <f>HYPERLINK("https://talan.bank.gov.ua/get-user-certificate/Sdwer3WKT9bONy5v8yvC","Завантажити сертифікат")</f>
        <v>Завантажити сертифікат</v>
      </c>
    </row>
    <row r="220" spans="1:3" x14ac:dyDescent="0.3">
      <c r="A220" s="1">
        <v>219</v>
      </c>
      <c r="B220" t="s">
        <v>219</v>
      </c>
      <c r="C220" t="str">
        <f>HYPERLINK("https://talan.bank.gov.ua/get-user-certificate/SdwerslEPJA6M4Ra_obD","Завантажити сертифікат")</f>
        <v>Завантажити сертифікат</v>
      </c>
    </row>
    <row r="221" spans="1:3" x14ac:dyDescent="0.3">
      <c r="A221" s="1">
        <v>220</v>
      </c>
      <c r="B221" t="s">
        <v>220</v>
      </c>
      <c r="C221" t="str">
        <f>HYPERLINK("https://talan.bank.gov.ua/get-user-certificate/SdwerZtZGPBUTQxv1ZL5","Завантажити сертифікат")</f>
        <v>Завантажити сертифікат</v>
      </c>
    </row>
    <row r="222" spans="1:3" x14ac:dyDescent="0.3">
      <c r="A222" s="1">
        <v>221</v>
      </c>
      <c r="B222" t="s">
        <v>221</v>
      </c>
      <c r="C222" t="str">
        <f>HYPERLINK("https://talan.bank.gov.ua/get-user-certificate/SdwerkOz3KpoNvwX61X3","Завантажити сертифікат")</f>
        <v>Завантажити сертифікат</v>
      </c>
    </row>
    <row r="223" spans="1:3" x14ac:dyDescent="0.3">
      <c r="A223" s="1">
        <v>222</v>
      </c>
      <c r="B223" t="s">
        <v>222</v>
      </c>
      <c r="C223" t="str">
        <f>HYPERLINK("https://talan.bank.gov.ua/get-user-certificate/SdwerLME5kYLlatUFB-A","Завантажити сертифікат")</f>
        <v>Завантажити сертифікат</v>
      </c>
    </row>
    <row r="224" spans="1:3" x14ac:dyDescent="0.3">
      <c r="A224" s="1">
        <v>223</v>
      </c>
      <c r="B224" t="s">
        <v>223</v>
      </c>
      <c r="C224" t="str">
        <f>HYPERLINK("https://talan.bank.gov.ua/get-user-certificate/Sdwerf4gNOeTD3LnN9Na","Завантажити сертифікат")</f>
        <v>Завантажити сертифікат</v>
      </c>
    </row>
    <row r="225" spans="1:3" x14ac:dyDescent="0.3">
      <c r="A225" s="1">
        <v>224</v>
      </c>
      <c r="B225" t="s">
        <v>224</v>
      </c>
      <c r="C225" t="str">
        <f>HYPERLINK("https://talan.bank.gov.ua/get-user-certificate/Sdwer2upNUJlxnvqjbhe","Завантажити сертифікат")</f>
        <v>Завантажити сертифікат</v>
      </c>
    </row>
    <row r="226" spans="1:3" x14ac:dyDescent="0.3">
      <c r="A226" s="1">
        <v>225</v>
      </c>
      <c r="B226" t="s">
        <v>225</v>
      </c>
      <c r="C226" t="str">
        <f>HYPERLINK("https://talan.bank.gov.ua/get-user-certificate/SdwerQf72e0JpSEljsWz","Завантажити сертифікат")</f>
        <v>Завантажити сертифікат</v>
      </c>
    </row>
    <row r="227" spans="1:3" x14ac:dyDescent="0.3">
      <c r="A227" s="1">
        <v>226</v>
      </c>
      <c r="B227" t="s">
        <v>226</v>
      </c>
      <c r="C227" t="str">
        <f>HYPERLINK("https://talan.bank.gov.ua/get-user-certificate/SdwerxZMnVwFEJEFcPm9","Завантажити сертифікат")</f>
        <v>Завантажити сертифікат</v>
      </c>
    </row>
    <row r="228" spans="1:3" x14ac:dyDescent="0.3">
      <c r="A228" s="1">
        <v>227</v>
      </c>
      <c r="B228" t="s">
        <v>227</v>
      </c>
      <c r="C228" t="str">
        <f>HYPERLINK("https://talan.bank.gov.ua/get-user-certificate/Sdwert90MoNlOxDSjns1","Завантажити сертифікат")</f>
        <v>Завантажити сертифікат</v>
      </c>
    </row>
    <row r="229" spans="1:3" x14ac:dyDescent="0.3">
      <c r="A229" s="1">
        <v>228</v>
      </c>
      <c r="B229" t="s">
        <v>228</v>
      </c>
      <c r="C229" t="str">
        <f>HYPERLINK("https://talan.bank.gov.ua/get-user-certificate/SdwerjuxzlTl8kZ6yy-f","Завантажити сертифікат")</f>
        <v>Завантажити сертифікат</v>
      </c>
    </row>
    <row r="230" spans="1:3" x14ac:dyDescent="0.3">
      <c r="A230" s="1">
        <v>229</v>
      </c>
      <c r="B230" t="s">
        <v>229</v>
      </c>
      <c r="C230" t="str">
        <f>HYPERLINK("https://talan.bank.gov.ua/get-user-certificate/Sdwer_R1vcMAEvsAvBEf","Завантажити сертифікат")</f>
        <v>Завантажити сертифікат</v>
      </c>
    </row>
    <row r="231" spans="1:3" x14ac:dyDescent="0.3">
      <c r="A231" s="1">
        <v>230</v>
      </c>
      <c r="B231" t="s">
        <v>230</v>
      </c>
      <c r="C231" t="str">
        <f>HYPERLINK("https://talan.bank.gov.ua/get-user-certificate/SdwerDnXziEDuzpUHEs_","Завантажити сертифікат")</f>
        <v>Завантажити сертифікат</v>
      </c>
    </row>
    <row r="232" spans="1:3" x14ac:dyDescent="0.3">
      <c r="A232" s="1">
        <v>231</v>
      </c>
      <c r="B232" t="s">
        <v>231</v>
      </c>
      <c r="C232" t="str">
        <f>HYPERLINK("https://talan.bank.gov.ua/get-user-certificate/Sdwerb02FhWUR2Q_fw7g","Завантажити сертифікат")</f>
        <v>Завантажити сертифікат</v>
      </c>
    </row>
    <row r="233" spans="1:3" x14ac:dyDescent="0.3">
      <c r="A233" s="1">
        <v>232</v>
      </c>
      <c r="B233" t="s">
        <v>232</v>
      </c>
      <c r="C233" t="str">
        <f>HYPERLINK("https://talan.bank.gov.ua/get-user-certificate/SdwerOBsW8KuiYFE_Et9","Завантажити сертифікат")</f>
        <v>Завантажити сертифікат</v>
      </c>
    </row>
    <row r="234" spans="1:3" x14ac:dyDescent="0.3">
      <c r="A234" s="1">
        <v>233</v>
      </c>
      <c r="B234" t="s">
        <v>233</v>
      </c>
      <c r="C234" t="str">
        <f>HYPERLINK("https://talan.bank.gov.ua/get-user-certificate/Sdwer9wT2f7R9pjWyEon","Завантажити сертифікат")</f>
        <v>Завантажити сертифікат</v>
      </c>
    </row>
    <row r="235" spans="1:3" x14ac:dyDescent="0.3">
      <c r="A235" s="1">
        <v>234</v>
      </c>
      <c r="B235" t="s">
        <v>234</v>
      </c>
      <c r="C235" t="str">
        <f>HYPERLINK("https://talan.bank.gov.ua/get-user-certificate/Sdwer8f_d88rS5wle7N2","Завантажити сертифікат")</f>
        <v>Завантажити сертифікат</v>
      </c>
    </row>
    <row r="236" spans="1:3" x14ac:dyDescent="0.3">
      <c r="A236" s="1">
        <v>235</v>
      </c>
      <c r="B236" t="s">
        <v>235</v>
      </c>
      <c r="C236" t="str">
        <f>HYPERLINK("https://talan.bank.gov.ua/get-user-certificate/Sdwers6fE1eqVnrXu5LA","Завантажити сертифікат")</f>
        <v>Завантажити сертифікат</v>
      </c>
    </row>
    <row r="237" spans="1:3" x14ac:dyDescent="0.3">
      <c r="A237" s="1">
        <v>236</v>
      </c>
      <c r="B237" t="s">
        <v>236</v>
      </c>
      <c r="C237" t="str">
        <f>HYPERLINK("https://talan.bank.gov.ua/get-user-certificate/Sdweriuws86nkdTaxZhg","Завантажити сертифікат")</f>
        <v>Завантажити сертифікат</v>
      </c>
    </row>
    <row r="238" spans="1:3" x14ac:dyDescent="0.3">
      <c r="A238" s="1">
        <v>237</v>
      </c>
      <c r="B238" t="s">
        <v>237</v>
      </c>
      <c r="C238" t="str">
        <f>HYPERLINK("https://talan.bank.gov.ua/get-user-certificate/Sdwert2zZo_G7iNl7fbW","Завантажити сертифікат")</f>
        <v>Завантажити сертифікат</v>
      </c>
    </row>
    <row r="239" spans="1:3" x14ac:dyDescent="0.3">
      <c r="A239" s="1">
        <v>238</v>
      </c>
      <c r="B239" t="s">
        <v>238</v>
      </c>
      <c r="C239" t="str">
        <f>HYPERLINK("https://talan.bank.gov.ua/get-user-certificate/SdwersThmsOn2z57PhPB","Завантажити сертифікат")</f>
        <v>Завантажити сертифікат</v>
      </c>
    </row>
    <row r="240" spans="1:3" x14ac:dyDescent="0.3">
      <c r="A240" s="1">
        <v>239</v>
      </c>
      <c r="B240" t="s">
        <v>239</v>
      </c>
      <c r="C240" t="str">
        <f>HYPERLINK("https://talan.bank.gov.ua/get-user-certificate/SdwerBpjgSCfsoLCdI80","Завантажити сертифікат")</f>
        <v>Завантажити сертифікат</v>
      </c>
    </row>
    <row r="241" spans="1:3" x14ac:dyDescent="0.3">
      <c r="A241" s="1">
        <v>240</v>
      </c>
      <c r="B241" t="s">
        <v>240</v>
      </c>
      <c r="C241" t="str">
        <f>HYPERLINK("https://talan.bank.gov.ua/get-user-certificate/SdwerrOF3ZNUPWXYtL7Q","Завантажити сертифікат")</f>
        <v>Завантажити сертифікат</v>
      </c>
    </row>
    <row r="242" spans="1:3" x14ac:dyDescent="0.3">
      <c r="A242" s="1">
        <v>241</v>
      </c>
      <c r="B242" t="s">
        <v>241</v>
      </c>
      <c r="C242" t="str">
        <f>HYPERLINK("https://talan.bank.gov.ua/get-user-certificate/SdwerGgUvV-21eIKSeFv","Завантажити сертифікат")</f>
        <v>Завантажити сертифікат</v>
      </c>
    </row>
    <row r="243" spans="1:3" x14ac:dyDescent="0.3">
      <c r="A243" s="1">
        <v>242</v>
      </c>
      <c r="B243" t="s">
        <v>242</v>
      </c>
      <c r="C243" t="str">
        <f>HYPERLINK("https://talan.bank.gov.ua/get-user-certificate/Sdwer4MAof2s95OVVgyi","Завантажити сертифікат")</f>
        <v>Завантажити сертифікат</v>
      </c>
    </row>
    <row r="244" spans="1:3" x14ac:dyDescent="0.3">
      <c r="A244" s="1">
        <v>243</v>
      </c>
      <c r="B244" t="s">
        <v>243</v>
      </c>
      <c r="C244" t="str">
        <f>HYPERLINK("https://talan.bank.gov.ua/get-user-certificate/SdwersVMnQk_sv1fBv7R","Завантажити сертифікат")</f>
        <v>Завантажити сертифікат</v>
      </c>
    </row>
    <row r="245" spans="1:3" x14ac:dyDescent="0.3">
      <c r="A245" s="1">
        <v>244</v>
      </c>
      <c r="B245" t="s">
        <v>244</v>
      </c>
      <c r="C245" t="str">
        <f>HYPERLINK("https://talan.bank.gov.ua/get-user-certificate/Sdwerz_JHoRdFY9BkCFo","Завантажити сертифікат")</f>
        <v>Завантажити сертифікат</v>
      </c>
    </row>
    <row r="246" spans="1:3" x14ac:dyDescent="0.3">
      <c r="A246" s="1">
        <v>245</v>
      </c>
      <c r="B246" t="s">
        <v>245</v>
      </c>
      <c r="C246" t="str">
        <f>HYPERLINK("https://talan.bank.gov.ua/get-user-certificate/SdwerKZZFKZv4AWOpVkL","Завантажити сертифікат")</f>
        <v>Завантажити сертифікат</v>
      </c>
    </row>
    <row r="247" spans="1:3" x14ac:dyDescent="0.3">
      <c r="A247" s="1">
        <v>246</v>
      </c>
      <c r="B247" t="s">
        <v>246</v>
      </c>
      <c r="C247" t="str">
        <f>HYPERLINK("https://talan.bank.gov.ua/get-user-certificate/SdweratQoUm1JeEnafSS","Завантажити сертифікат")</f>
        <v>Завантажити сертифікат</v>
      </c>
    </row>
    <row r="248" spans="1:3" x14ac:dyDescent="0.3">
      <c r="A248" s="1">
        <v>247</v>
      </c>
      <c r="B248" t="s">
        <v>247</v>
      </c>
      <c r="C248" t="str">
        <f>HYPERLINK("https://talan.bank.gov.ua/get-user-certificate/Sdwerga-FlIGr9tnTMnk","Завантажити сертифікат")</f>
        <v>Завантажити сертифікат</v>
      </c>
    </row>
    <row r="249" spans="1:3" x14ac:dyDescent="0.3">
      <c r="A249" s="1">
        <v>248</v>
      </c>
      <c r="B249" t="s">
        <v>248</v>
      </c>
      <c r="C249" t="str">
        <f>HYPERLINK("https://talan.bank.gov.ua/get-user-certificate/Sdwer-Ed6x2C6spDH5tK","Завантажити сертифікат")</f>
        <v>Завантажити сертифікат</v>
      </c>
    </row>
    <row r="250" spans="1:3" x14ac:dyDescent="0.3">
      <c r="A250" s="1">
        <v>249</v>
      </c>
      <c r="B250" t="s">
        <v>249</v>
      </c>
      <c r="C250" t="str">
        <f>HYPERLINK("https://talan.bank.gov.ua/get-user-certificate/Sdwerp4zEQhOPnzWKa1F","Завантажити сертифікат")</f>
        <v>Завантажити сертифікат</v>
      </c>
    </row>
    <row r="251" spans="1:3" x14ac:dyDescent="0.3">
      <c r="A251" s="1">
        <v>250</v>
      </c>
      <c r="B251" t="s">
        <v>250</v>
      </c>
      <c r="C251" t="str">
        <f>HYPERLINK("https://talan.bank.gov.ua/get-user-certificate/SdwerdSa3kOEGdVtdFjm","Завантажити сертифікат")</f>
        <v>Завантажити сертифікат</v>
      </c>
    </row>
    <row r="252" spans="1:3" x14ac:dyDescent="0.3">
      <c r="A252" s="1">
        <v>251</v>
      </c>
      <c r="B252" t="s">
        <v>251</v>
      </c>
      <c r="C252" t="str">
        <f>HYPERLINK("https://talan.bank.gov.ua/get-user-certificate/SdwerhKlaRGzQyo8cJRB","Завантажити сертифікат")</f>
        <v>Завантажити сертифікат</v>
      </c>
    </row>
    <row r="253" spans="1:3" x14ac:dyDescent="0.3">
      <c r="A253" s="1">
        <v>252</v>
      </c>
      <c r="B253" t="s">
        <v>252</v>
      </c>
      <c r="C253" t="str">
        <f>HYPERLINK("https://talan.bank.gov.ua/get-user-certificate/SdwerIQ1iUjp88TFnxJ5","Завантажити сертифікат")</f>
        <v>Завантажити сертифікат</v>
      </c>
    </row>
    <row r="254" spans="1:3" x14ac:dyDescent="0.3">
      <c r="A254" s="1">
        <v>253</v>
      </c>
      <c r="B254" t="s">
        <v>253</v>
      </c>
      <c r="C254" t="str">
        <f>HYPERLINK("https://talan.bank.gov.ua/get-user-certificate/SdwerXNCXnobCh1tqlL-","Завантажити сертифікат")</f>
        <v>Завантажити сертифікат</v>
      </c>
    </row>
    <row r="255" spans="1:3" x14ac:dyDescent="0.3">
      <c r="A255" s="1">
        <v>254</v>
      </c>
      <c r="B255" t="s">
        <v>254</v>
      </c>
      <c r="C255" t="str">
        <f>HYPERLINK("https://talan.bank.gov.ua/get-user-certificate/SdwerEV6adheRgZaPjT4","Завантажити сертифікат")</f>
        <v>Завантажити сертифікат</v>
      </c>
    </row>
    <row r="256" spans="1:3" x14ac:dyDescent="0.3">
      <c r="A256" s="1">
        <v>255</v>
      </c>
      <c r="B256" t="s">
        <v>255</v>
      </c>
      <c r="C256" t="str">
        <f>HYPERLINK("https://talan.bank.gov.ua/get-user-certificate/SdwergiTrZKOfBxRWraX","Завантажити сертифікат")</f>
        <v>Завантажити сертифікат</v>
      </c>
    </row>
    <row r="257" spans="1:3" x14ac:dyDescent="0.3">
      <c r="A257" s="1">
        <v>256</v>
      </c>
      <c r="B257" t="s">
        <v>256</v>
      </c>
      <c r="C257" t="str">
        <f>HYPERLINK("https://talan.bank.gov.ua/get-user-certificate/Sdwer70LFwb7cqFKTwoY","Завантажити сертифікат")</f>
        <v>Завантажити сертифікат</v>
      </c>
    </row>
    <row r="258" spans="1:3" x14ac:dyDescent="0.3">
      <c r="A258" s="1">
        <v>257</v>
      </c>
      <c r="B258" t="s">
        <v>257</v>
      </c>
      <c r="C258" t="str">
        <f>HYPERLINK("https://talan.bank.gov.ua/get-user-certificate/SdwerwGh_l-Xdgqjxfzv","Завантажити сертифікат")</f>
        <v>Завантажити сертифікат</v>
      </c>
    </row>
    <row r="259" spans="1:3" x14ac:dyDescent="0.3">
      <c r="A259" s="1">
        <v>258</v>
      </c>
      <c r="B259" t="s">
        <v>258</v>
      </c>
      <c r="C259" t="str">
        <f>HYPERLINK("https://talan.bank.gov.ua/get-user-certificate/SdwerQs3MzEw6g0vuJRR","Завантажити сертифікат")</f>
        <v>Завантажити сертифікат</v>
      </c>
    </row>
    <row r="260" spans="1:3" x14ac:dyDescent="0.3">
      <c r="A260" s="1">
        <v>259</v>
      </c>
      <c r="B260" t="s">
        <v>259</v>
      </c>
      <c r="C260" t="str">
        <f>HYPERLINK("https://talan.bank.gov.ua/get-user-certificate/SdwereHYuotvLlDDqTwJ","Завантажити сертифікат")</f>
        <v>Завантажити сертифікат</v>
      </c>
    </row>
    <row r="261" spans="1:3" x14ac:dyDescent="0.3">
      <c r="A261" s="1">
        <v>260</v>
      </c>
      <c r="B261" t="s">
        <v>260</v>
      </c>
      <c r="C261" t="str">
        <f>HYPERLINK("https://talan.bank.gov.ua/get-user-certificate/Sdwert-oArYpeHtCFhDf","Завантажити сертифікат")</f>
        <v>Завантажити сертифікат</v>
      </c>
    </row>
    <row r="262" spans="1:3" x14ac:dyDescent="0.3">
      <c r="A262" s="1">
        <v>261</v>
      </c>
      <c r="B262" t="s">
        <v>261</v>
      </c>
      <c r="C262" t="str">
        <f>HYPERLINK("https://talan.bank.gov.ua/get-user-certificate/Sdwerk9OE1TjDak-aFl-","Завантажити сертифікат")</f>
        <v>Завантажити сертифікат</v>
      </c>
    </row>
    <row r="263" spans="1:3" x14ac:dyDescent="0.3">
      <c r="A263" s="1">
        <v>262</v>
      </c>
      <c r="B263" t="s">
        <v>262</v>
      </c>
      <c r="C263" t="str">
        <f>HYPERLINK("https://talan.bank.gov.ua/get-user-certificate/SdwerhpCcVfsoPgQfGEr","Завантажити сертифікат")</f>
        <v>Завантажити сертифікат</v>
      </c>
    </row>
    <row r="264" spans="1:3" x14ac:dyDescent="0.3">
      <c r="A264" s="1">
        <v>263</v>
      </c>
      <c r="B264" t="s">
        <v>263</v>
      </c>
      <c r="C264" t="str">
        <f>HYPERLINK("https://talan.bank.gov.ua/get-user-certificate/SdwerLwkyqgkZx3G-ljF","Завантажити сертифікат")</f>
        <v>Завантажити сертифікат</v>
      </c>
    </row>
    <row r="265" spans="1:3" x14ac:dyDescent="0.3">
      <c r="A265" s="1">
        <v>264</v>
      </c>
      <c r="B265" t="s">
        <v>264</v>
      </c>
      <c r="C265" t="str">
        <f>HYPERLINK("https://talan.bank.gov.ua/get-user-certificate/SdwerXGXrkxhfXChCNyJ","Завантажити сертифікат")</f>
        <v>Завантажити сертифікат</v>
      </c>
    </row>
    <row r="266" spans="1:3" x14ac:dyDescent="0.3">
      <c r="A266" s="1">
        <v>265</v>
      </c>
      <c r="B266" t="s">
        <v>265</v>
      </c>
      <c r="C266" t="str">
        <f>HYPERLINK("https://talan.bank.gov.ua/get-user-certificate/SdwereZ81dLPFHWoPh_M","Завантажити сертифікат")</f>
        <v>Завантажити сертифікат</v>
      </c>
    </row>
    <row r="267" spans="1:3" x14ac:dyDescent="0.3">
      <c r="A267" s="1">
        <v>266</v>
      </c>
      <c r="B267" t="s">
        <v>266</v>
      </c>
      <c r="C267" t="str">
        <f>HYPERLINK("https://talan.bank.gov.ua/get-user-certificate/Sdwer5GBNITCyU8JBhom","Завантажити сертифікат")</f>
        <v>Завантажити сертифікат</v>
      </c>
    </row>
    <row r="268" spans="1:3" x14ac:dyDescent="0.3">
      <c r="A268" s="1">
        <v>267</v>
      </c>
      <c r="B268" t="s">
        <v>267</v>
      </c>
      <c r="C268" t="str">
        <f>HYPERLINK("https://talan.bank.gov.ua/get-user-certificate/Sdwerwrkmo359EfUFv0T","Завантажити сертифікат")</f>
        <v>Завантажити сертифікат</v>
      </c>
    </row>
    <row r="269" spans="1:3" x14ac:dyDescent="0.3">
      <c r="A269" s="1">
        <v>268</v>
      </c>
      <c r="B269" t="s">
        <v>268</v>
      </c>
      <c r="C269" t="str">
        <f>HYPERLINK("https://talan.bank.gov.ua/get-user-certificate/Sdwer4AuF6Tr9NmZ5_vg","Завантажити сертифікат")</f>
        <v>Завантажити сертифікат</v>
      </c>
    </row>
    <row r="270" spans="1:3" x14ac:dyDescent="0.3">
      <c r="A270" s="1">
        <v>269</v>
      </c>
      <c r="B270" t="s">
        <v>269</v>
      </c>
      <c r="C270" t="str">
        <f>HYPERLINK("https://talan.bank.gov.ua/get-user-certificate/Sdwerzl8HQSA_ox94Dl7","Завантажити сертифікат")</f>
        <v>Завантажити сертифікат</v>
      </c>
    </row>
    <row r="271" spans="1:3" x14ac:dyDescent="0.3">
      <c r="A271" s="1">
        <v>270</v>
      </c>
      <c r="B271" t="s">
        <v>270</v>
      </c>
      <c r="C271" t="str">
        <f>HYPERLINK("https://talan.bank.gov.ua/get-user-certificate/Sdwert50j6E2mJxeUMSD","Завантажити сертифікат")</f>
        <v>Завантажити сертифікат</v>
      </c>
    </row>
    <row r="272" spans="1:3" x14ac:dyDescent="0.3">
      <c r="A272" s="1">
        <v>271</v>
      </c>
      <c r="B272" t="s">
        <v>271</v>
      </c>
      <c r="C272" t="str">
        <f>HYPERLINK("https://talan.bank.gov.ua/get-user-certificate/Sdwer7alcO3GqrPJUuTv","Завантажити сертифікат")</f>
        <v>Завантажити сертифікат</v>
      </c>
    </row>
    <row r="273" spans="1:3" x14ac:dyDescent="0.3">
      <c r="A273" s="1">
        <v>272</v>
      </c>
      <c r="B273" t="s">
        <v>272</v>
      </c>
      <c r="C273" t="str">
        <f>HYPERLINK("https://talan.bank.gov.ua/get-user-certificate/SdwerlLw2bcqqTKDAIa-","Завантажити сертифікат")</f>
        <v>Завантажити сертифікат</v>
      </c>
    </row>
    <row r="274" spans="1:3" x14ac:dyDescent="0.3">
      <c r="A274" s="1">
        <v>273</v>
      </c>
      <c r="B274" t="s">
        <v>273</v>
      </c>
      <c r="C274" t="str">
        <f>HYPERLINK("https://talan.bank.gov.ua/get-user-certificate/Sdwer8BOoJ2NXobw_EXB","Завантажити сертифікат")</f>
        <v>Завантажити сертифікат</v>
      </c>
    </row>
    <row r="275" spans="1:3" x14ac:dyDescent="0.3">
      <c r="A275" s="1">
        <v>274</v>
      </c>
      <c r="B275" t="s">
        <v>274</v>
      </c>
      <c r="C275" t="str">
        <f>HYPERLINK("https://talan.bank.gov.ua/get-user-certificate/SdwerKpcAjhO2WB3cNeu","Завантажити сертифікат")</f>
        <v>Завантажити сертифікат</v>
      </c>
    </row>
    <row r="276" spans="1:3" x14ac:dyDescent="0.3">
      <c r="A276" s="1">
        <v>275</v>
      </c>
      <c r="B276" t="s">
        <v>275</v>
      </c>
      <c r="C276" t="str">
        <f>HYPERLINK("https://talan.bank.gov.ua/get-user-certificate/SdwerZwBCCqhuYK1AE6E","Завантажити сертифікат")</f>
        <v>Завантажити сертифікат</v>
      </c>
    </row>
    <row r="277" spans="1:3" x14ac:dyDescent="0.3">
      <c r="A277" s="1">
        <v>276</v>
      </c>
      <c r="B277" t="s">
        <v>276</v>
      </c>
      <c r="C277" t="str">
        <f>HYPERLINK("https://talan.bank.gov.ua/get-user-certificate/SdweruG66p-i8oSjlXoV","Завантажити сертифікат")</f>
        <v>Завантажити сертифікат</v>
      </c>
    </row>
    <row r="278" spans="1:3" x14ac:dyDescent="0.3">
      <c r="A278" s="1">
        <v>277</v>
      </c>
      <c r="B278" t="s">
        <v>277</v>
      </c>
      <c r="C278" t="str">
        <f>HYPERLINK("https://talan.bank.gov.ua/get-user-certificate/SdwerQiX-kkboHfvRgKZ","Завантажити сертифікат")</f>
        <v>Завантажити сертифікат</v>
      </c>
    </row>
    <row r="279" spans="1:3" x14ac:dyDescent="0.3">
      <c r="A279" s="1">
        <v>278</v>
      </c>
      <c r="B279" t="s">
        <v>278</v>
      </c>
      <c r="C279" t="str">
        <f>HYPERLINK("https://talan.bank.gov.ua/get-user-certificate/SdwermV13ZKJltL1uBMu","Завантажити сертифікат")</f>
        <v>Завантажити сертифікат</v>
      </c>
    </row>
    <row r="280" spans="1:3" x14ac:dyDescent="0.3">
      <c r="A280" s="1">
        <v>279</v>
      </c>
      <c r="B280" t="s">
        <v>279</v>
      </c>
      <c r="C280" t="str">
        <f>HYPERLINK("https://talan.bank.gov.ua/get-user-certificate/Sdwer1pG5lAtH79cgRVH","Завантажити сертифікат")</f>
        <v>Завантажити сертифікат</v>
      </c>
    </row>
    <row r="281" spans="1:3" x14ac:dyDescent="0.3">
      <c r="A281" s="1">
        <v>280</v>
      </c>
      <c r="B281" t="s">
        <v>280</v>
      </c>
      <c r="C281" t="str">
        <f>HYPERLINK("https://talan.bank.gov.ua/get-user-certificate/Sdwer_VP2KedMn_7yd7K","Завантажити сертифікат")</f>
        <v>Завантажити сертифікат</v>
      </c>
    </row>
    <row r="282" spans="1:3" x14ac:dyDescent="0.3">
      <c r="A282" s="1">
        <v>281</v>
      </c>
      <c r="B282" t="s">
        <v>281</v>
      </c>
      <c r="C282" t="str">
        <f>HYPERLINK("https://talan.bank.gov.ua/get-user-certificate/SdwerwXXpLdpzX1aqkYV","Завантажити сертифікат")</f>
        <v>Завантажити сертифікат</v>
      </c>
    </row>
    <row r="283" spans="1:3" x14ac:dyDescent="0.3">
      <c r="A283" s="1">
        <v>282</v>
      </c>
      <c r="B283" t="s">
        <v>282</v>
      </c>
      <c r="C283" t="str">
        <f>HYPERLINK("https://talan.bank.gov.ua/get-user-certificate/SdwerTgi0k0bY7pMsenu","Завантажити сертифікат")</f>
        <v>Завантажити сертифікат</v>
      </c>
    </row>
    <row r="284" spans="1:3" x14ac:dyDescent="0.3">
      <c r="A284" s="1">
        <v>283</v>
      </c>
      <c r="B284" t="s">
        <v>283</v>
      </c>
      <c r="C284" t="str">
        <f>HYPERLINK("https://talan.bank.gov.ua/get-user-certificate/SdwerccY0NZs1PtNzWEc","Завантажити сертифікат")</f>
        <v>Завантажити сертифікат</v>
      </c>
    </row>
    <row r="285" spans="1:3" x14ac:dyDescent="0.3">
      <c r="A285" s="1">
        <v>284</v>
      </c>
      <c r="B285" t="s">
        <v>284</v>
      </c>
      <c r="C285" t="str">
        <f>HYPERLINK("https://talan.bank.gov.ua/get-user-certificate/Sdwerix-CR2LEzDZ-x3i","Завантажити сертифікат")</f>
        <v>Завантажити сертифікат</v>
      </c>
    </row>
    <row r="286" spans="1:3" x14ac:dyDescent="0.3">
      <c r="A286" s="1">
        <v>285</v>
      </c>
      <c r="B286" t="s">
        <v>285</v>
      </c>
      <c r="C286" t="str">
        <f>HYPERLINK("https://talan.bank.gov.ua/get-user-certificate/SdwervR8JNyyRUzpgNaX","Завантажити сертифікат")</f>
        <v>Завантажити сертифікат</v>
      </c>
    </row>
    <row r="287" spans="1:3" x14ac:dyDescent="0.3">
      <c r="A287" s="1">
        <v>286</v>
      </c>
      <c r="B287" t="s">
        <v>286</v>
      </c>
      <c r="C287" t="str">
        <f>HYPERLINK("https://talan.bank.gov.ua/get-user-certificate/Sdwer6KaIFniBBn1lZJh","Завантажити сертифікат")</f>
        <v>Завантажити сертифікат</v>
      </c>
    </row>
    <row r="288" spans="1:3" x14ac:dyDescent="0.3">
      <c r="A288" s="1">
        <v>287</v>
      </c>
      <c r="B288" t="s">
        <v>287</v>
      </c>
      <c r="C288" t="str">
        <f>HYPERLINK("https://talan.bank.gov.ua/get-user-certificate/SdwerjPSCWc4j6UJUb3g","Завантажити сертифікат")</f>
        <v>Завантажити сертифікат</v>
      </c>
    </row>
    <row r="289" spans="1:3" x14ac:dyDescent="0.3">
      <c r="A289" s="1">
        <v>288</v>
      </c>
      <c r="B289" t="s">
        <v>288</v>
      </c>
      <c r="C289" t="str">
        <f>HYPERLINK("https://talan.bank.gov.ua/get-user-certificate/SdwerpIByftwB5T6bn_W","Завантажити сертифікат")</f>
        <v>Завантажити сертифікат</v>
      </c>
    </row>
    <row r="290" spans="1:3" x14ac:dyDescent="0.3">
      <c r="A290" s="1">
        <v>289</v>
      </c>
      <c r="B290" t="s">
        <v>289</v>
      </c>
      <c r="C290" t="str">
        <f>HYPERLINK("https://talan.bank.gov.ua/get-user-certificate/Sdwerz-caq6XNixdg7Qa","Завантажити сертифікат")</f>
        <v>Завантажити сертифікат</v>
      </c>
    </row>
    <row r="291" spans="1:3" x14ac:dyDescent="0.3">
      <c r="A291" s="1">
        <v>290</v>
      </c>
      <c r="B291" t="s">
        <v>290</v>
      </c>
      <c r="C291" t="str">
        <f>HYPERLINK("https://talan.bank.gov.ua/get-user-certificate/SdwerLgERVuXmGdw4ymv","Завантажити сертифікат")</f>
        <v>Завантажити сертифікат</v>
      </c>
    </row>
    <row r="292" spans="1:3" x14ac:dyDescent="0.3">
      <c r="A292" s="1">
        <v>291</v>
      </c>
      <c r="B292" t="s">
        <v>291</v>
      </c>
      <c r="C292" t="str">
        <f>HYPERLINK("https://talan.bank.gov.ua/get-user-certificate/Sdwerm5Q3plcYEQdPbSA","Завантажити сертифікат")</f>
        <v>Завантажити сертифікат</v>
      </c>
    </row>
    <row r="293" spans="1:3" x14ac:dyDescent="0.3">
      <c r="A293" s="1">
        <v>292</v>
      </c>
      <c r="B293" t="s">
        <v>292</v>
      </c>
      <c r="C293" t="str">
        <f>HYPERLINK("https://talan.bank.gov.ua/get-user-certificate/SdwerHDbXyzeQEKxFa1d","Завантажити сертифікат")</f>
        <v>Завантажити сертифікат</v>
      </c>
    </row>
    <row r="294" spans="1:3" x14ac:dyDescent="0.3">
      <c r="A294" s="1">
        <v>293</v>
      </c>
      <c r="B294" t="s">
        <v>293</v>
      </c>
      <c r="C294" t="str">
        <f>HYPERLINK("https://talan.bank.gov.ua/get-user-certificate/SdwerGklJn_28LQWuHjk","Завантажити сертифікат")</f>
        <v>Завантажити сертифікат</v>
      </c>
    </row>
    <row r="295" spans="1:3" x14ac:dyDescent="0.3">
      <c r="A295" s="1">
        <v>294</v>
      </c>
      <c r="B295" t="s">
        <v>294</v>
      </c>
      <c r="C295" t="str">
        <f>HYPERLINK("https://talan.bank.gov.ua/get-user-certificate/SdwerZ0a5xT7mP7t1tTw","Завантажити сертифікат")</f>
        <v>Завантажити сертифікат</v>
      </c>
    </row>
    <row r="296" spans="1:3" x14ac:dyDescent="0.3">
      <c r="A296" s="1">
        <v>295</v>
      </c>
      <c r="B296" t="s">
        <v>295</v>
      </c>
      <c r="C296" t="str">
        <f>HYPERLINK("https://talan.bank.gov.ua/get-user-certificate/SdwervNZHf5RFlKwTTWN","Завантажити сертифікат")</f>
        <v>Завантажити сертифікат</v>
      </c>
    </row>
    <row r="297" spans="1:3" x14ac:dyDescent="0.3">
      <c r="A297" s="1">
        <v>296</v>
      </c>
      <c r="B297" t="s">
        <v>296</v>
      </c>
      <c r="C297" t="str">
        <f>HYPERLINK("https://talan.bank.gov.ua/get-user-certificate/SdwerGhYZpruYmrybUba","Завантажити сертифікат")</f>
        <v>Завантажити сертифікат</v>
      </c>
    </row>
    <row r="298" spans="1:3" x14ac:dyDescent="0.3">
      <c r="A298" s="1">
        <v>297</v>
      </c>
      <c r="B298" t="s">
        <v>297</v>
      </c>
      <c r="C298" t="str">
        <f>HYPERLINK("https://talan.bank.gov.ua/get-user-certificate/SdwerPxtN3OLJgEgJ6RK","Завантажити сертифікат")</f>
        <v>Завантажити сертифікат</v>
      </c>
    </row>
    <row r="299" spans="1:3" x14ac:dyDescent="0.3">
      <c r="A299" s="1">
        <v>298</v>
      </c>
      <c r="B299" t="s">
        <v>298</v>
      </c>
      <c r="C299" t="str">
        <f>HYPERLINK("https://talan.bank.gov.ua/get-user-certificate/SdwerZWguPb3cOuomhu9","Завантажити сертифікат")</f>
        <v>Завантажити сертифікат</v>
      </c>
    </row>
    <row r="300" spans="1:3" x14ac:dyDescent="0.3">
      <c r="A300" s="1">
        <v>299</v>
      </c>
      <c r="B300" t="s">
        <v>299</v>
      </c>
      <c r="C300" t="str">
        <f>HYPERLINK("https://talan.bank.gov.ua/get-user-certificate/Sdwer1aW74l9StPjkTF5","Завантажити сертифікат")</f>
        <v>Завантажити сертифікат</v>
      </c>
    </row>
    <row r="301" spans="1:3" x14ac:dyDescent="0.3">
      <c r="A301" s="1">
        <v>300</v>
      </c>
      <c r="B301" t="s">
        <v>300</v>
      </c>
      <c r="C301" t="str">
        <f>HYPERLINK("https://talan.bank.gov.ua/get-user-certificate/SdwerRQWmW4ab3YPqlGt","Завантажити сертифікат")</f>
        <v>Завантажити сертифікат</v>
      </c>
    </row>
    <row r="302" spans="1:3" x14ac:dyDescent="0.3">
      <c r="A302" s="1">
        <v>301</v>
      </c>
      <c r="B302" t="s">
        <v>301</v>
      </c>
      <c r="C302" t="str">
        <f>HYPERLINK("https://talan.bank.gov.ua/get-user-certificate/SdwerpbGe35IVsyP9Gy4","Завантажити сертифікат")</f>
        <v>Завантажити сертифікат</v>
      </c>
    </row>
    <row r="303" spans="1:3" x14ac:dyDescent="0.3">
      <c r="A303" s="1">
        <v>302</v>
      </c>
      <c r="B303" t="s">
        <v>302</v>
      </c>
      <c r="C303" t="str">
        <f>HYPERLINK("https://talan.bank.gov.ua/get-user-certificate/SdwerAZIBUiZ_XdANoH0","Завантажити сертифікат")</f>
        <v>Завантажити сертифікат</v>
      </c>
    </row>
    <row r="304" spans="1:3" x14ac:dyDescent="0.3">
      <c r="A304" s="1">
        <v>303</v>
      </c>
      <c r="B304" t="s">
        <v>303</v>
      </c>
      <c r="C304" t="str">
        <f>HYPERLINK("https://talan.bank.gov.ua/get-user-certificate/Sdwer0JMUOzaxnUEBbAh","Завантажити сертифікат")</f>
        <v>Завантажити сертифікат</v>
      </c>
    </row>
    <row r="305" spans="1:3" x14ac:dyDescent="0.3">
      <c r="A305" s="1">
        <v>304</v>
      </c>
      <c r="B305" t="s">
        <v>304</v>
      </c>
      <c r="C305" t="str">
        <f>HYPERLINK("https://talan.bank.gov.ua/get-user-certificate/SdwerRgQexzSVtWJBrmg","Завантажити сертифікат")</f>
        <v>Завантажити сертифікат</v>
      </c>
    </row>
    <row r="306" spans="1:3" x14ac:dyDescent="0.3">
      <c r="A306" s="1">
        <v>305</v>
      </c>
      <c r="B306" t="s">
        <v>305</v>
      </c>
      <c r="C306" t="str">
        <f>HYPERLINK("https://talan.bank.gov.ua/get-user-certificate/SdwerAT7jGXVMFInmP4o","Завантажити сертифікат")</f>
        <v>Завантажити сертифікат</v>
      </c>
    </row>
    <row r="307" spans="1:3" x14ac:dyDescent="0.3">
      <c r="A307" s="1">
        <v>306</v>
      </c>
      <c r="B307" t="s">
        <v>306</v>
      </c>
      <c r="C307" t="str">
        <f>HYPERLINK("https://talan.bank.gov.ua/get-user-certificate/Sdwerz9-M9vg1cHctNqk","Завантажити сертифікат")</f>
        <v>Завантажити сертифікат</v>
      </c>
    </row>
    <row r="308" spans="1:3" x14ac:dyDescent="0.3">
      <c r="A308" s="1">
        <v>307</v>
      </c>
      <c r="B308" t="s">
        <v>307</v>
      </c>
      <c r="C308" t="str">
        <f>HYPERLINK("https://talan.bank.gov.ua/get-user-certificate/SdweraGBRJSUShJJquLl","Завантажити сертифікат")</f>
        <v>Завантажити сертифікат</v>
      </c>
    </row>
    <row r="309" spans="1:3" x14ac:dyDescent="0.3">
      <c r="A309" s="1">
        <v>308</v>
      </c>
      <c r="B309" t="s">
        <v>301</v>
      </c>
      <c r="C309" t="str">
        <f>HYPERLINK("https://talan.bank.gov.ua/get-user-certificate/SdwerodHFODKDX93jg4a","Завантажити сертифікат")</f>
        <v>Завантажити сертифікат</v>
      </c>
    </row>
    <row r="310" spans="1:3" x14ac:dyDescent="0.3">
      <c r="A310" s="1">
        <v>309</v>
      </c>
      <c r="B310" t="s">
        <v>300</v>
      </c>
      <c r="C310" t="str">
        <f>HYPERLINK("https://talan.bank.gov.ua/get-user-certificate/SdwerDT5SKTpLjGDQ727","Завантажити сертифікат")</f>
        <v>Завантажити сертифікат</v>
      </c>
    </row>
    <row r="311" spans="1:3" x14ac:dyDescent="0.3">
      <c r="A311" s="1">
        <v>310</v>
      </c>
      <c r="B311" t="s">
        <v>308</v>
      </c>
      <c r="C311" t="str">
        <f>HYPERLINK("https://talan.bank.gov.ua/get-user-certificate/SdwerSBd6JLhXYxcDRED","Завантажити сертифікат")</f>
        <v>Завантажити сертифікат</v>
      </c>
    </row>
    <row r="312" spans="1:3" x14ac:dyDescent="0.3">
      <c r="A312" s="1">
        <v>311</v>
      </c>
      <c r="B312" t="s">
        <v>309</v>
      </c>
      <c r="C312" t="str">
        <f>HYPERLINK("https://talan.bank.gov.ua/get-user-certificate/Sdwer-ItEXUmexAO-V8q","Завантажити сертифікат")</f>
        <v>Завантажити сертифікат</v>
      </c>
    </row>
    <row r="313" spans="1:3" x14ac:dyDescent="0.3">
      <c r="A313" s="1">
        <v>312</v>
      </c>
      <c r="B313" t="s">
        <v>310</v>
      </c>
      <c r="C313" t="str">
        <f>HYPERLINK("https://talan.bank.gov.ua/get-user-certificate/SdwergCYXbHCtiLJElD5","Завантажити сертифікат")</f>
        <v>Завантажити сертифікат</v>
      </c>
    </row>
    <row r="314" spans="1:3" x14ac:dyDescent="0.3">
      <c r="A314" s="1">
        <v>313</v>
      </c>
      <c r="B314" t="s">
        <v>311</v>
      </c>
      <c r="C314" t="str">
        <f>HYPERLINK("https://talan.bank.gov.ua/get-user-certificate/Sdwer5mrDPQ15kqaynSO","Завантажити сертифікат")</f>
        <v>Завантажити сертифікат</v>
      </c>
    </row>
    <row r="315" spans="1:3" x14ac:dyDescent="0.3">
      <c r="A315" s="1">
        <v>314</v>
      </c>
      <c r="B315" t="s">
        <v>312</v>
      </c>
      <c r="C315" t="str">
        <f>HYPERLINK("https://talan.bank.gov.ua/get-user-certificate/SdwerRmANgnuf-8mVvt-","Завантажити сертифікат")</f>
        <v>Завантажити сертифікат</v>
      </c>
    </row>
    <row r="316" spans="1:3" x14ac:dyDescent="0.3">
      <c r="A316" s="1">
        <v>315</v>
      </c>
      <c r="B316" t="s">
        <v>313</v>
      </c>
      <c r="C316" t="str">
        <f>HYPERLINK("https://talan.bank.gov.ua/get-user-certificate/Sdwerh43xnpcv9MRmEnL","Завантажити сертифікат")</f>
        <v>Завантажити сертифікат</v>
      </c>
    </row>
    <row r="317" spans="1:3" x14ac:dyDescent="0.3">
      <c r="A317" s="1">
        <v>316</v>
      </c>
      <c r="B317" t="s">
        <v>314</v>
      </c>
      <c r="C317" t="str">
        <f>HYPERLINK("https://talan.bank.gov.ua/get-user-certificate/SdwerwegRw0I6Fwbk0iE","Завантажити сертифікат")</f>
        <v>Завантажити сертифікат</v>
      </c>
    </row>
    <row r="318" spans="1:3" x14ac:dyDescent="0.3">
      <c r="A318" s="1">
        <v>317</v>
      </c>
      <c r="B318" t="s">
        <v>315</v>
      </c>
      <c r="C318" t="str">
        <f>HYPERLINK("https://talan.bank.gov.ua/get-user-certificate/SdwerHvQc_SdEg78_UZH","Завантажити сертифікат")</f>
        <v>Завантажити сертифікат</v>
      </c>
    </row>
    <row r="319" spans="1:3" x14ac:dyDescent="0.3">
      <c r="A319" s="1">
        <v>318</v>
      </c>
      <c r="B319" t="s">
        <v>316</v>
      </c>
      <c r="C319" t="str">
        <f>HYPERLINK("https://talan.bank.gov.ua/get-user-certificate/SdwerQYDpQ9WZ4iPW8e7","Завантажити сертифікат")</f>
        <v>Завантажити сертифікат</v>
      </c>
    </row>
    <row r="320" spans="1:3" x14ac:dyDescent="0.3">
      <c r="A320" s="1">
        <v>319</v>
      </c>
      <c r="B320" t="s">
        <v>317</v>
      </c>
      <c r="C320" t="str">
        <f>HYPERLINK("https://talan.bank.gov.ua/get-user-certificate/SdwerEypACtRHggkIyqm","Завантажити сертифікат")</f>
        <v>Завантажити сертифікат</v>
      </c>
    </row>
    <row r="321" spans="1:3" x14ac:dyDescent="0.3">
      <c r="A321" s="1">
        <v>320</v>
      </c>
      <c r="B321" t="s">
        <v>318</v>
      </c>
      <c r="C321" t="str">
        <f>HYPERLINK("https://talan.bank.gov.ua/get-user-certificate/SdwerP9LBT3REfIDV_4i","Завантажити сертифікат")</f>
        <v>Завантажити сертифікат</v>
      </c>
    </row>
    <row r="322" spans="1:3" x14ac:dyDescent="0.3">
      <c r="A322" s="1">
        <v>321</v>
      </c>
      <c r="B322" t="s">
        <v>319</v>
      </c>
      <c r="C322" t="str">
        <f>HYPERLINK("https://talan.bank.gov.ua/get-user-certificate/SdwerNw_fxS7hupUVqfJ","Завантажити сертифікат")</f>
        <v>Завантажити сертифікат</v>
      </c>
    </row>
    <row r="323" spans="1:3" x14ac:dyDescent="0.3">
      <c r="A323" s="1">
        <v>322</v>
      </c>
      <c r="B323" t="s">
        <v>320</v>
      </c>
      <c r="C323" t="str">
        <f>HYPERLINK("https://talan.bank.gov.ua/get-user-certificate/SdweriEP9ZPnzI8MMfZQ","Завантажити сертифікат")</f>
        <v>Завантажити сертифікат</v>
      </c>
    </row>
    <row r="324" spans="1:3" x14ac:dyDescent="0.3">
      <c r="A324" s="1">
        <v>323</v>
      </c>
      <c r="B324" t="s">
        <v>321</v>
      </c>
      <c r="C324" t="str">
        <f>HYPERLINK("https://talan.bank.gov.ua/get-user-certificate/SdwerP6ErgHL6yPxaT5Q","Завантажити сертифікат")</f>
        <v>Завантажити сертифікат</v>
      </c>
    </row>
    <row r="325" spans="1:3" x14ac:dyDescent="0.3">
      <c r="A325" s="1">
        <v>324</v>
      </c>
      <c r="B325" t="s">
        <v>322</v>
      </c>
      <c r="C325" t="str">
        <f>HYPERLINK("https://talan.bank.gov.ua/get-user-certificate/SdwernXxQD4KOmSXVDsU","Завантажити сертифікат")</f>
        <v>Завантажити сертифікат</v>
      </c>
    </row>
    <row r="326" spans="1:3" x14ac:dyDescent="0.3">
      <c r="A326" s="1">
        <v>325</v>
      </c>
      <c r="B326" t="s">
        <v>323</v>
      </c>
      <c r="C326" t="str">
        <f>HYPERLINK("https://talan.bank.gov.ua/get-user-certificate/SdweroMo8eI5gUGlZf9z","Завантажити сертифікат")</f>
        <v>Завантажити сертифікат</v>
      </c>
    </row>
    <row r="327" spans="1:3" x14ac:dyDescent="0.3">
      <c r="A327" s="1">
        <v>326</v>
      </c>
      <c r="B327" t="s">
        <v>324</v>
      </c>
      <c r="C327" t="str">
        <f>HYPERLINK("https://talan.bank.gov.ua/get-user-certificate/Sdwer5ryaQ-d85KwcuMs","Завантажити сертифікат")</f>
        <v>Завантажити сертифікат</v>
      </c>
    </row>
    <row r="328" spans="1:3" x14ac:dyDescent="0.3">
      <c r="A328" s="1">
        <v>327</v>
      </c>
      <c r="B328" t="s">
        <v>325</v>
      </c>
      <c r="C328" t="str">
        <f>HYPERLINK("https://talan.bank.gov.ua/get-user-certificate/SdwerggYV-uBR1p2shDj","Завантажити сертифікат")</f>
        <v>Завантажити сертифікат</v>
      </c>
    </row>
    <row r="329" spans="1:3" x14ac:dyDescent="0.3">
      <c r="A329" s="1">
        <v>328</v>
      </c>
      <c r="B329" t="s">
        <v>326</v>
      </c>
      <c r="C329" t="str">
        <f>HYPERLINK("https://talan.bank.gov.ua/get-user-certificate/SdwerZiVCf8zsYi1D82D","Завантажити сертифікат")</f>
        <v>Завантажити сертифікат</v>
      </c>
    </row>
    <row r="330" spans="1:3" x14ac:dyDescent="0.3">
      <c r="A330" s="1">
        <v>329</v>
      </c>
      <c r="B330" t="s">
        <v>327</v>
      </c>
      <c r="C330" t="str">
        <f>HYPERLINK("https://talan.bank.gov.ua/get-user-certificate/SdwerrIHmhQFZ7fMLhqp","Завантажити сертифікат")</f>
        <v>Завантажити сертифікат</v>
      </c>
    </row>
    <row r="331" spans="1:3" x14ac:dyDescent="0.3">
      <c r="A331" s="1">
        <v>330</v>
      </c>
      <c r="B331" t="s">
        <v>328</v>
      </c>
      <c r="C331" t="str">
        <f>HYPERLINK("https://talan.bank.gov.ua/get-user-certificate/SdwerQAx-tfXoqyDHFTk","Завантажити сертифікат")</f>
        <v>Завантажити сертифікат</v>
      </c>
    </row>
    <row r="332" spans="1:3" x14ac:dyDescent="0.3">
      <c r="A332" s="1">
        <v>331</v>
      </c>
      <c r="B332" t="s">
        <v>329</v>
      </c>
      <c r="C332" t="str">
        <f>HYPERLINK("https://talan.bank.gov.ua/get-user-certificate/SdwerEV5WfUSH2jy8Fhk","Завантажити сертифікат")</f>
        <v>Завантажити сертифікат</v>
      </c>
    </row>
    <row r="333" spans="1:3" x14ac:dyDescent="0.3">
      <c r="A333" s="1">
        <v>332</v>
      </c>
      <c r="B333" t="s">
        <v>330</v>
      </c>
      <c r="C333" t="str">
        <f>HYPERLINK("https://talan.bank.gov.ua/get-user-certificate/SdwerRMLhDCJItAQqerZ","Завантажити сертифікат")</f>
        <v>Завантажити сертифікат</v>
      </c>
    </row>
    <row r="334" spans="1:3" x14ac:dyDescent="0.3">
      <c r="A334" s="1">
        <v>333</v>
      </c>
      <c r="B334" t="s">
        <v>331</v>
      </c>
      <c r="C334" t="str">
        <f>HYPERLINK("https://talan.bank.gov.ua/get-user-certificate/SdwerXEPmivENqS7Twes","Завантажити сертифікат")</f>
        <v>Завантажити сертифікат</v>
      </c>
    </row>
    <row r="335" spans="1:3" x14ac:dyDescent="0.3">
      <c r="A335" s="1">
        <v>334</v>
      </c>
      <c r="B335" t="s">
        <v>332</v>
      </c>
      <c r="C335" t="str">
        <f>HYPERLINK("https://talan.bank.gov.ua/get-user-certificate/SdwerIkp_YKnUn0zpoSL","Завантажити сертифікат")</f>
        <v>Завантажити сертифікат</v>
      </c>
    </row>
    <row r="336" spans="1:3" x14ac:dyDescent="0.3">
      <c r="A336" s="1">
        <v>335</v>
      </c>
      <c r="B336" t="s">
        <v>333</v>
      </c>
      <c r="C336" t="str">
        <f>HYPERLINK("https://talan.bank.gov.ua/get-user-certificate/Sdwer86UInj4px7tgUaK","Завантажити сертифікат")</f>
        <v>Завантажити сертифікат</v>
      </c>
    </row>
    <row r="337" spans="1:3" x14ac:dyDescent="0.3">
      <c r="A337" s="1">
        <v>336</v>
      </c>
      <c r="B337" t="s">
        <v>334</v>
      </c>
      <c r="C337" t="str">
        <f>HYPERLINK("https://talan.bank.gov.ua/get-user-certificate/SdwerhA2SCLPKkK0j8vK","Завантажити сертифікат")</f>
        <v>Завантажити сертифікат</v>
      </c>
    </row>
    <row r="338" spans="1:3" x14ac:dyDescent="0.3">
      <c r="A338" s="1">
        <v>337</v>
      </c>
      <c r="B338" t="s">
        <v>335</v>
      </c>
      <c r="C338" t="str">
        <f>HYPERLINK("https://talan.bank.gov.ua/get-user-certificate/SdwerqTJGuq-K5kzvCz7","Завантажити сертифікат")</f>
        <v>Завантажити сертифікат</v>
      </c>
    </row>
    <row r="339" spans="1:3" x14ac:dyDescent="0.3">
      <c r="A339" s="1">
        <v>338</v>
      </c>
      <c r="B339" t="s">
        <v>336</v>
      </c>
      <c r="C339" t="str">
        <f>HYPERLINK("https://talan.bank.gov.ua/get-user-certificate/Sdwer6F_vSkM-s5mLaRn","Завантажити сертифікат")</f>
        <v>Завантажити сертифікат</v>
      </c>
    </row>
    <row r="340" spans="1:3" x14ac:dyDescent="0.3">
      <c r="A340" s="1">
        <v>339</v>
      </c>
      <c r="B340" t="s">
        <v>337</v>
      </c>
      <c r="C340" t="str">
        <f>HYPERLINK("https://talan.bank.gov.ua/get-user-certificate/Sdwer87GAoiwV7di9GHt","Завантажити сертифікат")</f>
        <v>Завантажити сертифікат</v>
      </c>
    </row>
    <row r="341" spans="1:3" x14ac:dyDescent="0.3">
      <c r="A341" s="1">
        <v>340</v>
      </c>
      <c r="B341" t="s">
        <v>338</v>
      </c>
      <c r="C341" t="str">
        <f>HYPERLINK("https://talan.bank.gov.ua/get-user-certificate/SdwerSOq-pzGzju2Jr9c","Завантажити сертифікат")</f>
        <v>Завантажити сертифікат</v>
      </c>
    </row>
    <row r="342" spans="1:3" x14ac:dyDescent="0.3">
      <c r="A342" s="1">
        <v>341</v>
      </c>
      <c r="B342" t="s">
        <v>339</v>
      </c>
      <c r="C342" t="str">
        <f>HYPERLINK("https://talan.bank.gov.ua/get-user-certificate/Sdwerzy0PJoeeQB3YEpH","Завантажити сертифікат")</f>
        <v>Завантажити сертифікат</v>
      </c>
    </row>
    <row r="343" spans="1:3" x14ac:dyDescent="0.3">
      <c r="A343" s="1">
        <v>342</v>
      </c>
      <c r="B343" t="s">
        <v>340</v>
      </c>
      <c r="C343" t="str">
        <f>HYPERLINK("https://talan.bank.gov.ua/get-user-certificate/SdwereGdtaJWba_YcBvQ","Завантажити сертифікат")</f>
        <v>Завантажити сертифікат</v>
      </c>
    </row>
    <row r="344" spans="1:3" x14ac:dyDescent="0.3">
      <c r="A344" s="1">
        <v>343</v>
      </c>
      <c r="B344" t="s">
        <v>341</v>
      </c>
      <c r="C344" t="str">
        <f>HYPERLINK("https://talan.bank.gov.ua/get-user-certificate/SdwermkTHDeRW7zm22br","Завантажити сертифікат")</f>
        <v>Завантажити сертифікат</v>
      </c>
    </row>
    <row r="345" spans="1:3" x14ac:dyDescent="0.3">
      <c r="A345" s="1">
        <v>344</v>
      </c>
      <c r="B345" t="s">
        <v>342</v>
      </c>
      <c r="C345" t="str">
        <f>HYPERLINK("https://talan.bank.gov.ua/get-user-certificate/SdwerhBL0wOqiRIX7fbB","Завантажити сертифікат")</f>
        <v>Завантажити сертифікат</v>
      </c>
    </row>
    <row r="346" spans="1:3" x14ac:dyDescent="0.3">
      <c r="A346" s="1">
        <v>345</v>
      </c>
      <c r="B346" t="s">
        <v>343</v>
      </c>
      <c r="C346" t="str">
        <f>HYPERLINK("https://talan.bank.gov.ua/get-user-certificate/SdwerYwV2k00uoCoz5G-","Завантажити сертифікат")</f>
        <v>Завантажити сертифікат</v>
      </c>
    </row>
    <row r="347" spans="1:3" x14ac:dyDescent="0.3">
      <c r="A347" s="1">
        <v>346</v>
      </c>
      <c r="B347" t="s">
        <v>344</v>
      </c>
      <c r="C347" t="str">
        <f>HYPERLINK("https://talan.bank.gov.ua/get-user-certificate/SdwerhKNRg2Kyf-G2v6s","Завантажити сертифікат")</f>
        <v>Завантажити сертифікат</v>
      </c>
    </row>
    <row r="348" spans="1:3" x14ac:dyDescent="0.3">
      <c r="A348" s="1">
        <v>347</v>
      </c>
      <c r="B348" t="s">
        <v>345</v>
      </c>
      <c r="C348" t="str">
        <f>HYPERLINK("https://talan.bank.gov.ua/get-user-certificate/SdwerWVTkFFFdmPXrg4_","Завантажити сертифікат")</f>
        <v>Завантажити сертифікат</v>
      </c>
    </row>
    <row r="349" spans="1:3" x14ac:dyDescent="0.3">
      <c r="A349" s="1">
        <v>348</v>
      </c>
      <c r="B349" t="s">
        <v>346</v>
      </c>
      <c r="C349" t="str">
        <f>HYPERLINK("https://talan.bank.gov.ua/get-user-certificate/Sdweror76lg1Oti0pNqu","Завантажити сертифікат")</f>
        <v>Завантажити сертифікат</v>
      </c>
    </row>
    <row r="350" spans="1:3" x14ac:dyDescent="0.3">
      <c r="A350" s="1">
        <v>349</v>
      </c>
      <c r="B350" t="s">
        <v>347</v>
      </c>
      <c r="C350" t="str">
        <f>HYPERLINK("https://talan.bank.gov.ua/get-user-certificate/SdwerM_YwMIen33AwG8m","Завантажити сертифікат")</f>
        <v>Завантажити сертифікат</v>
      </c>
    </row>
    <row r="351" spans="1:3" x14ac:dyDescent="0.3">
      <c r="A351" s="1">
        <v>350</v>
      </c>
      <c r="B351" t="s">
        <v>348</v>
      </c>
      <c r="C351" t="str">
        <f>HYPERLINK("https://talan.bank.gov.ua/get-user-certificate/Sdwerb-JMLGbxZLiaiqb","Завантажити сертифікат")</f>
        <v>Завантажити сертифікат</v>
      </c>
    </row>
    <row r="352" spans="1:3" x14ac:dyDescent="0.3">
      <c r="A352" s="1">
        <v>351</v>
      </c>
      <c r="B352" t="s">
        <v>349</v>
      </c>
      <c r="C352" t="str">
        <f>HYPERLINK("https://talan.bank.gov.ua/get-user-certificate/SdwerXVfhwhmpNRIkl2w","Завантажити сертифікат")</f>
        <v>Завантажити сертифікат</v>
      </c>
    </row>
    <row r="353" spans="1:3" x14ac:dyDescent="0.3">
      <c r="A353" s="1">
        <v>352</v>
      </c>
      <c r="B353" t="s">
        <v>350</v>
      </c>
      <c r="C353" t="str">
        <f>HYPERLINK("https://talan.bank.gov.ua/get-user-certificate/Sdwertg1IPpAwob-eUSc","Завантажити сертифікат")</f>
        <v>Завантажити сертифікат</v>
      </c>
    </row>
    <row r="354" spans="1:3" x14ac:dyDescent="0.3">
      <c r="A354" s="1">
        <v>353</v>
      </c>
      <c r="B354" t="s">
        <v>351</v>
      </c>
      <c r="C354" t="str">
        <f>HYPERLINK("https://talan.bank.gov.ua/get-user-certificate/Sdwerr_n_JGUELJo-2yK","Завантажити сертифікат")</f>
        <v>Завантажити сертифікат</v>
      </c>
    </row>
    <row r="355" spans="1:3" x14ac:dyDescent="0.3">
      <c r="A355" s="1">
        <v>354</v>
      </c>
      <c r="B355" t="s">
        <v>352</v>
      </c>
      <c r="C355" t="str">
        <f>HYPERLINK("https://talan.bank.gov.ua/get-user-certificate/Sdwer42SMAcs7cyHG2rK","Завантажити сертифікат")</f>
        <v>Завантажити сертифікат</v>
      </c>
    </row>
    <row r="356" spans="1:3" x14ac:dyDescent="0.3">
      <c r="A356" s="1">
        <v>355</v>
      </c>
      <c r="B356" t="s">
        <v>353</v>
      </c>
      <c r="C356" t="str">
        <f>HYPERLINK("https://talan.bank.gov.ua/get-user-certificate/Sdwera0WIS-Rn4Ff-TVj","Завантажити сертифікат")</f>
        <v>Завантажити сертифікат</v>
      </c>
    </row>
    <row r="357" spans="1:3" x14ac:dyDescent="0.3">
      <c r="A357" s="1">
        <v>356</v>
      </c>
      <c r="B357" t="s">
        <v>354</v>
      </c>
      <c r="C357" t="str">
        <f>HYPERLINK("https://talan.bank.gov.ua/get-user-certificate/SdwerPb6HqmLEcDH6UTe","Завантажити сертифікат")</f>
        <v>Завантажити сертифікат</v>
      </c>
    </row>
    <row r="358" spans="1:3" x14ac:dyDescent="0.3">
      <c r="A358" s="1">
        <v>357</v>
      </c>
      <c r="B358" t="s">
        <v>355</v>
      </c>
      <c r="C358" t="str">
        <f>HYPERLINK("https://talan.bank.gov.ua/get-user-certificate/Sdwer6cLp2l0gglsXmuE","Завантажити сертифікат")</f>
        <v>Завантажити сертифікат</v>
      </c>
    </row>
    <row r="359" spans="1:3" x14ac:dyDescent="0.3">
      <c r="A359" s="1">
        <v>358</v>
      </c>
      <c r="B359" t="s">
        <v>356</v>
      </c>
      <c r="C359" t="str">
        <f>HYPERLINK("https://talan.bank.gov.ua/get-user-certificate/SdwerNfSEbCQEk49n8YR","Завантажити сертифікат")</f>
        <v>Завантажити сертифікат</v>
      </c>
    </row>
    <row r="360" spans="1:3" x14ac:dyDescent="0.3">
      <c r="A360" s="1">
        <v>359</v>
      </c>
      <c r="B360" t="s">
        <v>357</v>
      </c>
      <c r="C360" t="str">
        <f>HYPERLINK("https://talan.bank.gov.ua/get-user-certificate/SdwerDWDadW6b83XH_uq","Завантажити сертифікат")</f>
        <v>Завантажити сертифікат</v>
      </c>
    </row>
    <row r="361" spans="1:3" x14ac:dyDescent="0.3">
      <c r="A361" s="1">
        <v>360</v>
      </c>
      <c r="B361" t="s">
        <v>358</v>
      </c>
      <c r="C361" t="str">
        <f>HYPERLINK("https://talan.bank.gov.ua/get-user-certificate/SdwerUsVvdh-UvTsRvBX","Завантажити сертифікат")</f>
        <v>Завантажити сертифікат</v>
      </c>
    </row>
    <row r="362" spans="1:3" x14ac:dyDescent="0.3">
      <c r="A362" s="1">
        <v>361</v>
      </c>
      <c r="B362" t="s">
        <v>359</v>
      </c>
      <c r="C362" t="str">
        <f>HYPERLINK("https://talan.bank.gov.ua/get-user-certificate/Sdwer1uCAAlVGwWGi5Xz","Завантажити сертифікат")</f>
        <v>Завантажити сертифікат</v>
      </c>
    </row>
    <row r="363" spans="1:3" x14ac:dyDescent="0.3">
      <c r="A363" s="1">
        <v>362</v>
      </c>
      <c r="B363" t="s">
        <v>360</v>
      </c>
      <c r="C363" t="str">
        <f>HYPERLINK("https://talan.bank.gov.ua/get-user-certificate/SdwerfWdPF3HSQJEJnwa","Завантажити сертифікат")</f>
        <v>Завантажити сертифікат</v>
      </c>
    </row>
    <row r="364" spans="1:3" x14ac:dyDescent="0.3">
      <c r="A364" s="1">
        <v>363</v>
      </c>
      <c r="B364" t="s">
        <v>361</v>
      </c>
      <c r="C364" t="str">
        <f>HYPERLINK("https://talan.bank.gov.ua/get-user-certificate/SdwermAUZepRB57I1Swa","Завантажити сертифікат")</f>
        <v>Завантажити сертифікат</v>
      </c>
    </row>
    <row r="365" spans="1:3" x14ac:dyDescent="0.3">
      <c r="A365" s="1">
        <v>364</v>
      </c>
      <c r="B365" t="s">
        <v>362</v>
      </c>
      <c r="C365" t="str">
        <f>HYPERLINK("https://talan.bank.gov.ua/get-user-certificate/Sdwer1MpwspeSc3uSHoh","Завантажити сертифікат")</f>
        <v>Завантажити сертифікат</v>
      </c>
    </row>
    <row r="366" spans="1:3" x14ac:dyDescent="0.3">
      <c r="A366" s="1">
        <v>365</v>
      </c>
      <c r="B366" t="s">
        <v>363</v>
      </c>
      <c r="C366" t="str">
        <f>HYPERLINK("https://talan.bank.gov.ua/get-user-certificate/SdwercdYRxgYe9Ss02lM","Завантажити сертифікат")</f>
        <v>Завантажити сертифікат</v>
      </c>
    </row>
    <row r="367" spans="1:3" x14ac:dyDescent="0.3">
      <c r="A367" s="1">
        <v>366</v>
      </c>
      <c r="B367" t="s">
        <v>364</v>
      </c>
      <c r="C367" t="str">
        <f>HYPERLINK("https://talan.bank.gov.ua/get-user-certificate/SdwerfLj6gEXOy2B1JWJ","Завантажити сертифікат")</f>
        <v>Завантажити сертифікат</v>
      </c>
    </row>
    <row r="368" spans="1:3" x14ac:dyDescent="0.3">
      <c r="A368" s="1">
        <v>367</v>
      </c>
      <c r="B368" t="s">
        <v>365</v>
      </c>
      <c r="C368" t="str">
        <f>HYPERLINK("https://talan.bank.gov.ua/get-user-certificate/Sdwerbt5FbX1PJsczarB","Завантажити сертифікат")</f>
        <v>Завантажити сертифікат</v>
      </c>
    </row>
    <row r="369" spans="1:3" x14ac:dyDescent="0.3">
      <c r="A369" s="1">
        <v>368</v>
      </c>
      <c r="B369" t="s">
        <v>366</v>
      </c>
      <c r="C369" t="str">
        <f>HYPERLINK("https://talan.bank.gov.ua/get-user-certificate/Sdwer-dJncuRKI7sjdM-","Завантажити сертифікат")</f>
        <v>Завантажити сертифікат</v>
      </c>
    </row>
    <row r="370" spans="1:3" x14ac:dyDescent="0.3">
      <c r="A370" s="1">
        <v>369</v>
      </c>
      <c r="B370" t="s">
        <v>367</v>
      </c>
      <c r="C370" t="str">
        <f>HYPERLINK("https://talan.bank.gov.ua/get-user-certificate/SdwercTGSwYdaE28-AAE","Завантажити сертифікат")</f>
        <v>Завантажити сертифікат</v>
      </c>
    </row>
    <row r="371" spans="1:3" x14ac:dyDescent="0.3">
      <c r="A371" s="1">
        <v>370</v>
      </c>
      <c r="B371" t="s">
        <v>368</v>
      </c>
      <c r="C371" t="str">
        <f>HYPERLINK("https://talan.bank.gov.ua/get-user-certificate/SdwerWG48m9V_F-v2bNs","Завантажити сертифікат")</f>
        <v>Завантажити сертифікат</v>
      </c>
    </row>
    <row r="372" spans="1:3" x14ac:dyDescent="0.3">
      <c r="A372" s="1">
        <v>371</v>
      </c>
      <c r="B372" t="s">
        <v>369</v>
      </c>
      <c r="C372" t="str">
        <f>HYPERLINK("https://talan.bank.gov.ua/get-user-certificate/SdwerfNAG1VQXFClT0X0","Завантажити сертифікат")</f>
        <v>Завантажити сертифікат</v>
      </c>
    </row>
    <row r="373" spans="1:3" x14ac:dyDescent="0.3">
      <c r="A373" s="1">
        <v>372</v>
      </c>
      <c r="B373" t="s">
        <v>370</v>
      </c>
      <c r="C373" t="str">
        <f>HYPERLINK("https://talan.bank.gov.ua/get-user-certificate/Sdwer02BS3aghdWQxKt-","Завантажити сертифікат")</f>
        <v>Завантажити сертифікат</v>
      </c>
    </row>
    <row r="374" spans="1:3" x14ac:dyDescent="0.3">
      <c r="A374" s="1">
        <v>373</v>
      </c>
      <c r="B374" t="s">
        <v>371</v>
      </c>
      <c r="C374" t="str">
        <f>HYPERLINK("https://talan.bank.gov.ua/get-user-certificate/Sdwer_p7lFOD6a7etPdn","Завантажити сертифікат")</f>
        <v>Завантажити сертифікат</v>
      </c>
    </row>
    <row r="375" spans="1:3" x14ac:dyDescent="0.3">
      <c r="A375" s="1">
        <v>374</v>
      </c>
      <c r="B375" t="s">
        <v>372</v>
      </c>
      <c r="C375" t="str">
        <f>HYPERLINK("https://talan.bank.gov.ua/get-user-certificate/Sdwer9M5V9MgkipZS8gc","Завантажити сертифікат")</f>
        <v>Завантажити сертифікат</v>
      </c>
    </row>
    <row r="376" spans="1:3" x14ac:dyDescent="0.3">
      <c r="A376" s="1">
        <v>375</v>
      </c>
      <c r="B376" t="s">
        <v>373</v>
      </c>
      <c r="C376" t="str">
        <f>HYPERLINK("https://talan.bank.gov.ua/get-user-certificate/Sdwerr2ZhHzRmkhPCFrn","Завантажити сертифікат")</f>
        <v>Завантажити сертифікат</v>
      </c>
    </row>
    <row r="377" spans="1:3" x14ac:dyDescent="0.3">
      <c r="A377" s="1">
        <v>376</v>
      </c>
      <c r="B377" t="s">
        <v>374</v>
      </c>
      <c r="C377" t="str">
        <f>HYPERLINK("https://talan.bank.gov.ua/get-user-certificate/SdwerPsuYLANJrfTY2tJ","Завантажити сертифікат")</f>
        <v>Завантажити сертифікат</v>
      </c>
    </row>
    <row r="378" spans="1:3" x14ac:dyDescent="0.3">
      <c r="A378" s="1">
        <v>377</v>
      </c>
      <c r="B378" t="s">
        <v>375</v>
      </c>
      <c r="C378" t="str">
        <f>HYPERLINK("https://talan.bank.gov.ua/get-user-certificate/SdwerMfG80Bstj8dDpgd","Завантажити сертифікат")</f>
        <v>Завантажити сертифікат</v>
      </c>
    </row>
    <row r="379" spans="1:3" x14ac:dyDescent="0.3">
      <c r="A379" s="1">
        <v>378</v>
      </c>
      <c r="B379" t="s">
        <v>376</v>
      </c>
      <c r="C379" t="str">
        <f>HYPERLINK("https://talan.bank.gov.ua/get-user-certificate/SdwernJqn_pUP_ovD1U3","Завантажити сертифікат")</f>
        <v>Завантажити сертифікат</v>
      </c>
    </row>
    <row r="380" spans="1:3" x14ac:dyDescent="0.3">
      <c r="A380" s="1">
        <v>379</v>
      </c>
      <c r="B380" t="s">
        <v>377</v>
      </c>
      <c r="C380" t="str">
        <f>HYPERLINK("https://talan.bank.gov.ua/get-user-certificate/Sdwer-VYCVuO53I_nsXL","Завантажити сертифікат")</f>
        <v>Завантажити сертифікат</v>
      </c>
    </row>
    <row r="381" spans="1:3" x14ac:dyDescent="0.3">
      <c r="A381" s="1">
        <v>380</v>
      </c>
      <c r="B381" t="s">
        <v>378</v>
      </c>
      <c r="C381" t="str">
        <f>HYPERLINK("https://talan.bank.gov.ua/get-user-certificate/Sdwer7Mbf3ps3FAiKPWb","Завантажити сертифікат")</f>
        <v>Завантажити сертифікат</v>
      </c>
    </row>
    <row r="382" spans="1:3" x14ac:dyDescent="0.3">
      <c r="A382" s="1">
        <v>381</v>
      </c>
      <c r="B382" t="s">
        <v>379</v>
      </c>
      <c r="C382" t="str">
        <f>HYPERLINK("https://talan.bank.gov.ua/get-user-certificate/SdwerHUGz092qnShT_dr","Завантажити сертифікат")</f>
        <v>Завантажити сертифікат</v>
      </c>
    </row>
    <row r="383" spans="1:3" x14ac:dyDescent="0.3">
      <c r="A383" s="1">
        <v>382</v>
      </c>
      <c r="B383" t="s">
        <v>380</v>
      </c>
      <c r="C383" t="str">
        <f>HYPERLINK("https://talan.bank.gov.ua/get-user-certificate/Sdwer2mG0xnJ4CAjKYAy","Завантажити сертифікат")</f>
        <v>Завантажити сертифікат</v>
      </c>
    </row>
    <row r="384" spans="1:3" x14ac:dyDescent="0.3">
      <c r="A384" s="1">
        <v>383</v>
      </c>
      <c r="B384" t="s">
        <v>381</v>
      </c>
      <c r="C384" t="str">
        <f>HYPERLINK("https://talan.bank.gov.ua/get-user-certificate/SdwerUGKFIZuBWZWOqn9","Завантажити сертифікат")</f>
        <v>Завантажити сертифікат</v>
      </c>
    </row>
    <row r="385" spans="1:3" x14ac:dyDescent="0.3">
      <c r="A385" s="1">
        <v>384</v>
      </c>
      <c r="B385" t="s">
        <v>382</v>
      </c>
      <c r="C385" t="str">
        <f>HYPERLINK("https://talan.bank.gov.ua/get-user-certificate/Sdwer3Q0TLcB1fqPw6Op","Завантажити сертифікат")</f>
        <v>Завантажити сертифікат</v>
      </c>
    </row>
    <row r="386" spans="1:3" x14ac:dyDescent="0.3">
      <c r="A386" s="1">
        <v>385</v>
      </c>
      <c r="B386" t="s">
        <v>383</v>
      </c>
      <c r="C386" t="str">
        <f>HYPERLINK("https://talan.bank.gov.ua/get-user-certificate/SdwergGXK7h9MolSVsr9","Завантажити сертифікат")</f>
        <v>Завантажити сертифікат</v>
      </c>
    </row>
    <row r="387" spans="1:3" x14ac:dyDescent="0.3">
      <c r="A387" s="1">
        <v>386</v>
      </c>
      <c r="B387" t="s">
        <v>384</v>
      </c>
      <c r="C387" t="str">
        <f>HYPERLINK("https://talan.bank.gov.ua/get-user-certificate/SdwerMYTVGXyTRatcOQD","Завантажити сертифікат")</f>
        <v>Завантажити сертифікат</v>
      </c>
    </row>
    <row r="388" spans="1:3" x14ac:dyDescent="0.3">
      <c r="A388" s="1">
        <v>387</v>
      </c>
      <c r="B388" t="s">
        <v>385</v>
      </c>
      <c r="C388" t="str">
        <f>HYPERLINK("https://talan.bank.gov.ua/get-user-certificate/Sdweru1a_yajSAf6GLhT","Завантажити сертифікат")</f>
        <v>Завантажити сертифікат</v>
      </c>
    </row>
    <row r="389" spans="1:3" x14ac:dyDescent="0.3">
      <c r="A389" s="1">
        <v>388</v>
      </c>
      <c r="B389" t="s">
        <v>386</v>
      </c>
      <c r="C389" t="str">
        <f>HYPERLINK("https://talan.bank.gov.ua/get-user-certificate/SdwerCjRzbccZXC87pQW","Завантажити сертифікат")</f>
        <v>Завантажити сертифікат</v>
      </c>
    </row>
    <row r="390" spans="1:3" x14ac:dyDescent="0.3">
      <c r="A390" s="1">
        <v>389</v>
      </c>
      <c r="B390" t="s">
        <v>387</v>
      </c>
      <c r="C390" t="str">
        <f>HYPERLINK("https://talan.bank.gov.ua/get-user-certificate/SdweraUx4UOBzYJRqg_w","Завантажити сертифікат")</f>
        <v>Завантажити сертифікат</v>
      </c>
    </row>
    <row r="391" spans="1:3" x14ac:dyDescent="0.3">
      <c r="A391" s="1">
        <v>390</v>
      </c>
      <c r="B391" t="s">
        <v>388</v>
      </c>
      <c r="C391" t="str">
        <f>HYPERLINK("https://talan.bank.gov.ua/get-user-certificate/SdwerIrGn_S_8rekHfeE","Завантажити сертифікат")</f>
        <v>Завантажити сертифікат</v>
      </c>
    </row>
    <row r="392" spans="1:3" x14ac:dyDescent="0.3">
      <c r="A392" s="1">
        <v>391</v>
      </c>
      <c r="B392" t="s">
        <v>389</v>
      </c>
      <c r="C392" t="str">
        <f>HYPERLINK("https://talan.bank.gov.ua/get-user-certificate/SdwerlydJXpZQCuwLQb5","Завантажити сертифікат")</f>
        <v>Завантажити сертифікат</v>
      </c>
    </row>
    <row r="393" spans="1:3" x14ac:dyDescent="0.3">
      <c r="A393" s="1">
        <v>392</v>
      </c>
      <c r="B393" t="s">
        <v>390</v>
      </c>
      <c r="C393" t="str">
        <f>HYPERLINK("https://talan.bank.gov.ua/get-user-certificate/SdwerxjY0rO9xe0a_IqS","Завантажити сертифікат")</f>
        <v>Завантажити сертифікат</v>
      </c>
    </row>
    <row r="394" spans="1:3" x14ac:dyDescent="0.3">
      <c r="A394" s="1">
        <v>393</v>
      </c>
      <c r="B394" t="s">
        <v>391</v>
      </c>
      <c r="C394" t="str">
        <f>HYPERLINK("https://talan.bank.gov.ua/get-user-certificate/SdwernONAwXAoryKwA-X","Завантажити сертифікат")</f>
        <v>Завантажити сертифікат</v>
      </c>
    </row>
    <row r="395" spans="1:3" x14ac:dyDescent="0.3">
      <c r="A395" s="1">
        <v>394</v>
      </c>
      <c r="B395" t="s">
        <v>392</v>
      </c>
      <c r="C395" t="str">
        <f>HYPERLINK("https://talan.bank.gov.ua/get-user-certificate/SdwerzcZonLI8TzUW5RM","Завантажити сертифікат")</f>
        <v>Завантажити сертифікат</v>
      </c>
    </row>
    <row r="396" spans="1:3" x14ac:dyDescent="0.3">
      <c r="A396" s="1">
        <v>395</v>
      </c>
      <c r="B396" t="s">
        <v>393</v>
      </c>
      <c r="C396" t="str">
        <f>HYPERLINK("https://talan.bank.gov.ua/get-user-certificate/SdwerhbFIkDSxVX3aDf-","Завантажити сертифікат")</f>
        <v>Завантажити сертифікат</v>
      </c>
    </row>
    <row r="397" spans="1:3" x14ac:dyDescent="0.3">
      <c r="A397" s="1">
        <v>396</v>
      </c>
      <c r="B397" t="s">
        <v>394</v>
      </c>
      <c r="C397" t="str">
        <f>HYPERLINK("https://talan.bank.gov.ua/get-user-certificate/SdwerrJdI4l1CV2JU8-N","Завантажити сертифікат")</f>
        <v>Завантажити сертифікат</v>
      </c>
    </row>
    <row r="398" spans="1:3" x14ac:dyDescent="0.3">
      <c r="A398" s="1">
        <v>397</v>
      </c>
      <c r="B398" t="s">
        <v>395</v>
      </c>
      <c r="C398" t="str">
        <f>HYPERLINK("https://talan.bank.gov.ua/get-user-certificate/SdwerILqbKYKFsIFCpoI","Завантажити сертифікат")</f>
        <v>Завантажити сертифікат</v>
      </c>
    </row>
    <row r="399" spans="1:3" x14ac:dyDescent="0.3">
      <c r="A399" s="1">
        <v>398</v>
      </c>
      <c r="B399" t="s">
        <v>396</v>
      </c>
      <c r="C399" t="str">
        <f>HYPERLINK("https://talan.bank.gov.ua/get-user-certificate/SdwerCcF7s2lMof6bARA","Завантажити сертифікат")</f>
        <v>Завантажити сертифікат</v>
      </c>
    </row>
    <row r="400" spans="1:3" x14ac:dyDescent="0.3">
      <c r="A400" s="1">
        <v>399</v>
      </c>
      <c r="B400" t="s">
        <v>397</v>
      </c>
      <c r="C400" t="str">
        <f>HYPERLINK("https://talan.bank.gov.ua/get-user-certificate/SdwerIwG4H6NMpsRJItt","Завантажити сертифікат")</f>
        <v>Завантажити сертифікат</v>
      </c>
    </row>
    <row r="401" spans="1:3" x14ac:dyDescent="0.3">
      <c r="A401" s="1">
        <v>400</v>
      </c>
      <c r="B401" t="s">
        <v>398</v>
      </c>
      <c r="C401" t="str">
        <f>HYPERLINK("https://talan.bank.gov.ua/get-user-certificate/SdwerNNi3yEYowMpmOcD","Завантажити сертифікат")</f>
        <v>Завантажити сертифікат</v>
      </c>
    </row>
    <row r="402" spans="1:3" x14ac:dyDescent="0.3">
      <c r="A402" s="1">
        <v>401</v>
      </c>
      <c r="B402" t="s">
        <v>399</v>
      </c>
      <c r="C402" t="str">
        <f>HYPERLINK("https://talan.bank.gov.ua/get-user-certificate/SdwerKaoXLYFbni8tkJN","Завантажити сертифікат")</f>
        <v>Завантажити сертифікат</v>
      </c>
    </row>
    <row r="403" spans="1:3" x14ac:dyDescent="0.3">
      <c r="A403" s="1">
        <v>402</v>
      </c>
      <c r="B403" t="s">
        <v>400</v>
      </c>
      <c r="C403" t="str">
        <f>HYPERLINK("https://talan.bank.gov.ua/get-user-certificate/SdwercRvAiH_aTtKbOgS","Завантажити сертифікат")</f>
        <v>Завантажити сертифікат</v>
      </c>
    </row>
    <row r="404" spans="1:3" x14ac:dyDescent="0.3">
      <c r="A404" s="1">
        <v>403</v>
      </c>
      <c r="B404" t="s">
        <v>401</v>
      </c>
      <c r="C404" t="str">
        <f>HYPERLINK("https://talan.bank.gov.ua/get-user-certificate/SdwerMfnIo5W9v7A6rJK","Завантажити сертифікат")</f>
        <v>Завантажити сертифікат</v>
      </c>
    </row>
    <row r="405" spans="1:3" x14ac:dyDescent="0.3">
      <c r="A405" s="1">
        <v>404</v>
      </c>
      <c r="B405" t="s">
        <v>402</v>
      </c>
      <c r="C405" t="str">
        <f>HYPERLINK("https://talan.bank.gov.ua/get-user-certificate/Sdwer8sqhpCJ6PcglPiF","Завантажити сертифікат")</f>
        <v>Завантажити сертифікат</v>
      </c>
    </row>
    <row r="406" spans="1:3" x14ac:dyDescent="0.3">
      <c r="A406" s="1">
        <v>405</v>
      </c>
      <c r="B406" t="s">
        <v>403</v>
      </c>
      <c r="C406" t="str">
        <f>HYPERLINK("https://talan.bank.gov.ua/get-user-certificate/Sdwer1YjYVMRvKGDLgAA","Завантажити сертифікат")</f>
        <v>Завантажити сертифікат</v>
      </c>
    </row>
    <row r="407" spans="1:3" x14ac:dyDescent="0.3">
      <c r="A407" s="1">
        <v>406</v>
      </c>
      <c r="B407" t="s">
        <v>404</v>
      </c>
      <c r="C407" t="str">
        <f>HYPERLINK("https://talan.bank.gov.ua/get-user-certificate/SdwernoBqeMcGEi1IeM0","Завантажити сертифікат")</f>
        <v>Завантажити сертифікат</v>
      </c>
    </row>
    <row r="408" spans="1:3" x14ac:dyDescent="0.3">
      <c r="A408" s="1">
        <v>407</v>
      </c>
      <c r="B408" t="s">
        <v>405</v>
      </c>
      <c r="C408" t="str">
        <f>HYPERLINK("https://talan.bank.gov.ua/get-user-certificate/SdwerkbJ7io-MRn2j11S","Завантажити сертифікат")</f>
        <v>Завантажити сертифікат</v>
      </c>
    </row>
    <row r="409" spans="1:3" x14ac:dyDescent="0.3">
      <c r="A409" s="1">
        <v>408</v>
      </c>
      <c r="B409" t="s">
        <v>406</v>
      </c>
      <c r="C409" t="str">
        <f>HYPERLINK("https://talan.bank.gov.ua/get-user-certificate/Sdwer1yyOL-D8yvYaHHJ","Завантажити сертифікат")</f>
        <v>Завантажити сертифікат</v>
      </c>
    </row>
    <row r="410" spans="1:3" x14ac:dyDescent="0.3">
      <c r="A410" s="1">
        <v>409</v>
      </c>
      <c r="B410" t="s">
        <v>407</v>
      </c>
      <c r="C410" t="str">
        <f>HYPERLINK("https://talan.bank.gov.ua/get-user-certificate/Sdwer7v1FT_KWRd0yRAK","Завантажити сертифікат")</f>
        <v>Завантажити сертифікат</v>
      </c>
    </row>
    <row r="411" spans="1:3" x14ac:dyDescent="0.3">
      <c r="A411" s="1">
        <v>410</v>
      </c>
      <c r="B411" t="s">
        <v>408</v>
      </c>
      <c r="C411" t="str">
        <f>HYPERLINK("https://talan.bank.gov.ua/get-user-certificate/SdweruLALxRaJOqTfyxz","Завантажити сертифікат")</f>
        <v>Завантажити сертифікат</v>
      </c>
    </row>
    <row r="412" spans="1:3" x14ac:dyDescent="0.3">
      <c r="A412" s="1">
        <v>411</v>
      </c>
      <c r="B412" t="s">
        <v>409</v>
      </c>
      <c r="C412" t="str">
        <f>HYPERLINK("https://talan.bank.gov.ua/get-user-certificate/Sdwerss-b6sg_W8MaL82","Завантажити сертифікат")</f>
        <v>Завантажити сертифікат</v>
      </c>
    </row>
    <row r="413" spans="1:3" x14ac:dyDescent="0.3">
      <c r="A413" s="1">
        <v>412</v>
      </c>
      <c r="B413" t="s">
        <v>410</v>
      </c>
      <c r="C413" t="str">
        <f>HYPERLINK("https://talan.bank.gov.ua/get-user-certificate/Sdwer3ZwMLJUU9_RSNQ-","Завантажити сертифікат")</f>
        <v>Завантажити сертифікат</v>
      </c>
    </row>
    <row r="414" spans="1:3" x14ac:dyDescent="0.3">
      <c r="A414" s="1">
        <v>413</v>
      </c>
      <c r="B414" t="s">
        <v>411</v>
      </c>
      <c r="C414" t="str">
        <f>HYPERLINK("https://talan.bank.gov.ua/get-user-certificate/SdwerJC31-gxBH31Y9d-","Завантажити сертифікат")</f>
        <v>Завантажити сертифікат</v>
      </c>
    </row>
    <row r="415" spans="1:3" x14ac:dyDescent="0.3">
      <c r="A415" s="1">
        <v>414</v>
      </c>
      <c r="B415" t="s">
        <v>412</v>
      </c>
      <c r="C415" t="str">
        <f>HYPERLINK("https://talan.bank.gov.ua/get-user-certificate/SdwermZP6QOZGRY-OlFa","Завантажити сертифікат")</f>
        <v>Завантажити сертифікат</v>
      </c>
    </row>
    <row r="416" spans="1:3" x14ac:dyDescent="0.3">
      <c r="A416" s="1">
        <v>415</v>
      </c>
      <c r="B416" t="s">
        <v>413</v>
      </c>
      <c r="C416" t="str">
        <f>HYPERLINK("https://talan.bank.gov.ua/get-user-certificate/SdwerNk3nyk7xsWi1ZGd","Завантажити сертифікат")</f>
        <v>Завантажити сертифікат</v>
      </c>
    </row>
    <row r="417" spans="1:3" x14ac:dyDescent="0.3">
      <c r="A417" s="1">
        <v>416</v>
      </c>
      <c r="B417" t="s">
        <v>414</v>
      </c>
      <c r="C417" t="str">
        <f>HYPERLINK("https://talan.bank.gov.ua/get-user-certificate/SdwerD0bLogblq0q934T","Завантажити сертифікат")</f>
        <v>Завантажити сертифікат</v>
      </c>
    </row>
    <row r="418" spans="1:3" x14ac:dyDescent="0.3">
      <c r="A418" s="1">
        <v>417</v>
      </c>
      <c r="B418" t="s">
        <v>415</v>
      </c>
      <c r="C418" t="str">
        <f>HYPERLINK("https://talan.bank.gov.ua/get-user-certificate/SdwerXxOWnKPJBjVmDT8","Завантажити сертифікат")</f>
        <v>Завантажити сертифікат</v>
      </c>
    </row>
    <row r="419" spans="1:3" x14ac:dyDescent="0.3">
      <c r="A419" s="1">
        <v>418</v>
      </c>
      <c r="B419" t="s">
        <v>416</v>
      </c>
      <c r="C419" t="str">
        <f>HYPERLINK("https://talan.bank.gov.ua/get-user-certificate/SdwerXp_4wlRiir7hZOt","Завантажити сертифікат")</f>
        <v>Завантажити сертифікат</v>
      </c>
    </row>
    <row r="420" spans="1:3" x14ac:dyDescent="0.3">
      <c r="A420" s="1">
        <v>419</v>
      </c>
      <c r="B420" t="s">
        <v>417</v>
      </c>
      <c r="C420" t="str">
        <f>HYPERLINK("https://talan.bank.gov.ua/get-user-certificate/Sdwer3Q9HRheHi7np1V5","Завантажити сертифікат")</f>
        <v>Завантажити сертифікат</v>
      </c>
    </row>
    <row r="421" spans="1:3" x14ac:dyDescent="0.3">
      <c r="A421" s="1">
        <v>420</v>
      </c>
      <c r="B421" t="s">
        <v>418</v>
      </c>
      <c r="C421" t="str">
        <f>HYPERLINK("https://talan.bank.gov.ua/get-user-certificate/Sdwerq5mnV8ydrDYD320","Завантажити сертифікат")</f>
        <v>Завантажити сертифікат</v>
      </c>
    </row>
    <row r="422" spans="1:3" x14ac:dyDescent="0.3">
      <c r="A422" s="1">
        <v>421</v>
      </c>
      <c r="B422" t="s">
        <v>419</v>
      </c>
      <c r="C422" t="str">
        <f>HYPERLINK("https://talan.bank.gov.ua/get-user-certificate/SdwerRyyLrcHHKVRcqPG","Завантажити сертифікат")</f>
        <v>Завантажити сертифікат</v>
      </c>
    </row>
    <row r="423" spans="1:3" x14ac:dyDescent="0.3">
      <c r="A423" s="1">
        <v>422</v>
      </c>
      <c r="B423" t="s">
        <v>420</v>
      </c>
      <c r="C423" t="str">
        <f>HYPERLINK("https://talan.bank.gov.ua/get-user-certificate/Sdwer5p_wvqNecB4N9kO","Завантажити сертифікат")</f>
        <v>Завантажити сертифікат</v>
      </c>
    </row>
    <row r="424" spans="1:3" x14ac:dyDescent="0.3">
      <c r="A424" s="1">
        <v>423</v>
      </c>
      <c r="B424" t="s">
        <v>421</v>
      </c>
      <c r="C424" t="str">
        <f>HYPERLINK("https://talan.bank.gov.ua/get-user-certificate/SdwerBkw6kNl0Qt8LhnB","Завантажити сертифікат")</f>
        <v>Завантажити сертифікат</v>
      </c>
    </row>
    <row r="425" spans="1:3" x14ac:dyDescent="0.3">
      <c r="A425" s="1">
        <v>424</v>
      </c>
      <c r="B425" t="s">
        <v>422</v>
      </c>
      <c r="C425" t="str">
        <f>HYPERLINK("https://talan.bank.gov.ua/get-user-certificate/SdweryAOkGiBS88O-Vlt","Завантажити сертифікат")</f>
        <v>Завантажити сертифікат</v>
      </c>
    </row>
    <row r="426" spans="1:3" x14ac:dyDescent="0.3">
      <c r="A426" s="1">
        <v>425</v>
      </c>
      <c r="B426" t="s">
        <v>423</v>
      </c>
      <c r="C426" t="str">
        <f>HYPERLINK("https://talan.bank.gov.ua/get-user-certificate/SdwertjWVUwgucbUWUi3","Завантажити сертифікат")</f>
        <v>Завантажити сертифікат</v>
      </c>
    </row>
    <row r="427" spans="1:3" x14ac:dyDescent="0.3">
      <c r="A427" s="1">
        <v>426</v>
      </c>
      <c r="B427" t="s">
        <v>424</v>
      </c>
      <c r="C427" t="str">
        <f>HYPERLINK("https://talan.bank.gov.ua/get-user-certificate/SdwercAo4WrRA-u_dt5j","Завантажити сертифікат")</f>
        <v>Завантажити сертифікат</v>
      </c>
    </row>
    <row r="428" spans="1:3" x14ac:dyDescent="0.3">
      <c r="A428" s="1">
        <v>427</v>
      </c>
      <c r="B428" t="s">
        <v>425</v>
      </c>
      <c r="C428" t="str">
        <f>HYPERLINK("https://talan.bank.gov.ua/get-user-certificate/SdwerZ7KK9qEqx8lV4Tb","Завантажити сертифікат")</f>
        <v>Завантажити сертифікат</v>
      </c>
    </row>
    <row r="429" spans="1:3" x14ac:dyDescent="0.3">
      <c r="A429" s="1">
        <v>428</v>
      </c>
      <c r="B429" t="s">
        <v>426</v>
      </c>
      <c r="C429" t="str">
        <f>HYPERLINK("https://talan.bank.gov.ua/get-user-certificate/SdwerL4xz6rNBioqvL2S","Завантажити сертифікат")</f>
        <v>Завантажити сертифікат</v>
      </c>
    </row>
    <row r="430" spans="1:3" x14ac:dyDescent="0.3">
      <c r="A430" s="1">
        <v>429</v>
      </c>
      <c r="B430" t="s">
        <v>427</v>
      </c>
      <c r="C430" t="str">
        <f>HYPERLINK("https://talan.bank.gov.ua/get-user-certificate/Sdwere90WIgT3azim_Dm","Завантажити сертифікат")</f>
        <v>Завантажити сертифікат</v>
      </c>
    </row>
    <row r="431" spans="1:3" x14ac:dyDescent="0.3">
      <c r="A431" s="1">
        <v>430</v>
      </c>
      <c r="B431" t="s">
        <v>428</v>
      </c>
      <c r="C431" t="str">
        <f>HYPERLINK("https://talan.bank.gov.ua/get-user-certificate/SdwerwflOpiHwWNyKilI","Завантажити сертифікат")</f>
        <v>Завантажити сертифікат</v>
      </c>
    </row>
    <row r="432" spans="1:3" x14ac:dyDescent="0.3">
      <c r="A432" s="1">
        <v>431</v>
      </c>
      <c r="B432" t="s">
        <v>429</v>
      </c>
      <c r="C432" t="str">
        <f>HYPERLINK("https://talan.bank.gov.ua/get-user-certificate/SdwerKp11pK0pDdAs8C7","Завантажити сертифікат")</f>
        <v>Завантажити сертифікат</v>
      </c>
    </row>
    <row r="433" spans="1:3" x14ac:dyDescent="0.3">
      <c r="A433" s="1">
        <v>432</v>
      </c>
      <c r="B433" t="s">
        <v>430</v>
      </c>
      <c r="C433" t="str">
        <f>HYPERLINK("https://talan.bank.gov.ua/get-user-certificate/SdwerlXAJuf7exWdIL0q","Завантажити сертифікат")</f>
        <v>Завантажити сертифікат</v>
      </c>
    </row>
    <row r="434" spans="1:3" x14ac:dyDescent="0.3">
      <c r="A434" s="1">
        <v>433</v>
      </c>
      <c r="B434" t="s">
        <v>431</v>
      </c>
      <c r="C434" t="str">
        <f>HYPERLINK("https://talan.bank.gov.ua/get-user-certificate/SdwercX1BOUk_D25MRLV","Завантажити сертифікат")</f>
        <v>Завантажити сертифікат</v>
      </c>
    </row>
    <row r="435" spans="1:3" x14ac:dyDescent="0.3">
      <c r="A435" s="1">
        <v>434</v>
      </c>
      <c r="B435" t="s">
        <v>432</v>
      </c>
      <c r="C435" t="str">
        <f>HYPERLINK("https://talan.bank.gov.ua/get-user-certificate/SdwerD2bVxvlxsOn4_qL","Завантажити сертифікат")</f>
        <v>Завантажити сертифікат</v>
      </c>
    </row>
    <row r="436" spans="1:3" x14ac:dyDescent="0.3">
      <c r="A436" s="1">
        <v>435</v>
      </c>
      <c r="B436" t="s">
        <v>433</v>
      </c>
      <c r="C436" t="str">
        <f>HYPERLINK("https://talan.bank.gov.ua/get-user-certificate/Sdwer4v5iUPuOv2rAgXv","Завантажити сертифікат")</f>
        <v>Завантажити сертифікат</v>
      </c>
    </row>
    <row r="437" spans="1:3" x14ac:dyDescent="0.3">
      <c r="A437" s="1">
        <v>436</v>
      </c>
      <c r="B437" t="s">
        <v>434</v>
      </c>
      <c r="C437" t="str">
        <f>HYPERLINK("https://talan.bank.gov.ua/get-user-certificate/SdwerrE5x0Qli02QOrNx","Завантажити сертифікат")</f>
        <v>Завантажити сертифікат</v>
      </c>
    </row>
    <row r="438" spans="1:3" x14ac:dyDescent="0.3">
      <c r="A438" s="1">
        <v>437</v>
      </c>
      <c r="B438" t="s">
        <v>435</v>
      </c>
      <c r="C438" t="str">
        <f>HYPERLINK("https://talan.bank.gov.ua/get-user-certificate/SdwerxeUOvT6Ooq4XKCq","Завантажити сертифікат")</f>
        <v>Завантажити сертифікат</v>
      </c>
    </row>
    <row r="439" spans="1:3" x14ac:dyDescent="0.3">
      <c r="A439" s="1">
        <v>438</v>
      </c>
      <c r="B439" t="s">
        <v>436</v>
      </c>
      <c r="C439" t="str">
        <f>HYPERLINK("https://talan.bank.gov.ua/get-user-certificate/Sdwer40sgIDx-TMUiNi1","Завантажити сертифікат")</f>
        <v>Завантажити сертифікат</v>
      </c>
    </row>
    <row r="440" spans="1:3" x14ac:dyDescent="0.3">
      <c r="A440" s="1">
        <v>439</v>
      </c>
      <c r="B440" t="s">
        <v>437</v>
      </c>
      <c r="C440" t="str">
        <f>HYPERLINK("https://talan.bank.gov.ua/get-user-certificate/SdwerflJkG-MVHs7Y75s","Завантажити сертифікат")</f>
        <v>Завантажити сертифікат</v>
      </c>
    </row>
    <row r="441" spans="1:3" x14ac:dyDescent="0.3">
      <c r="A441" s="1">
        <v>440</v>
      </c>
      <c r="B441" t="s">
        <v>438</v>
      </c>
      <c r="C441" t="str">
        <f>HYPERLINK("https://talan.bank.gov.ua/get-user-certificate/SdwerZkDGRwA0VGQwFqV","Завантажити сертифікат")</f>
        <v>Завантажити сертифікат</v>
      </c>
    </row>
    <row r="442" spans="1:3" x14ac:dyDescent="0.3">
      <c r="A442" s="1">
        <v>441</v>
      </c>
      <c r="B442" t="s">
        <v>439</v>
      </c>
      <c r="C442" t="str">
        <f>HYPERLINK("https://talan.bank.gov.ua/get-user-certificate/SdwerYmEJ4JlMH6CJN8H","Завантажити сертифікат")</f>
        <v>Завантажити сертифікат</v>
      </c>
    </row>
    <row r="443" spans="1:3" x14ac:dyDescent="0.3">
      <c r="A443" s="1">
        <v>442</v>
      </c>
      <c r="B443" t="s">
        <v>440</v>
      </c>
      <c r="C443" t="str">
        <f>HYPERLINK("https://talan.bank.gov.ua/get-user-certificate/SdwerdiG1Q8NISFEHePQ","Завантажити сертифікат")</f>
        <v>Завантажити сертифікат</v>
      </c>
    </row>
    <row r="444" spans="1:3" x14ac:dyDescent="0.3">
      <c r="A444" s="1">
        <v>443</v>
      </c>
      <c r="B444" t="s">
        <v>441</v>
      </c>
      <c r="C444" t="str">
        <f>HYPERLINK("https://talan.bank.gov.ua/get-user-certificate/SdwerdbapYqN_F4w5iqx","Завантажити сертифікат")</f>
        <v>Завантажити сертифікат</v>
      </c>
    </row>
    <row r="445" spans="1:3" x14ac:dyDescent="0.3">
      <c r="A445" s="1">
        <v>444</v>
      </c>
      <c r="B445" t="s">
        <v>442</v>
      </c>
      <c r="C445" t="str">
        <f>HYPERLINK("https://talan.bank.gov.ua/get-user-certificate/SdwerTRWs3eM81GyhY07","Завантажити сертифікат")</f>
        <v>Завантажити сертифікат</v>
      </c>
    </row>
    <row r="446" spans="1:3" x14ac:dyDescent="0.3">
      <c r="A446" s="1">
        <v>445</v>
      </c>
      <c r="B446" t="s">
        <v>368</v>
      </c>
      <c r="C446" t="str">
        <f>HYPERLINK("https://talan.bank.gov.ua/get-user-certificate/SdwerbYGaEbbqshmufDZ","Завантажити сертифікат")</f>
        <v>Завантажити сертифікат</v>
      </c>
    </row>
    <row r="447" spans="1:3" x14ac:dyDescent="0.3">
      <c r="A447" s="1">
        <v>446</v>
      </c>
      <c r="B447" t="s">
        <v>443</v>
      </c>
      <c r="C447" t="str">
        <f>HYPERLINK("https://talan.bank.gov.ua/get-user-certificate/Sdwer9YcLrSS8ALo5ADc","Завантажити сертифікат")</f>
        <v>Завантажити сертифікат</v>
      </c>
    </row>
    <row r="448" spans="1:3" x14ac:dyDescent="0.3">
      <c r="A448" s="1">
        <v>447</v>
      </c>
      <c r="B448" t="s">
        <v>444</v>
      </c>
      <c r="C448" t="str">
        <f>HYPERLINK("https://talan.bank.gov.ua/get-user-certificate/SdwerqpcrgKcGH00saD5","Завантажити сертифікат")</f>
        <v>Завантажити сертифікат</v>
      </c>
    </row>
    <row r="449" spans="1:3" x14ac:dyDescent="0.3">
      <c r="A449" s="1">
        <v>448</v>
      </c>
      <c r="B449" t="s">
        <v>445</v>
      </c>
      <c r="C449" t="str">
        <f>HYPERLINK("https://talan.bank.gov.ua/get-user-certificate/SdwerfpG2MBCR14EJqrT","Завантажити сертифікат")</f>
        <v>Завантажити сертифікат</v>
      </c>
    </row>
    <row r="450" spans="1:3" x14ac:dyDescent="0.3">
      <c r="A450" s="1">
        <v>449</v>
      </c>
      <c r="B450" t="s">
        <v>446</v>
      </c>
      <c r="C450" t="str">
        <f>HYPERLINK("https://talan.bank.gov.ua/get-user-certificate/SdwerpAFKGqyou3GF6CY","Завантажити сертифікат")</f>
        <v>Завантажити сертифікат</v>
      </c>
    </row>
    <row r="451" spans="1:3" x14ac:dyDescent="0.3">
      <c r="A451" s="1">
        <v>450</v>
      </c>
      <c r="B451" t="s">
        <v>447</v>
      </c>
      <c r="C451" t="str">
        <f>HYPERLINK("https://talan.bank.gov.ua/get-user-certificate/Sdwersxr4kt_JbxEyXxX","Завантажити сертифікат")</f>
        <v>Завантажити сертифікат</v>
      </c>
    </row>
    <row r="452" spans="1:3" x14ac:dyDescent="0.3">
      <c r="A452" s="1">
        <v>451</v>
      </c>
      <c r="B452" t="s">
        <v>448</v>
      </c>
      <c r="C452" t="str">
        <f>HYPERLINK("https://talan.bank.gov.ua/get-user-certificate/Sdwer_SKEtgCZDXZs_7d","Завантажити сертифікат")</f>
        <v>Завантажити сертифікат</v>
      </c>
    </row>
    <row r="453" spans="1:3" x14ac:dyDescent="0.3">
      <c r="A453" s="1">
        <v>452</v>
      </c>
      <c r="B453" t="s">
        <v>449</v>
      </c>
      <c r="C453" t="str">
        <f>HYPERLINK("https://talan.bank.gov.ua/get-user-certificate/Sdwer6_G_OyISGWisfbs","Завантажити сертифікат")</f>
        <v>Завантажити сертифікат</v>
      </c>
    </row>
    <row r="454" spans="1:3" x14ac:dyDescent="0.3">
      <c r="A454" s="1">
        <v>453</v>
      </c>
      <c r="B454" t="s">
        <v>450</v>
      </c>
      <c r="C454" t="str">
        <f>HYPERLINK("https://talan.bank.gov.ua/get-user-certificate/Sdwer6tA2e8ORqA9XBn2","Завантажити сертифікат")</f>
        <v>Завантажити сертифікат</v>
      </c>
    </row>
    <row r="455" spans="1:3" x14ac:dyDescent="0.3">
      <c r="A455" s="1">
        <v>454</v>
      </c>
      <c r="B455" t="s">
        <v>451</v>
      </c>
      <c r="C455" t="str">
        <f>HYPERLINK("https://talan.bank.gov.ua/get-user-certificate/SdwerOHxbi5g4I2bj6Wf","Завантажити сертифікат")</f>
        <v>Завантажити сертифікат</v>
      </c>
    </row>
    <row r="456" spans="1:3" x14ac:dyDescent="0.3">
      <c r="A456" s="1">
        <v>455</v>
      </c>
      <c r="B456" t="s">
        <v>452</v>
      </c>
      <c r="C456" t="str">
        <f>HYPERLINK("https://talan.bank.gov.ua/get-user-certificate/Sdwer9dyKMFp_E27TZJ6","Завантажити сертифікат")</f>
        <v>Завантажити сертифікат</v>
      </c>
    </row>
    <row r="457" spans="1:3" x14ac:dyDescent="0.3">
      <c r="A457" s="1">
        <v>456</v>
      </c>
      <c r="B457" t="s">
        <v>453</v>
      </c>
      <c r="C457" t="str">
        <f>HYPERLINK("https://talan.bank.gov.ua/get-user-certificate/SdwerQv1iQYFazAeJqe1","Завантажити сертифікат")</f>
        <v>Завантажити сертифікат</v>
      </c>
    </row>
    <row r="458" spans="1:3" x14ac:dyDescent="0.3">
      <c r="A458" s="1">
        <v>457</v>
      </c>
      <c r="B458" t="s">
        <v>454</v>
      </c>
      <c r="C458" t="str">
        <f>HYPERLINK("https://talan.bank.gov.ua/get-user-certificate/Sdwer2OA82Sb0Gd7fNf6","Завантажити сертифікат")</f>
        <v>Завантажити сертифікат</v>
      </c>
    </row>
    <row r="459" spans="1:3" x14ac:dyDescent="0.3">
      <c r="A459" s="1">
        <v>458</v>
      </c>
      <c r="B459" t="s">
        <v>455</v>
      </c>
      <c r="C459" t="str">
        <f>HYPERLINK("https://talan.bank.gov.ua/get-user-certificate/SdwerxpLOTfgPdupanHi","Завантажити сертифікат")</f>
        <v>Завантажити сертифікат</v>
      </c>
    </row>
    <row r="460" spans="1:3" x14ac:dyDescent="0.3">
      <c r="A460" s="1">
        <v>459</v>
      </c>
      <c r="B460" t="s">
        <v>456</v>
      </c>
      <c r="C460" t="str">
        <f>HYPERLINK("https://talan.bank.gov.ua/get-user-certificate/Sdwer7ebsYnN-REHZgDj","Завантажити сертифікат")</f>
        <v>Завантажити сертифікат</v>
      </c>
    </row>
    <row r="461" spans="1:3" x14ac:dyDescent="0.3">
      <c r="A461" s="1">
        <v>460</v>
      </c>
      <c r="B461" t="s">
        <v>457</v>
      </c>
      <c r="C461" t="str">
        <f>HYPERLINK("https://talan.bank.gov.ua/get-user-certificate/SdwerUN8QXqGA-UZ8s1F","Завантажити сертифікат")</f>
        <v>Завантажити сертифікат</v>
      </c>
    </row>
    <row r="462" spans="1:3" x14ac:dyDescent="0.3">
      <c r="A462" s="1">
        <v>461</v>
      </c>
      <c r="B462" t="s">
        <v>458</v>
      </c>
      <c r="C462" t="str">
        <f>HYPERLINK("https://talan.bank.gov.ua/get-user-certificate/SdwerVQIeCVimcCRpio5","Завантажити сертифікат")</f>
        <v>Завантажити сертифікат</v>
      </c>
    </row>
    <row r="463" spans="1:3" x14ac:dyDescent="0.3">
      <c r="A463" s="1">
        <v>462</v>
      </c>
      <c r="B463" t="s">
        <v>359</v>
      </c>
      <c r="C463" t="str">
        <f>HYPERLINK("https://talan.bank.gov.ua/get-user-certificate/SdwerBbAfdw4DrVgadU2","Завантажити сертифікат")</f>
        <v>Завантажити сертифікат</v>
      </c>
    </row>
    <row r="464" spans="1:3" x14ac:dyDescent="0.3">
      <c r="A464" s="1">
        <v>463</v>
      </c>
      <c r="B464" t="s">
        <v>363</v>
      </c>
      <c r="C464" t="str">
        <f>HYPERLINK("https://talan.bank.gov.ua/get-user-certificate/SdwerIUKTHQNZbF7nLmI","Завантажити сертифікат")</f>
        <v>Завантажити сертифікат</v>
      </c>
    </row>
    <row r="465" spans="1:3" x14ac:dyDescent="0.3">
      <c r="A465" s="1">
        <v>464</v>
      </c>
      <c r="B465" t="s">
        <v>361</v>
      </c>
      <c r="C465" t="str">
        <f>HYPERLINK("https://talan.bank.gov.ua/get-user-certificate/SdwervODi9r5c_V78QoD","Завантажити сертифікат")</f>
        <v>Завантажити сертифікат</v>
      </c>
    </row>
    <row r="466" spans="1:3" x14ac:dyDescent="0.3">
      <c r="A466" s="1">
        <v>465</v>
      </c>
      <c r="B466" t="s">
        <v>459</v>
      </c>
      <c r="C466" t="str">
        <f>HYPERLINK("https://talan.bank.gov.ua/get-user-certificate/SdwerxI2q0ZmvgHYAHxu","Завантажити сертифікат")</f>
        <v>Завантажити сертифікат</v>
      </c>
    </row>
    <row r="467" spans="1:3" x14ac:dyDescent="0.3">
      <c r="A467" s="1">
        <v>466</v>
      </c>
      <c r="B467" t="s">
        <v>460</v>
      </c>
      <c r="C467" t="str">
        <f>HYPERLINK("https://talan.bank.gov.ua/get-user-certificate/SdwerFG1SR1BqTeaUbqw","Завантажити сертифікат")</f>
        <v>Завантажити сертифікат</v>
      </c>
    </row>
    <row r="468" spans="1:3" x14ac:dyDescent="0.3">
      <c r="A468" s="1">
        <v>467</v>
      </c>
      <c r="B468" t="s">
        <v>461</v>
      </c>
      <c r="C468" t="str">
        <f>HYPERLINK("https://talan.bank.gov.ua/get-user-certificate/Sdwerv7dYJiAu5e9CrFz","Завантажити сертифікат")</f>
        <v>Завантажити сертифікат</v>
      </c>
    </row>
    <row r="469" spans="1:3" x14ac:dyDescent="0.3">
      <c r="A469" s="1">
        <v>468</v>
      </c>
      <c r="B469" t="s">
        <v>462</v>
      </c>
      <c r="C469" t="str">
        <f>HYPERLINK("https://talan.bank.gov.ua/get-user-certificate/SdwerDp1C7hxG2_STyPx","Завантажити сертифікат")</f>
        <v>Завантажити сертифікат</v>
      </c>
    </row>
    <row r="470" spans="1:3" x14ac:dyDescent="0.3">
      <c r="A470" s="1">
        <v>469</v>
      </c>
      <c r="B470" t="s">
        <v>463</v>
      </c>
      <c r="C470" t="str">
        <f>HYPERLINK("https://talan.bank.gov.ua/get-user-certificate/SdwerCuwIWqCYF_FdVMu","Завантажити сертифікат")</f>
        <v>Завантажити сертифікат</v>
      </c>
    </row>
    <row r="471" spans="1:3" x14ac:dyDescent="0.3">
      <c r="A471" s="1">
        <v>470</v>
      </c>
      <c r="B471" t="s">
        <v>464</v>
      </c>
      <c r="C471" t="str">
        <f>HYPERLINK("https://talan.bank.gov.ua/get-user-certificate/Sdwer374KwSDxw4rHIQw","Завантажити сертифікат")</f>
        <v>Завантажити сертифікат</v>
      </c>
    </row>
    <row r="472" spans="1:3" x14ac:dyDescent="0.3">
      <c r="A472" s="1">
        <v>471</v>
      </c>
      <c r="B472" t="s">
        <v>465</v>
      </c>
      <c r="C472" t="str">
        <f>HYPERLINK("https://talan.bank.gov.ua/get-user-certificate/SdwerYTCPAw5_iQ0Zap4","Завантажити сертифікат")</f>
        <v>Завантажити сертифікат</v>
      </c>
    </row>
    <row r="473" spans="1:3" x14ac:dyDescent="0.3">
      <c r="A473" s="1">
        <v>472</v>
      </c>
      <c r="B473" t="s">
        <v>466</v>
      </c>
      <c r="C473" t="str">
        <f>HYPERLINK("https://talan.bank.gov.ua/get-user-certificate/SdweriARId-wrVIOnTcd","Завантажити сертифікат")</f>
        <v>Завантажити сертифікат</v>
      </c>
    </row>
    <row r="474" spans="1:3" x14ac:dyDescent="0.3">
      <c r="A474" s="1">
        <v>473</v>
      </c>
      <c r="B474" t="s">
        <v>467</v>
      </c>
      <c r="C474" t="str">
        <f>HYPERLINK("https://talan.bank.gov.ua/get-user-certificate/SdwercRWpjbdmsYEo1mg","Завантажити сертифікат")</f>
        <v>Завантажити сертифікат</v>
      </c>
    </row>
    <row r="475" spans="1:3" x14ac:dyDescent="0.3">
      <c r="A475" s="1">
        <v>474</v>
      </c>
      <c r="B475" t="s">
        <v>468</v>
      </c>
      <c r="C475" t="str">
        <f>HYPERLINK("https://talan.bank.gov.ua/get-user-certificate/SdwerKg6fpwib64tt5AX","Завантажити сертифікат")</f>
        <v>Завантажити сертифікат</v>
      </c>
    </row>
    <row r="476" spans="1:3" x14ac:dyDescent="0.3">
      <c r="A476" s="1">
        <v>475</v>
      </c>
      <c r="B476" t="s">
        <v>469</v>
      </c>
      <c r="C476" t="str">
        <f>HYPERLINK("https://talan.bank.gov.ua/get-user-certificate/Sdwerr9E11FNaWA_6dRm","Завантажити сертифікат")</f>
        <v>Завантажити сертифікат</v>
      </c>
    </row>
    <row r="477" spans="1:3" x14ac:dyDescent="0.3">
      <c r="A477" s="1">
        <v>476</v>
      </c>
      <c r="B477" t="s">
        <v>470</v>
      </c>
      <c r="C477" t="str">
        <f>HYPERLINK("https://talan.bank.gov.ua/get-user-certificate/SdwerGphyaCtDS_VwQiT","Завантажити сертифікат")</f>
        <v>Завантажити сертифікат</v>
      </c>
    </row>
    <row r="478" spans="1:3" x14ac:dyDescent="0.3">
      <c r="A478" s="1">
        <v>477</v>
      </c>
      <c r="B478" t="s">
        <v>471</v>
      </c>
      <c r="C478" t="str">
        <f>HYPERLINK("https://talan.bank.gov.ua/get-user-certificate/SdwerxhfiTj_mZjSAS9O","Завантажити сертифікат")</f>
        <v>Завантажити сертифікат</v>
      </c>
    </row>
    <row r="479" spans="1:3" x14ac:dyDescent="0.3">
      <c r="A479" s="1">
        <v>478</v>
      </c>
      <c r="B479" t="s">
        <v>472</v>
      </c>
      <c r="C479" t="str">
        <f>HYPERLINK("https://talan.bank.gov.ua/get-user-certificate/SdwerysKQxIOOJBQ1hIU","Завантажити сертифікат")</f>
        <v>Завантажити сертифікат</v>
      </c>
    </row>
    <row r="480" spans="1:3" x14ac:dyDescent="0.3">
      <c r="A480" s="1">
        <v>479</v>
      </c>
      <c r="B480" t="s">
        <v>473</v>
      </c>
      <c r="C480" t="str">
        <f>HYPERLINK("https://talan.bank.gov.ua/get-user-certificate/Sdwer-XgOGcxDVq4Q3iX","Завантажити сертифікат")</f>
        <v>Завантажити сертифікат</v>
      </c>
    </row>
    <row r="481" spans="1:3" x14ac:dyDescent="0.3">
      <c r="A481" s="1">
        <v>480</v>
      </c>
      <c r="B481" t="s">
        <v>474</v>
      </c>
      <c r="C481" t="str">
        <f>HYPERLINK("https://talan.bank.gov.ua/get-user-certificate/SdweraKeyNCv1sXqCBHr","Завантажити сертифікат")</f>
        <v>Завантажити сертифікат</v>
      </c>
    </row>
    <row r="482" spans="1:3" x14ac:dyDescent="0.3">
      <c r="A482" s="1">
        <v>481</v>
      </c>
      <c r="B482" t="s">
        <v>475</v>
      </c>
      <c r="C482" t="str">
        <f>HYPERLINK("https://talan.bank.gov.ua/get-user-certificate/SdwerRWrTW95FsWDDYUa","Завантажити сертифікат")</f>
        <v>Завантажити сертифікат</v>
      </c>
    </row>
    <row r="483" spans="1:3" x14ac:dyDescent="0.3">
      <c r="A483" s="1">
        <v>482</v>
      </c>
      <c r="B483" t="s">
        <v>476</v>
      </c>
      <c r="C483" t="str">
        <f>HYPERLINK("https://talan.bank.gov.ua/get-user-certificate/SdwerniOcVT5zlTnaYGJ","Завантажити сертифікат")</f>
        <v>Завантажити сертифікат</v>
      </c>
    </row>
    <row r="484" spans="1:3" x14ac:dyDescent="0.3">
      <c r="A484" s="1">
        <v>483</v>
      </c>
      <c r="B484" t="s">
        <v>477</v>
      </c>
      <c r="C484" t="str">
        <f>HYPERLINK("https://talan.bank.gov.ua/get-user-certificate/SdwerDUvToDInrIKzPWU","Завантажити сертифікат")</f>
        <v>Завантажити сертифікат</v>
      </c>
    </row>
    <row r="485" spans="1:3" x14ac:dyDescent="0.3">
      <c r="A485" s="1">
        <v>484</v>
      </c>
      <c r="B485" t="s">
        <v>478</v>
      </c>
      <c r="C485" t="str">
        <f>HYPERLINK("https://talan.bank.gov.ua/get-user-certificate/Sdwerlf7kuFOHNLrkH-K","Завантажити сертифікат")</f>
        <v>Завантажити сертифікат</v>
      </c>
    </row>
    <row r="486" spans="1:3" x14ac:dyDescent="0.3">
      <c r="A486" s="1">
        <v>485</v>
      </c>
      <c r="B486" t="s">
        <v>479</v>
      </c>
      <c r="C486" t="str">
        <f>HYPERLINK("https://talan.bank.gov.ua/get-user-certificate/SdwerIdj9QTR7RU681NO","Завантажити сертифікат")</f>
        <v>Завантажити сертифікат</v>
      </c>
    </row>
    <row r="487" spans="1:3" x14ac:dyDescent="0.3">
      <c r="A487" s="1">
        <v>486</v>
      </c>
      <c r="B487" t="s">
        <v>480</v>
      </c>
      <c r="C487" t="str">
        <f>HYPERLINK("https://talan.bank.gov.ua/get-user-certificate/SdwerRLr0vOERqQvlLbk","Завантажити сертифікат")</f>
        <v>Завантажити сертифікат</v>
      </c>
    </row>
    <row r="488" spans="1:3" x14ac:dyDescent="0.3">
      <c r="A488" s="1">
        <v>487</v>
      </c>
      <c r="B488" t="s">
        <v>481</v>
      </c>
      <c r="C488" t="str">
        <f>HYPERLINK("https://talan.bank.gov.ua/get-user-certificate/SdwerwdwMxILmXEjLWIB","Завантажити сертифікат")</f>
        <v>Завантажити сертифікат</v>
      </c>
    </row>
    <row r="489" spans="1:3" x14ac:dyDescent="0.3">
      <c r="A489" s="1">
        <v>488</v>
      </c>
      <c r="B489" t="s">
        <v>482</v>
      </c>
      <c r="C489" t="str">
        <f>HYPERLINK("https://talan.bank.gov.ua/get-user-certificate/SdwerN36Mcc4QG2u0YRT","Завантажити сертифікат")</f>
        <v>Завантажити сертифікат</v>
      </c>
    </row>
    <row r="490" spans="1:3" x14ac:dyDescent="0.3">
      <c r="A490" s="1">
        <v>489</v>
      </c>
      <c r="B490" t="s">
        <v>483</v>
      </c>
      <c r="C490" t="str">
        <f>HYPERLINK("https://talan.bank.gov.ua/get-user-certificate/SdwerOVJgORurS4noU9R","Завантажити сертифікат")</f>
        <v>Завантажити сертифікат</v>
      </c>
    </row>
    <row r="491" spans="1:3" x14ac:dyDescent="0.3">
      <c r="A491" s="1">
        <v>490</v>
      </c>
      <c r="B491" t="s">
        <v>484</v>
      </c>
      <c r="C491" t="str">
        <f>HYPERLINK("https://talan.bank.gov.ua/get-user-certificate/SdwerwczCrNoDtXjp98G","Завантажити сертифікат")</f>
        <v>Завантажити сертифікат</v>
      </c>
    </row>
    <row r="492" spans="1:3" x14ac:dyDescent="0.3">
      <c r="A492" s="1">
        <v>491</v>
      </c>
      <c r="B492" t="s">
        <v>485</v>
      </c>
      <c r="C492" t="str">
        <f>HYPERLINK("https://talan.bank.gov.ua/get-user-certificate/Sdwerg1Suj-4gxd4Q4Wb","Завантажити сертифікат")</f>
        <v>Завантажити сертифікат</v>
      </c>
    </row>
    <row r="493" spans="1:3" x14ac:dyDescent="0.3">
      <c r="A493" s="1">
        <v>492</v>
      </c>
      <c r="B493" t="s">
        <v>486</v>
      </c>
      <c r="C493" t="str">
        <f>HYPERLINK("https://talan.bank.gov.ua/get-user-certificate/Sdwer7wCDTpelvFYGAIW","Завантажити сертифікат")</f>
        <v>Завантажити сертифікат</v>
      </c>
    </row>
    <row r="494" spans="1:3" x14ac:dyDescent="0.3">
      <c r="A494" s="1">
        <v>493</v>
      </c>
      <c r="B494" t="s">
        <v>487</v>
      </c>
      <c r="C494" t="str">
        <f>HYPERLINK("https://talan.bank.gov.ua/get-user-certificate/SdwerFHWpxVwyfK43-9d","Завантажити сертифікат")</f>
        <v>Завантажити сертифікат</v>
      </c>
    </row>
    <row r="495" spans="1:3" x14ac:dyDescent="0.3">
      <c r="A495" s="1">
        <v>494</v>
      </c>
      <c r="B495" t="s">
        <v>488</v>
      </c>
      <c r="C495" t="str">
        <f>HYPERLINK("https://talan.bank.gov.ua/get-user-certificate/SdwerL825jNXW-6qnyPB","Завантажити сертифікат")</f>
        <v>Завантажити сертифікат</v>
      </c>
    </row>
    <row r="496" spans="1:3" x14ac:dyDescent="0.3">
      <c r="A496" s="1">
        <v>495</v>
      </c>
      <c r="B496" t="s">
        <v>489</v>
      </c>
      <c r="C496" t="str">
        <f>HYPERLINK("https://talan.bank.gov.ua/get-user-certificate/Sdwer5MWXzhQH9lRYBGn","Завантажити сертифікат")</f>
        <v>Завантажити сертифікат</v>
      </c>
    </row>
    <row r="497" spans="1:3" x14ac:dyDescent="0.3">
      <c r="A497" s="1">
        <v>496</v>
      </c>
      <c r="B497" t="s">
        <v>490</v>
      </c>
      <c r="C497" t="str">
        <f>HYPERLINK("https://talan.bank.gov.ua/get-user-certificate/SdwerWigFEP8Psck0O7-","Завантажити сертифікат")</f>
        <v>Завантажити сертифікат</v>
      </c>
    </row>
    <row r="498" spans="1:3" x14ac:dyDescent="0.3">
      <c r="A498" s="1">
        <v>497</v>
      </c>
      <c r="B498" t="s">
        <v>491</v>
      </c>
      <c r="C498" t="str">
        <f>HYPERLINK("https://talan.bank.gov.ua/get-user-certificate/SdwerWKugezm22wjSK5h","Завантажити сертифікат")</f>
        <v>Завантажити сертифікат</v>
      </c>
    </row>
    <row r="499" spans="1:3" x14ac:dyDescent="0.3">
      <c r="A499" s="1">
        <v>498</v>
      </c>
      <c r="B499" t="s">
        <v>492</v>
      </c>
      <c r="C499" t="str">
        <f>HYPERLINK("https://talan.bank.gov.ua/get-user-certificate/SdwerSYB-b8COyxtTIkC","Завантажити сертифікат")</f>
        <v>Завантажити сертифікат</v>
      </c>
    </row>
    <row r="500" spans="1:3" x14ac:dyDescent="0.3">
      <c r="A500" s="1">
        <v>499</v>
      </c>
      <c r="B500" t="s">
        <v>493</v>
      </c>
      <c r="C500" t="str">
        <f>HYPERLINK("https://talan.bank.gov.ua/get-user-certificate/SdwernPcoau4Lh1VeDf9","Завантажити сертифікат")</f>
        <v>Завантажити сертифікат</v>
      </c>
    </row>
    <row r="501" spans="1:3" x14ac:dyDescent="0.3">
      <c r="A501" s="1">
        <v>500</v>
      </c>
      <c r="B501" t="s">
        <v>494</v>
      </c>
      <c r="C501" t="str">
        <f>HYPERLINK("https://talan.bank.gov.ua/get-user-certificate/Sdwerp4YCBL7CtC-7EzL","Завантажити сертифікат")</f>
        <v>Завантажити сертифікат</v>
      </c>
    </row>
    <row r="502" spans="1:3" x14ac:dyDescent="0.3">
      <c r="A502" s="1">
        <v>501</v>
      </c>
      <c r="B502" t="s">
        <v>495</v>
      </c>
      <c r="C502" t="str">
        <f>HYPERLINK("https://talan.bank.gov.ua/get-user-certificate/Sdwer-RUvQguUOu2enBw","Завантажити сертифікат")</f>
        <v>Завантажити сертифікат</v>
      </c>
    </row>
    <row r="503" spans="1:3" x14ac:dyDescent="0.3">
      <c r="A503" s="1">
        <v>502</v>
      </c>
      <c r="B503" t="s">
        <v>496</v>
      </c>
      <c r="C503" t="str">
        <f>HYPERLINK("https://talan.bank.gov.ua/get-user-certificate/SdwerJo0ZdYcuDfHSPFT","Завантажити сертифікат")</f>
        <v>Завантажити сертифікат</v>
      </c>
    </row>
    <row r="504" spans="1:3" x14ac:dyDescent="0.3">
      <c r="A504" s="1">
        <v>503</v>
      </c>
      <c r="B504" t="s">
        <v>497</v>
      </c>
      <c r="C504" t="str">
        <f>HYPERLINK("https://talan.bank.gov.ua/get-user-certificate/SdwercaJkoeEnuIxB-pY","Завантажити сертифікат")</f>
        <v>Завантажити сертифікат</v>
      </c>
    </row>
    <row r="505" spans="1:3" x14ac:dyDescent="0.3">
      <c r="A505" s="1">
        <v>504</v>
      </c>
      <c r="B505" t="s">
        <v>498</v>
      </c>
      <c r="C505" t="str">
        <f>HYPERLINK("https://talan.bank.gov.ua/get-user-certificate/Sdwer8iXwGUPtm5JTZ2J","Завантажити сертифікат")</f>
        <v>Завантажити сертифікат</v>
      </c>
    </row>
    <row r="506" spans="1:3" x14ac:dyDescent="0.3">
      <c r="A506" s="1">
        <v>505</v>
      </c>
      <c r="B506" t="s">
        <v>499</v>
      </c>
      <c r="C506" t="str">
        <f>HYPERLINK("https://talan.bank.gov.ua/get-user-certificate/Sdwer_uJ6NciFBhWaMK_","Завантажити сертифікат")</f>
        <v>Завантажити сертифікат</v>
      </c>
    </row>
    <row r="507" spans="1:3" x14ac:dyDescent="0.3">
      <c r="A507" s="1">
        <v>506</v>
      </c>
      <c r="B507" t="s">
        <v>500</v>
      </c>
      <c r="C507" t="str">
        <f>HYPERLINK("https://talan.bank.gov.ua/get-user-certificate/Sdwer_ZEoeMM3Bso0T72","Завантажити сертифікат")</f>
        <v>Завантажити сертифікат</v>
      </c>
    </row>
    <row r="508" spans="1:3" x14ac:dyDescent="0.3">
      <c r="A508" s="1">
        <v>507</v>
      </c>
      <c r="B508" t="s">
        <v>446</v>
      </c>
      <c r="C508" t="str">
        <f>HYPERLINK("https://talan.bank.gov.ua/get-user-certificate/Sdwerzq-xIskwd2PmtoT","Завантажити сертифікат")</f>
        <v>Завантажити сертифікат</v>
      </c>
    </row>
    <row r="509" spans="1:3" x14ac:dyDescent="0.3">
      <c r="A509" s="1">
        <v>508</v>
      </c>
      <c r="B509" t="s">
        <v>501</v>
      </c>
      <c r="C509" t="str">
        <f>HYPERLINK("https://talan.bank.gov.ua/get-user-certificate/SdwerYdZmY18hrRsKgMg","Завантажити сертифікат")</f>
        <v>Завантажити сертифікат</v>
      </c>
    </row>
    <row r="510" spans="1:3" x14ac:dyDescent="0.3">
      <c r="A510" s="1">
        <v>509</v>
      </c>
      <c r="B510" t="s">
        <v>502</v>
      </c>
      <c r="C510" t="str">
        <f>HYPERLINK("https://talan.bank.gov.ua/get-user-certificate/SdwerAwFxKbRGW_EC2oZ","Завантажити сертифікат")</f>
        <v>Завантажити сертифікат</v>
      </c>
    </row>
    <row r="511" spans="1:3" x14ac:dyDescent="0.3">
      <c r="A511" s="1">
        <v>510</v>
      </c>
      <c r="B511" t="s">
        <v>503</v>
      </c>
      <c r="C511" t="str">
        <f>HYPERLINK("https://talan.bank.gov.ua/get-user-certificate/Sdwervdo2Utv9emHYJdz","Завантажити сертифікат")</f>
        <v>Завантажити сертифікат</v>
      </c>
    </row>
    <row r="512" spans="1:3" x14ac:dyDescent="0.3">
      <c r="A512" s="1">
        <v>511</v>
      </c>
      <c r="B512" t="s">
        <v>504</v>
      </c>
      <c r="C512" t="str">
        <f>HYPERLINK("https://talan.bank.gov.ua/get-user-certificate/SdwerTsHdtPZQFd1-Znl","Завантажити сертифікат")</f>
        <v>Завантажити сертифікат</v>
      </c>
    </row>
    <row r="513" spans="1:3" x14ac:dyDescent="0.3">
      <c r="A513" s="1">
        <v>512</v>
      </c>
      <c r="B513" t="s">
        <v>505</v>
      </c>
      <c r="C513" t="str">
        <f>HYPERLINK("https://talan.bank.gov.ua/get-user-certificate/SdwerSRzrVs4ZTBdHVut","Завантажити сертифікат")</f>
        <v>Завантажити сертифікат</v>
      </c>
    </row>
    <row r="514" spans="1:3" x14ac:dyDescent="0.3">
      <c r="A514" s="1">
        <v>513</v>
      </c>
      <c r="B514" t="s">
        <v>506</v>
      </c>
      <c r="C514" t="str">
        <f>HYPERLINK("https://talan.bank.gov.ua/get-user-certificate/Sdwer9acgG8D4QMJDwgS","Завантажити сертифікат")</f>
        <v>Завантажити сертифікат</v>
      </c>
    </row>
    <row r="515" spans="1:3" x14ac:dyDescent="0.3">
      <c r="A515" s="1">
        <v>514</v>
      </c>
      <c r="B515" t="s">
        <v>507</v>
      </c>
      <c r="C515" t="str">
        <f>HYPERLINK("https://talan.bank.gov.ua/get-user-certificate/Sdwer_S6U2XS6BNbfIvT","Завантажити сертифікат")</f>
        <v>Завантажити сертифікат</v>
      </c>
    </row>
    <row r="516" spans="1:3" x14ac:dyDescent="0.3">
      <c r="A516" s="1">
        <v>515</v>
      </c>
      <c r="B516" t="s">
        <v>508</v>
      </c>
      <c r="C516" t="str">
        <f>HYPERLINK("https://talan.bank.gov.ua/get-user-certificate/SdwerScCHtGaKnaQsVPv","Завантажити сертифікат")</f>
        <v>Завантажити сертифікат</v>
      </c>
    </row>
    <row r="517" spans="1:3" x14ac:dyDescent="0.3">
      <c r="A517" s="1">
        <v>516</v>
      </c>
      <c r="B517" t="s">
        <v>509</v>
      </c>
      <c r="C517" t="str">
        <f>HYPERLINK("https://talan.bank.gov.ua/get-user-certificate/SdwerKlPnR2lOHoFQH0s","Завантажити сертифікат")</f>
        <v>Завантажити сертифікат</v>
      </c>
    </row>
    <row r="518" spans="1:3" x14ac:dyDescent="0.3">
      <c r="A518" s="1">
        <v>517</v>
      </c>
      <c r="B518" t="s">
        <v>510</v>
      </c>
      <c r="C518" t="str">
        <f>HYPERLINK("https://talan.bank.gov.ua/get-user-certificate/SdwerjZrIHg6DthKPANy","Завантажити сертифікат")</f>
        <v>Завантажити сертифікат</v>
      </c>
    </row>
    <row r="519" spans="1:3" x14ac:dyDescent="0.3">
      <c r="A519" s="1">
        <v>518</v>
      </c>
      <c r="B519" t="s">
        <v>511</v>
      </c>
      <c r="C519" t="str">
        <f>HYPERLINK("https://talan.bank.gov.ua/get-user-certificate/SdwermgR2y-yJwjyEQf5","Завантажити сертифікат")</f>
        <v>Завантажити сертифікат</v>
      </c>
    </row>
    <row r="520" spans="1:3" x14ac:dyDescent="0.3">
      <c r="A520" s="1">
        <v>519</v>
      </c>
      <c r="B520" t="s">
        <v>512</v>
      </c>
      <c r="C520" t="str">
        <f>HYPERLINK("https://talan.bank.gov.ua/get-user-certificate/SdwergEYGb4zSRTnt4e6","Завантажити сертифікат")</f>
        <v>Завантажити сертифікат</v>
      </c>
    </row>
    <row r="521" spans="1:3" x14ac:dyDescent="0.3">
      <c r="A521" s="1">
        <v>520</v>
      </c>
      <c r="B521" t="s">
        <v>513</v>
      </c>
      <c r="C521" t="str">
        <f>HYPERLINK("https://talan.bank.gov.ua/get-user-certificate/Sdwer02VVpn9ME9Fq_EP","Завантажити сертифікат")</f>
        <v>Завантажити сертифікат</v>
      </c>
    </row>
    <row r="522" spans="1:3" x14ac:dyDescent="0.3">
      <c r="A522" s="1">
        <v>521</v>
      </c>
      <c r="B522" t="s">
        <v>514</v>
      </c>
      <c r="C522" t="str">
        <f>HYPERLINK("https://talan.bank.gov.ua/get-user-certificate/Sdwer_kF-H_Iu_I3HFwh","Завантажити сертифікат")</f>
        <v>Завантажити сертифікат</v>
      </c>
    </row>
    <row r="523" spans="1:3" x14ac:dyDescent="0.3">
      <c r="A523" s="1">
        <v>522</v>
      </c>
      <c r="B523" t="s">
        <v>515</v>
      </c>
      <c r="C523" t="str">
        <f>HYPERLINK("https://talan.bank.gov.ua/get-user-certificate/SdwerT0JDD7Li8sWM4HJ","Завантажити сертифікат")</f>
        <v>Завантажити сертифікат</v>
      </c>
    </row>
    <row r="524" spans="1:3" x14ac:dyDescent="0.3">
      <c r="A524" s="1">
        <v>523</v>
      </c>
      <c r="B524" t="s">
        <v>516</v>
      </c>
      <c r="C524" t="str">
        <f>HYPERLINK("https://talan.bank.gov.ua/get-user-certificate/SdwerbPKZRCE4pHjvWak","Завантажити сертифікат")</f>
        <v>Завантажити сертифікат</v>
      </c>
    </row>
    <row r="525" spans="1:3" x14ac:dyDescent="0.3">
      <c r="A525" s="1">
        <v>524</v>
      </c>
      <c r="B525" t="s">
        <v>517</v>
      </c>
      <c r="C525" t="str">
        <f>HYPERLINK("https://talan.bank.gov.ua/get-user-certificate/SdwerfKNW4CJLSLdnitq","Завантажити сертифікат")</f>
        <v>Завантажити сертифікат</v>
      </c>
    </row>
    <row r="526" spans="1:3" x14ac:dyDescent="0.3">
      <c r="A526" s="1">
        <v>525</v>
      </c>
      <c r="B526" t="s">
        <v>518</v>
      </c>
      <c r="C526" t="str">
        <f>HYPERLINK("https://talan.bank.gov.ua/get-user-certificate/SdwerUQAzoLFX8slvpHS","Завантажити сертифікат")</f>
        <v>Завантажити сертифікат</v>
      </c>
    </row>
    <row r="527" spans="1:3" x14ac:dyDescent="0.3">
      <c r="A527" s="1">
        <v>526</v>
      </c>
      <c r="B527" t="s">
        <v>519</v>
      </c>
      <c r="C527" t="str">
        <f>HYPERLINK("https://talan.bank.gov.ua/get-user-certificate/SdwerZwnr-OJeLr59uNe","Завантажити сертифікат")</f>
        <v>Завантажити сертифікат</v>
      </c>
    </row>
    <row r="528" spans="1:3" x14ac:dyDescent="0.3">
      <c r="A528" s="1">
        <v>527</v>
      </c>
      <c r="B528" t="s">
        <v>520</v>
      </c>
      <c r="C528" t="str">
        <f>HYPERLINK("https://talan.bank.gov.ua/get-user-certificate/SdwerX8fB6U9Na-OpTup","Завантажити сертифікат")</f>
        <v>Завантажити сертифікат</v>
      </c>
    </row>
    <row r="529" spans="1:3" x14ac:dyDescent="0.3">
      <c r="A529" s="1">
        <v>528</v>
      </c>
      <c r="B529" t="s">
        <v>521</v>
      </c>
      <c r="C529" t="str">
        <f>HYPERLINK("https://talan.bank.gov.ua/get-user-certificate/SdwerOje5Ai7l4erN4Kp","Завантажити сертифікат")</f>
        <v>Завантажити сертифікат</v>
      </c>
    </row>
    <row r="530" spans="1:3" x14ac:dyDescent="0.3">
      <c r="A530" s="1">
        <v>529</v>
      </c>
      <c r="B530" t="s">
        <v>522</v>
      </c>
      <c r="C530" t="str">
        <f>HYPERLINK("https://talan.bank.gov.ua/get-user-certificate/SdwerjhRs9jQT8a8tR-a","Завантажити сертифікат")</f>
        <v>Завантажити сертифікат</v>
      </c>
    </row>
    <row r="531" spans="1:3" x14ac:dyDescent="0.3">
      <c r="A531" s="1">
        <v>530</v>
      </c>
      <c r="B531" t="s">
        <v>523</v>
      </c>
      <c r="C531" t="str">
        <f>HYPERLINK("https://talan.bank.gov.ua/get-user-certificate/SdwerEVsbEzU5hHIZNZF","Завантажити сертифікат")</f>
        <v>Завантажити сертифікат</v>
      </c>
    </row>
    <row r="532" spans="1:3" x14ac:dyDescent="0.3">
      <c r="A532" s="1">
        <v>531</v>
      </c>
      <c r="B532" t="s">
        <v>524</v>
      </c>
      <c r="C532" t="str">
        <f>HYPERLINK("https://talan.bank.gov.ua/get-user-certificate/SdwerMd16iYwy3wVXPgf","Завантажити сертифікат")</f>
        <v>Завантажити сертифікат</v>
      </c>
    </row>
    <row r="533" spans="1:3" x14ac:dyDescent="0.3">
      <c r="A533" s="1">
        <v>532</v>
      </c>
      <c r="B533" s="1" t="s">
        <v>525</v>
      </c>
      <c r="C533" s="1" t="s">
        <v>526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 display="Завантажити сертифікат"/>
    <hyperlink ref="C252" r:id="rId251" tooltip="Завантажити сертифікат" display="Завантажити сертифікат"/>
    <hyperlink ref="C253" r:id="rId252" tooltip="Завантажити сертифікат" display="Завантажити сертифікат"/>
    <hyperlink ref="C254" r:id="rId253" tooltip="Завантажити сертифікат" display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  <hyperlink ref="C295" r:id="rId294" tooltip="Завантажити сертифікат" display="Завантажити сертифікат"/>
    <hyperlink ref="C296" r:id="rId295" tooltip="Завантажити сертифікат" display="Завантажити сертифікат"/>
    <hyperlink ref="C297" r:id="rId296" tooltip="Завантажити сертифікат" display="Завантажити сертифікат"/>
    <hyperlink ref="C298" r:id="rId297" tooltip="Завантажити сертифікат" display="Завантажити сертифікат"/>
    <hyperlink ref="C299" r:id="rId298" tooltip="Завантажити сертифікат" display="Завантажити сертифікат"/>
    <hyperlink ref="C300" r:id="rId299" tooltip="Завантажити сертифікат" display="Завантажити сертифікат"/>
    <hyperlink ref="C301" r:id="rId300" tooltip="Завантажити сертифікат" display="Завантажити сертифікат"/>
    <hyperlink ref="C302" r:id="rId301" tooltip="Завантажити сертифікат" display="Завантажити сертифікат"/>
    <hyperlink ref="C303" r:id="rId302" tooltip="Завантажити сертифікат" display="Завантажити сертифікат"/>
    <hyperlink ref="C304" r:id="rId303" tooltip="Завантажити сертифікат" display="Завантажити сертифікат"/>
    <hyperlink ref="C305" r:id="rId304" tooltip="Завантажити сертифікат" display="Завантажити сертифікат"/>
    <hyperlink ref="C306" r:id="rId305" tooltip="Завантажити сертифікат" display="Завантажити сертифікат"/>
    <hyperlink ref="C307" r:id="rId306" tooltip="Завантажити сертифікат" display="Завантажити сертифікат"/>
    <hyperlink ref="C308" r:id="rId307" tooltip="Завантажити сертифікат" display="Завантажити сертифікат"/>
    <hyperlink ref="C309" r:id="rId308" tooltip="Завантажити сертифікат" display="Завантажити сертифікат"/>
    <hyperlink ref="C310" r:id="rId309" tooltip="Завантажити сертифікат" display="Завантажити сертифікат"/>
    <hyperlink ref="C311" r:id="rId310" tooltip="Завантажити сертифікат" display="Завантажити сертифікат"/>
    <hyperlink ref="C312" r:id="rId311" tooltip="Завантажити сертифікат" display="Завантажити сертифікат"/>
    <hyperlink ref="C313" r:id="rId312" tooltip="Завантажити сертифікат" display="Завантажити сертифікат"/>
    <hyperlink ref="C314" r:id="rId313" tooltip="Завантажити сертифікат" display="Завантажити сертифікат"/>
    <hyperlink ref="C315" r:id="rId314" tooltip="Завантажити сертифікат" display="Завантажити сертифікат"/>
    <hyperlink ref="C316" r:id="rId315" tooltip="Завантажити сертифікат" display="Завантажити сертифікат"/>
    <hyperlink ref="C317" r:id="rId316" tooltip="Завантажити сертифікат" display="Завантажити сертифікат"/>
    <hyperlink ref="C318" r:id="rId317" tooltip="Завантажити сертифікат" display="Завантажити сертифікат"/>
    <hyperlink ref="C319" r:id="rId318" tooltip="Завантажити сертифікат" display="Завантажити сертифікат"/>
    <hyperlink ref="C320" r:id="rId319" tooltip="Завантажити сертифікат" display="Завантажити сертифікат"/>
    <hyperlink ref="C321" r:id="rId320" tooltip="Завантажити сертифікат" display="Завантажити сертифікат"/>
    <hyperlink ref="C322" r:id="rId321" tooltip="Завантажити сертифікат" display="Завантажити сертифікат"/>
    <hyperlink ref="C323" r:id="rId322" tooltip="Завантажити сертифікат" display="Завантажити сертифікат"/>
    <hyperlink ref="C324" r:id="rId323" tooltip="Завантажити сертифікат" display="Завантажити сертифікат"/>
    <hyperlink ref="C325" r:id="rId324" tooltip="Завантажити сертифікат" display="Завантажити сертифікат"/>
    <hyperlink ref="C326" r:id="rId325" tooltip="Завантажити сертифікат" display="Завантажити сертифікат"/>
    <hyperlink ref="C327" r:id="rId326" tooltip="Завантажити сертифікат" display="Завантажити сертифікат"/>
    <hyperlink ref="C328" r:id="rId327" tooltip="Завантажити сертифікат" display="Завантажити сертифікат"/>
    <hyperlink ref="C329" r:id="rId328" tooltip="Завантажити сертифікат" display="Завантажити сертифікат"/>
    <hyperlink ref="C330" r:id="rId329" tooltip="Завантажити сертифікат" display="Завантажити сертифікат"/>
    <hyperlink ref="C331" r:id="rId330" tooltip="Завантажити сертифікат" display="Завантажити сертифікат"/>
    <hyperlink ref="C332" r:id="rId331" tooltip="Завантажити сертифікат" display="Завантажити сертифікат"/>
    <hyperlink ref="C333" r:id="rId332" tooltip="Завантажити сертифікат" display="Завантажити сертифікат"/>
    <hyperlink ref="C334" r:id="rId333" tooltip="Завантажити сертифікат" display="Завантажити сертифікат"/>
    <hyperlink ref="C335" r:id="rId334" tooltip="Завантажити сертифікат" display="Завантажити сертифікат"/>
    <hyperlink ref="C336" r:id="rId335" tooltip="Завантажити сертифікат" display="Завантажити сертифікат"/>
    <hyperlink ref="C337" r:id="rId336" tooltip="Завантажити сертифікат" display="Завантажити сертифікат"/>
    <hyperlink ref="C338" r:id="rId337" tooltip="Завантажити сертифікат" display="Завантажити сертифікат"/>
    <hyperlink ref="C339" r:id="rId338" tooltip="Завантажити сертифікат" display="Завантажити сертифікат"/>
    <hyperlink ref="C340" r:id="rId339" tooltip="Завантажити сертифікат" display="Завантажити сертифікат"/>
    <hyperlink ref="C341" r:id="rId340" tooltip="Завантажити сертифікат" display="Завантажити сертифікат"/>
    <hyperlink ref="C342" r:id="rId341" tooltip="Завантажити сертифікат" display="Завантажити сертифікат"/>
    <hyperlink ref="C343" r:id="rId342" tooltip="Завантажити сертифікат" display="Завантажити сертифікат"/>
    <hyperlink ref="C344" r:id="rId343" tooltip="Завантажити сертифікат" display="Завантажити сертифікат"/>
    <hyperlink ref="C345" r:id="rId344" tooltip="Завантажити сертифікат" display="Завантажити сертифікат"/>
    <hyperlink ref="C346" r:id="rId345" tooltip="Завантажити сертифікат" display="Завантажити сертифікат"/>
    <hyperlink ref="C347" r:id="rId346" tooltip="Завантажити сертифікат" display="Завантажити сертифікат"/>
    <hyperlink ref="C348" r:id="rId347" tooltip="Завантажити сертифікат" display="Завантажити сертифікат"/>
    <hyperlink ref="C349" r:id="rId348" tooltip="Завантажити сертифікат" display="Завантажити сертифікат"/>
    <hyperlink ref="C350" r:id="rId349" tooltip="Завантажити сертифікат" display="Завантажити сертифікат"/>
    <hyperlink ref="C351" r:id="rId350" tooltip="Завантажити сертифікат" display="Завантажити сертифікат"/>
    <hyperlink ref="C352" r:id="rId351" tooltip="Завантажити сертифікат" display="Завантажити сертифікат"/>
    <hyperlink ref="C353" r:id="rId352" tooltip="Завантажити сертифікат" display="Завантажити сертифікат"/>
    <hyperlink ref="C354" r:id="rId353" tooltip="Завантажити сертифікат" display="Завантажити сертифікат"/>
    <hyperlink ref="C355" r:id="rId354" tooltip="Завантажити сертифікат" display="Завантажити сертифікат"/>
    <hyperlink ref="C356" r:id="rId355" tooltip="Завантажити сертифікат" display="Завантажити сертифікат"/>
    <hyperlink ref="C357" r:id="rId356" tooltip="Завантажити сертифікат" display="Завантажити сертифікат"/>
    <hyperlink ref="C358" r:id="rId357" tooltip="Завантажити сертифікат" display="Завантажити сертифікат"/>
    <hyperlink ref="C359" r:id="rId358" tooltip="Завантажити сертифікат" display="Завантажити сертифікат"/>
    <hyperlink ref="C360" r:id="rId359" tooltip="Завантажити сертифікат" display="Завантажити сертифікат"/>
    <hyperlink ref="C361" r:id="rId360" tooltip="Завантажити сертифікат" display="Завантажити сертифікат"/>
    <hyperlink ref="C362" r:id="rId361" tooltip="Завантажити сертифікат" display="Завантажити сертифікат"/>
    <hyperlink ref="C363" r:id="rId362" tooltip="Завантажити сертифікат" display="Завантажити сертифікат"/>
    <hyperlink ref="C364" r:id="rId363" tooltip="Завантажити сертифікат" display="Завантажити сертифікат"/>
    <hyperlink ref="C365" r:id="rId364" tooltip="Завантажити сертифікат" display="Завантажити сертифікат"/>
    <hyperlink ref="C366" r:id="rId365" tooltip="Завантажити сертифікат" display="Завантажити сертифікат"/>
    <hyperlink ref="C367" r:id="rId366" tooltip="Завантажити сертифікат" display="Завантажити сертифікат"/>
    <hyperlink ref="C368" r:id="rId367" tooltip="Завантажити сертифікат" display="Завантажити сертифікат"/>
    <hyperlink ref="C369" r:id="rId368" tooltip="Завантажити сертифікат" display="Завантажити сертифікат"/>
    <hyperlink ref="C370" r:id="rId369" tooltip="Завантажити сертифікат" display="Завантажити сертифікат"/>
    <hyperlink ref="C371" r:id="rId370" tooltip="Завантажити сертифікат" display="Завантажити сертифікат"/>
    <hyperlink ref="C372" r:id="rId371" tooltip="Завантажити сертифікат" display="Завантажити сертифікат"/>
    <hyperlink ref="C373" r:id="rId372" tooltip="Завантажити сертифікат" display="Завантажити сертифікат"/>
    <hyperlink ref="C374" r:id="rId373" tooltip="Завантажити сертифікат" display="Завантажити сертифікат"/>
    <hyperlink ref="C375" r:id="rId374" tooltip="Завантажити сертифікат" display="Завантажити сертифікат"/>
    <hyperlink ref="C376" r:id="rId375" tooltip="Завантажити сертифікат" display="Завантажити сертифікат"/>
    <hyperlink ref="C377" r:id="rId376" tooltip="Завантажити сертифікат" display="Завантажити сертифікат"/>
    <hyperlink ref="C378" r:id="rId377" tooltip="Завантажити сертифікат" display="Завантажити сертифікат"/>
    <hyperlink ref="C379" r:id="rId378" tooltip="Завантажити сертифікат" display="Завантажити сертифікат"/>
    <hyperlink ref="C380" r:id="rId379" tooltip="Завантажити сертифікат" display="Завантажити сертифікат"/>
    <hyperlink ref="C381" r:id="rId380" tooltip="Завантажити сертифікат" display="Завантажити сертифікат"/>
    <hyperlink ref="C382" r:id="rId381" tooltip="Завантажити сертифікат" display="Завантажити сертифікат"/>
    <hyperlink ref="C383" r:id="rId382" tooltip="Завантажити сертифікат" display="Завантажити сертифікат"/>
    <hyperlink ref="C384" r:id="rId383" tooltip="Завантажити сертифікат" display="Завантажити сертифікат"/>
    <hyperlink ref="C385" r:id="rId384" tooltip="Завантажити сертифікат" display="Завантажити сертифікат"/>
    <hyperlink ref="C386" r:id="rId385" tooltip="Завантажити сертифікат" display="Завантажити сертифікат"/>
    <hyperlink ref="C387" r:id="rId386" tooltip="Завантажити сертифікат" display="Завантажити сертифікат"/>
    <hyperlink ref="C388" r:id="rId387" tooltip="Завантажити сертифікат" display="Завантажити сертифікат"/>
    <hyperlink ref="C389" r:id="rId388" tooltip="Завантажити сертифікат" display="Завантажити сертифікат"/>
    <hyperlink ref="C390" r:id="rId389" tooltip="Завантажити сертифікат" display="Завантажити сертифікат"/>
    <hyperlink ref="C391" r:id="rId390" tooltip="Завантажити сертифікат" display="Завантажити сертифікат"/>
    <hyperlink ref="C392" r:id="rId391" tooltip="Завантажити сертифікат" display="Завантажити сертифікат"/>
    <hyperlink ref="C393" r:id="rId392" tooltip="Завантажити сертифікат" display="Завантажити сертифікат"/>
    <hyperlink ref="C394" r:id="rId393" tooltip="Завантажити сертифікат" display="Завантажити сертифікат"/>
    <hyperlink ref="C395" r:id="rId394" tooltip="Завантажити сертифікат" display="Завантажити сертифікат"/>
    <hyperlink ref="C396" r:id="rId395" tooltip="Завантажити сертифікат" display="Завантажити сертифікат"/>
    <hyperlink ref="C397" r:id="rId396" tooltip="Завантажити сертифікат" display="Завантажити сертифікат"/>
    <hyperlink ref="C398" r:id="rId397" tooltip="Завантажити сертифікат" display="Завантажити сертифікат"/>
    <hyperlink ref="C399" r:id="rId398" tooltip="Завантажити сертифікат" display="Завантажити сертифікат"/>
    <hyperlink ref="C400" r:id="rId399" tooltip="Завантажити сертифікат" display="Завантажити сертифікат"/>
    <hyperlink ref="C401" r:id="rId400" tooltip="Завантажити сертифікат" display="Завантажити сертифікат"/>
    <hyperlink ref="C402" r:id="rId401" tooltip="Завантажити сертифікат" display="Завантажити сертифікат"/>
    <hyperlink ref="C403" r:id="rId402" tooltip="Завантажити сертифікат" display="Завантажити сертифікат"/>
    <hyperlink ref="C404" r:id="rId403" tooltip="Завантажити сертифікат" display="Завантажити сертифікат"/>
    <hyperlink ref="C405" r:id="rId404" tooltip="Завантажити сертифікат" display="Завантажити сертифікат"/>
    <hyperlink ref="C406" r:id="rId405" tooltip="Завантажити сертифікат" display="Завантажити сертифікат"/>
    <hyperlink ref="C407" r:id="rId406" tooltip="Завантажити сертифікат" display="Завантажити сертифікат"/>
    <hyperlink ref="C408" r:id="rId407" tooltip="Завантажити сертифікат" display="Завантажити сертифікат"/>
    <hyperlink ref="C409" r:id="rId408" tooltip="Завантажити сертифікат" display="Завантажити сертифікат"/>
    <hyperlink ref="C410" r:id="rId409" tooltip="Завантажити сертифікат" display="Завантажити сертифікат"/>
    <hyperlink ref="C411" r:id="rId410" tooltip="Завантажити сертифікат" display="Завантажити сертифікат"/>
    <hyperlink ref="C412" r:id="rId411" tooltip="Завантажити сертифікат" display="Завантажити сертифікат"/>
    <hyperlink ref="C413" r:id="rId412" tooltip="Завантажити сертифікат" display="Завантажити сертифікат"/>
    <hyperlink ref="C414" r:id="rId413" tooltip="Завантажити сертифікат" display="Завантажити сертифікат"/>
    <hyperlink ref="C415" r:id="rId414" tooltip="Завантажити сертифікат" display="Завантажити сертифікат"/>
    <hyperlink ref="C416" r:id="rId415" tooltip="Завантажити сертифікат" display="Завантажити сертифікат"/>
    <hyperlink ref="C417" r:id="rId416" tooltip="Завантажити сертифікат" display="Завантажити сертифікат"/>
    <hyperlink ref="C418" r:id="rId417" tooltip="Завантажити сертифікат" display="Завантажити сертифікат"/>
    <hyperlink ref="C419" r:id="rId418" tooltip="Завантажити сертифікат" display="Завантажити сертифікат"/>
    <hyperlink ref="C420" r:id="rId419" tooltip="Завантажити сертифікат" display="Завантажити сертифікат"/>
    <hyperlink ref="C421" r:id="rId420" tooltip="Завантажити сертифікат" display="Завантажити сертифікат"/>
    <hyperlink ref="C422" r:id="rId421" tooltip="Завантажити сертифікат" display="Завантажити сертифікат"/>
    <hyperlink ref="C423" r:id="rId422" tooltip="Завантажити сертифікат" display="Завантажити сертифікат"/>
    <hyperlink ref="C424" r:id="rId423" tooltip="Завантажити сертифікат" display="Завантажити сертифікат"/>
    <hyperlink ref="C425" r:id="rId424" tooltip="Завантажити сертифікат" display="Завантажити сертифікат"/>
    <hyperlink ref="C426" r:id="rId425" tooltip="Завантажити сертифікат" display="Завантажити сертифікат"/>
    <hyperlink ref="C427" r:id="rId426" tooltip="Завантажити сертифікат" display="Завантажити сертифікат"/>
    <hyperlink ref="C428" r:id="rId427" tooltip="Завантажити сертифікат" display="Завантажити сертифікат"/>
    <hyperlink ref="C429" r:id="rId428" tooltip="Завантажити сертифікат" display="Завантажити сертифікат"/>
    <hyperlink ref="C430" r:id="rId429" tooltip="Завантажити сертифікат" display="Завантажити сертифікат"/>
    <hyperlink ref="C431" r:id="rId430" tooltip="Завантажити сертифікат" display="Завантажити сертифікат"/>
    <hyperlink ref="C432" r:id="rId431" tooltip="Завантажити сертифікат" display="Завантажити сертифікат"/>
    <hyperlink ref="C433" r:id="rId432" tooltip="Завантажити сертифікат" display="Завантажити сертифікат"/>
    <hyperlink ref="C434" r:id="rId433" tooltip="Завантажити сертифікат" display="Завантажити сертифікат"/>
    <hyperlink ref="C435" r:id="rId434" tooltip="Завантажити сертифікат" display="Завантажити сертифікат"/>
    <hyperlink ref="C436" r:id="rId435" tooltip="Завантажити сертифікат" display="Завантажити сертифікат"/>
    <hyperlink ref="C437" r:id="rId436" tooltip="Завантажити сертифікат" display="Завантажити сертифікат"/>
    <hyperlink ref="C438" r:id="rId437" tooltip="Завантажити сертифікат" display="Завантажити сертифікат"/>
    <hyperlink ref="C439" r:id="rId438" tooltip="Завантажити сертифікат" display="Завантажити сертифікат"/>
    <hyperlink ref="C440" r:id="rId439" tooltip="Завантажити сертифікат" display="Завантажити сертифікат"/>
    <hyperlink ref="C441" r:id="rId440" tooltip="Завантажити сертифікат" display="Завантажити сертифікат"/>
    <hyperlink ref="C442" r:id="rId441" tooltip="Завантажити сертифікат" display="Завантажити сертифікат"/>
    <hyperlink ref="C443" r:id="rId442" tooltip="Завантажити сертифікат" display="Завантажити сертифікат"/>
    <hyperlink ref="C444" r:id="rId443" tooltip="Завантажити сертифікат" display="Завантажити сертифікат"/>
    <hyperlink ref="C445" r:id="rId444" tooltip="Завантажити сертифікат" display="Завантажити сертифікат"/>
    <hyperlink ref="C446" r:id="rId445" tooltip="Завантажити сертифікат" display="Завантажити сертифікат"/>
    <hyperlink ref="C447" r:id="rId446" tooltip="Завантажити сертифікат" display="Завантажити сертифікат"/>
    <hyperlink ref="C448" r:id="rId447" tooltip="Завантажити сертифікат" display="Завантажити сертифікат"/>
    <hyperlink ref="C449" r:id="rId448" tooltip="Завантажити сертифікат" display="Завантажити сертифікат"/>
    <hyperlink ref="C450" r:id="rId449" tooltip="Завантажити сертифікат" display="Завантажити сертифікат"/>
    <hyperlink ref="C451" r:id="rId450" tooltip="Завантажити сертифікат" display="Завантажити сертифікат"/>
    <hyperlink ref="C452" r:id="rId451" tooltip="Завантажити сертифікат" display="Завантажити сертифікат"/>
    <hyperlink ref="C453" r:id="rId452" tooltip="Завантажити сертифікат" display="Завантажити сертифікат"/>
    <hyperlink ref="C454" r:id="rId453" tooltip="Завантажити сертифікат" display="Завантажити сертифікат"/>
    <hyperlink ref="C455" r:id="rId454" tooltip="Завантажити сертифікат" display="Завантажити сертифікат"/>
    <hyperlink ref="C456" r:id="rId455" tooltip="Завантажити сертифікат" display="Завантажити сертифікат"/>
    <hyperlink ref="C457" r:id="rId456" tooltip="Завантажити сертифікат" display="Завантажити сертифікат"/>
    <hyperlink ref="C458" r:id="rId457" tooltip="Завантажити сертифікат" display="Завантажити сертифікат"/>
    <hyperlink ref="C459" r:id="rId458" tooltip="Завантажити сертифікат" display="Завантажити сертифікат"/>
    <hyperlink ref="C460" r:id="rId459" tooltip="Завантажити сертифікат" display="Завантажити сертифікат"/>
    <hyperlink ref="C461" r:id="rId460" tooltip="Завантажити сертифікат" display="Завантажити сертифікат"/>
    <hyperlink ref="C462" r:id="rId461" tooltip="Завантажити сертифікат" display="Завантажити сертифікат"/>
    <hyperlink ref="C463" r:id="rId462" tooltip="Завантажити сертифікат" display="Завантажити сертифікат"/>
    <hyperlink ref="C464" r:id="rId463" tooltip="Завантажити сертифікат" display="Завантажити сертифікат"/>
    <hyperlink ref="C465" r:id="rId464" tooltip="Завантажити сертифікат" display="Завантажити сертифікат"/>
    <hyperlink ref="C466" r:id="rId465" tooltip="Завантажити сертифікат" display="Завантажити сертифікат"/>
    <hyperlink ref="C467" r:id="rId466" tooltip="Завантажити сертифікат" display="Завантажити сертифікат"/>
    <hyperlink ref="C468" r:id="rId467" tooltip="Завантажити сертифікат" display="Завантажити сертифікат"/>
    <hyperlink ref="C469" r:id="rId468" tooltip="Завантажити сертифікат" display="Завантажити сертифікат"/>
    <hyperlink ref="C470" r:id="rId469" tooltip="Завантажити сертифікат" display="Завантажити сертифікат"/>
    <hyperlink ref="C471" r:id="rId470" tooltip="Завантажити сертифікат" display="Завантажити сертифікат"/>
    <hyperlink ref="C472" r:id="rId471" tooltip="Завантажити сертифікат" display="Завантажити сертифікат"/>
    <hyperlink ref="C473" r:id="rId472" tooltip="Завантажити сертифікат" display="Завантажити сертифікат"/>
    <hyperlink ref="C474" r:id="rId473" tooltip="Завантажити сертифікат" display="Завантажити сертифікат"/>
    <hyperlink ref="C475" r:id="rId474" tooltip="Завантажити сертифікат" display="Завантажити сертифікат"/>
    <hyperlink ref="C476" r:id="rId475" tooltip="Завантажити сертифікат" display="Завантажити сертифікат"/>
    <hyperlink ref="C477" r:id="rId476" tooltip="Завантажити сертифікат" display="Завантажити сертифікат"/>
    <hyperlink ref="C478" r:id="rId477" tooltip="Завантажити сертифікат" display="Завантажити сертифікат"/>
    <hyperlink ref="C479" r:id="rId478" tooltip="Завантажити сертифікат" display="Завантажити сертифікат"/>
    <hyperlink ref="C480" r:id="rId479" tooltip="Завантажити сертифікат" display="Завантажити сертифікат"/>
    <hyperlink ref="C481" r:id="rId480" tooltip="Завантажити сертифікат" display="Завантажити сертифікат"/>
    <hyperlink ref="C482" r:id="rId481" tooltip="Завантажити сертифікат" display="Завантажити сертифікат"/>
    <hyperlink ref="C483" r:id="rId482" tooltip="Завантажити сертифікат" display="Завантажити сертифікат"/>
    <hyperlink ref="C484" r:id="rId483" tooltip="Завантажити сертифікат" display="Завантажити сертифікат"/>
    <hyperlink ref="C485" r:id="rId484" tooltip="Завантажити сертифікат" display="Завантажити сертифікат"/>
    <hyperlink ref="C486" r:id="rId485" tooltip="Завантажити сертифікат" display="Завантажити сертифікат"/>
    <hyperlink ref="C487" r:id="rId486" tooltip="Завантажити сертифікат" display="Завантажити сертифікат"/>
    <hyperlink ref="C488" r:id="rId487" tooltip="Завантажити сертифікат" display="Завантажити сертифікат"/>
    <hyperlink ref="C489" r:id="rId488" tooltip="Завантажити сертифікат" display="Завантажити сертифікат"/>
    <hyperlink ref="C490" r:id="rId489" tooltip="Завантажити сертифікат" display="Завантажити сертифікат"/>
    <hyperlink ref="C491" r:id="rId490" tooltip="Завантажити сертифікат" display="Завантажити сертифікат"/>
    <hyperlink ref="C492" r:id="rId491" tooltip="Завантажити сертифікат" display="Завантажити сертифікат"/>
    <hyperlink ref="C493" r:id="rId492" tooltip="Завантажити сертифікат" display="Завантажити сертифікат"/>
    <hyperlink ref="C494" r:id="rId493" tooltip="Завантажити сертифікат" display="Завантажити сертифікат"/>
    <hyperlink ref="C495" r:id="rId494" tooltip="Завантажити сертифікат" display="Завантажити сертифікат"/>
    <hyperlink ref="C496" r:id="rId495" tooltip="Завантажити сертифікат" display="Завантажити сертифікат"/>
    <hyperlink ref="C497" r:id="rId496" tooltip="Завантажити сертифікат" display="Завантажити сертифікат"/>
    <hyperlink ref="C498" r:id="rId497" tooltip="Завантажити сертифікат" display="Завантажити сертифікат"/>
    <hyperlink ref="C499" r:id="rId498" tooltip="Завантажити сертифікат" display="Завантажити сертифікат"/>
    <hyperlink ref="C500" r:id="rId499" tooltip="Завантажити сертифікат" display="Завантажити сертифікат"/>
    <hyperlink ref="C501" r:id="rId500" tooltip="Завантажити сертифікат" display="Завантажити сертифікат"/>
    <hyperlink ref="C502" r:id="rId501" tooltip="Завантажити сертифікат" display="Завантажити сертифікат"/>
    <hyperlink ref="C503" r:id="rId502" tooltip="Завантажити сертифікат" display="Завантажити сертифікат"/>
    <hyperlink ref="C504" r:id="rId503" tooltip="Завантажити сертифікат" display="Завантажити сертифікат"/>
    <hyperlink ref="C505" r:id="rId504" tooltip="Завантажити сертифікат" display="Завантажити сертифікат"/>
    <hyperlink ref="C506" r:id="rId505" tooltip="Завантажити сертифікат" display="Завантажити сертифікат"/>
    <hyperlink ref="C507" r:id="rId506" tooltip="Завантажити сертифікат" display="Завантажити сертифікат"/>
    <hyperlink ref="C508" r:id="rId507" tooltip="Завантажити сертифікат" display="Завантажити сертифікат"/>
    <hyperlink ref="C509" r:id="rId508" tooltip="Завантажити сертифікат" display="Завантажити сертифікат"/>
    <hyperlink ref="C510" r:id="rId509" tooltip="Завантажити сертифікат" display="Завантажити сертифікат"/>
    <hyperlink ref="C511" r:id="rId510" tooltip="Завантажити сертифікат" display="Завантажити сертифікат"/>
    <hyperlink ref="C512" r:id="rId511" tooltip="Завантажити сертифікат" display="Завантажити сертифікат"/>
    <hyperlink ref="C513" r:id="rId512" tooltip="Завантажити сертифікат" display="Завантажити сертифікат"/>
    <hyperlink ref="C514" r:id="rId513" tooltip="Завантажити сертифікат" display="Завантажити сертифікат"/>
    <hyperlink ref="C515" r:id="rId514" tooltip="Завантажити сертифікат" display="Завантажити сертифікат"/>
    <hyperlink ref="C516" r:id="rId515" tooltip="Завантажити сертифікат" display="Завантажити сертифікат"/>
    <hyperlink ref="C517" r:id="rId516" tooltip="Завантажити сертифікат" display="Завантажити сертифікат"/>
    <hyperlink ref="C518" r:id="rId517" tooltip="Завантажити сертифікат" display="Завантажити сертифікат"/>
    <hyperlink ref="C519" r:id="rId518" tooltip="Завантажити сертифікат" display="Завантажити сертифікат"/>
    <hyperlink ref="C520" r:id="rId519" tooltip="Завантажити сертифікат" display="Завантажити сертифікат"/>
    <hyperlink ref="C521" r:id="rId520" tooltip="Завантажити сертифікат" display="Завантажити сертифікат"/>
    <hyperlink ref="C522" r:id="rId521" tooltip="Завантажити сертифікат" display="Завантажити сертифікат"/>
    <hyperlink ref="C523" r:id="rId522" tooltip="Завантажити сертифікат" display="Завантажити сертифікат"/>
    <hyperlink ref="C524" r:id="rId523" tooltip="Завантажити сертифікат" display="Завантажити сертифікат"/>
    <hyperlink ref="C525" r:id="rId524" tooltip="Завантажити сертифікат" display="Завантажити сертифікат"/>
    <hyperlink ref="C526" r:id="rId525" tooltip="Завантажити сертифікат" display="Завантажити сертифікат"/>
    <hyperlink ref="C527" r:id="rId526" tooltip="Завантажити сертифікат" display="Завантажити сертифікат"/>
    <hyperlink ref="C528" r:id="rId527" tooltip="Завантажити сертифікат" display="Завантажити сертифікат"/>
    <hyperlink ref="C529" r:id="rId528" tooltip="Завантажити сертифікат" display="Завантажити сертифікат"/>
    <hyperlink ref="C530" r:id="rId529" tooltip="Завантажити сертифікат" display="Завантажити сертифікат"/>
    <hyperlink ref="C531" r:id="rId530" tooltip="Завантажити сертифікат" display="Завантажити сертифікат"/>
    <hyperlink ref="C532" r:id="rId531" tooltip="Завантажити сертифікат" display="Завантажити сертифікат"/>
    <hyperlink ref="C533" r:id="rId532" tooltip="Завантажити сертифікат"/>
  </hyperlinks>
  <pageMargins left="0.7" right="0.7" top="0.75" bottom="0.75" header="0.3" footer="0.3"/>
  <pageSetup paperSize="9" orientation="portrait" r:id="rId5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2023-06-26T18:53:28Z</dcterms:created>
  <dcterms:modified xsi:type="dcterms:W3CDTF">2023-06-27T15:42:08Z</dcterms:modified>
  <cp:category/>
</cp:coreProperties>
</file>