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День банкіра_2023\"/>
    </mc:Choice>
  </mc:AlternateContent>
  <bookViews>
    <workbookView xWindow="0" yWindow="0" windowWidth="17256" windowHeight="5640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102" i="1" l="1"/>
  <c r="D100" i="1" l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<sst xmlns="http://schemas.openxmlformats.org/spreadsheetml/2006/main" count="207" uniqueCount="174">
  <si>
    <t>ПІБ</t>
  </si>
  <si>
    <t>Заклад</t>
  </si>
  <si>
    <t>Посилання на сертифікат</t>
  </si>
  <si>
    <t>Ільченко Оксана</t>
  </si>
  <si>
    <t>Комунальний заклад «Харківська загальноосвітня школа І-ІІІ ступенів № 92 Харківської міської ради Харківської області імені Героя Радянського Союзу П.П. Набойченка»</t>
  </si>
  <si>
    <t>Андреєва Людмила</t>
  </si>
  <si>
    <t>Комунальний заклад "Харківська загальноосвітня школа І-ІІІ ступенів № 92 Харківської міської ради Харківської області імені Героя Радянського Союзу П.П.Набойченка"</t>
  </si>
  <si>
    <t>Расулова Людмила Робертівна</t>
  </si>
  <si>
    <t>Комунальний заклад дошкільної  освіти /6"Світлячок" Ватутінської міської ради Черкаської області</t>
  </si>
  <si>
    <t>Черній Анатолій</t>
  </si>
  <si>
    <t>ЗАКЛАД ЗАГАЛЬНОЇ СЕРЕДНЬОЇ ОСВІТИ І-ІІІ СТУПЕНІВ СЕЛА КОБОЛЧИН СОКИРЯНСЬКОЇ МІСЬКОЇ РАДИ ДНІСТРОВСЬКОГО РАЙОНУ ЧЕРНІВЕЦЬКОЇ ОБЛАСТІ</t>
  </si>
  <si>
    <t>Талпа Людмила</t>
  </si>
  <si>
    <t>Великодолинський ззсо 1</t>
  </si>
  <si>
    <t>Якубова Тетяна</t>
  </si>
  <si>
    <t>КОМУНАЛЬНИЙ ЗАКЛАД "ХАРКІВСЬКА ЗАГАЛЬНООСВІТНЯ ШКОЛА І-ІІІ СТУПЕНІВ №136 ХАРКІВСЬКОЇ МІСЬКОЇ РАДИ ХАРКІВСЬКОЇ ОБЛАСТІ ІМЕНІ ГЕРОЯ РАДЯНСЬКОГО СОЮЗУ П.Д. ГОВОРУНЕНКА"</t>
  </si>
  <si>
    <t xml:space="preserve">Журавель Ганна Григорівна </t>
  </si>
  <si>
    <t>Дуднік Алла</t>
  </si>
  <si>
    <t>Харківська спеціалізована школа І-ІІІ ступенів №85 Харківської міської ради Харківської області</t>
  </si>
  <si>
    <t>Кулик Юлія</t>
  </si>
  <si>
    <t>Черкаський державний бізнес-коледж</t>
  </si>
  <si>
    <t>Усачова Анастасія Вікторівна</t>
  </si>
  <si>
    <t>Гринаш Лілія Петрівна</t>
  </si>
  <si>
    <t>Комунальний навчальний заклад «Модрицький заклад загальної середньої освіти І-ІІІ ступенів Трускавецької міської ради Дрогобицького району Львівської області»</t>
  </si>
  <si>
    <t>Гончаренко Анна</t>
  </si>
  <si>
    <t>Харківська загальноосвітня школа І-ІІІ ступенів №7 Харківської міської ради Харківської області</t>
  </si>
  <si>
    <t>Панченко Оксана</t>
  </si>
  <si>
    <t>ПЕРША МІСЬКА ГІМНАЗІЯ ЧЕРКАСЬКОЇ МІСЬКОЇ РАДИ ЧЕРКАСЬКОЇ ОБЛАСТІ</t>
  </si>
  <si>
    <t>Копач Оксана Валеріївна</t>
  </si>
  <si>
    <t>Ціпріс Наталія</t>
  </si>
  <si>
    <t>Анна Бенько</t>
  </si>
  <si>
    <t xml:space="preserve">Гудимівська гімназія - заклад загальної середньої освіти І-ІІ ступенів 
Андріяшівської сільської ради Роменського району Сумської області </t>
  </si>
  <si>
    <t xml:space="preserve">Клочан Віра </t>
  </si>
  <si>
    <t xml:space="preserve">Колонтаївський ліцей Краснокутської селищної ради Богодухівського району Харківської області </t>
  </si>
  <si>
    <t>ЗАГОРОДСЬКА Лариса</t>
  </si>
  <si>
    <t>Колонтаївський ліцей Краснокутської селищної ради Богодухівського району Харківської області</t>
  </si>
  <si>
    <t>Залеська Олена</t>
  </si>
  <si>
    <t xml:space="preserve"> ГО "Центр Радужний"  провела у  навчальному закладі  Монастирищенський ліцей-інтернат " Обдарованість"</t>
  </si>
  <si>
    <t>РЯБОКІНЬ Алла</t>
  </si>
  <si>
    <t xml:space="preserve">Гришко Тетяна </t>
  </si>
  <si>
    <t xml:space="preserve">Шмат Наталія </t>
  </si>
  <si>
    <t>Копець Христина Вікторівна</t>
  </si>
  <si>
    <t xml:space="preserve">Перепелиця Світлана </t>
  </si>
  <si>
    <t>Оксана ПОНОМАРЕНКО</t>
  </si>
  <si>
    <t>Стельмащук Ольга</t>
  </si>
  <si>
    <t>Хорошівський ліцей №1 Житомирської області</t>
  </si>
  <si>
    <t>Наконечна Лариса Євгенівна</t>
  </si>
  <si>
    <t>Дошкільний навчальний заклад (ясла-садок) №758</t>
  </si>
  <si>
    <t>Григоренко Анжела Вікторівна</t>
  </si>
  <si>
    <t>Комунальний заклад "Меліоративний заклад дошкільної освіти" Ромашка" Піщанської сільської ради Новомосковського району Дніпропетровської області</t>
  </si>
  <si>
    <t>Закала Марія</t>
  </si>
  <si>
    <t>Заклад дошкільної освіти ясла-садок № 4 Червоноградської міської ради</t>
  </si>
  <si>
    <t xml:space="preserve">Семененко Наталія </t>
  </si>
  <si>
    <t>Ніколаєнко Аліна</t>
  </si>
  <si>
    <t>Кобеляцький ліцей Полтавської обласної ради</t>
  </si>
  <si>
    <t xml:space="preserve">Марина ОМЕЛЯНЕНКО </t>
  </si>
  <si>
    <t>Романенко Володимир</t>
  </si>
  <si>
    <t>Філія Пирятинського ліцею Пирятинської міської ради Полтавської області</t>
  </si>
  <si>
    <t xml:space="preserve">Лимар Тетяна </t>
  </si>
  <si>
    <t xml:space="preserve">Комунальний заклад "Піщанський заклад дошкільної освіти "Сонечко" Піщанської сільської ради Новомосковського району Дніпропетровської області </t>
  </si>
  <si>
    <t>Бацула Наталія</t>
  </si>
  <si>
    <t>Харківська гімназія № 152 Харківської міської ради</t>
  </si>
  <si>
    <t xml:space="preserve">Сторчак Наталія </t>
  </si>
  <si>
    <t>Вершок Ганна Вікторівна</t>
  </si>
  <si>
    <t>Миролюбівська гімназія Гречаноподівської сільської ради Криворізького району Дніпропетровської області</t>
  </si>
  <si>
    <t>Велігорська Марина Олександрівна</t>
  </si>
  <si>
    <t>Чернігівська ЗОШ 35</t>
  </si>
  <si>
    <t xml:space="preserve">Лебедь Юлія Миколаївна </t>
  </si>
  <si>
    <t>Залевська Анна Костянтинівна</t>
  </si>
  <si>
    <t>Людмила Борман</t>
  </si>
  <si>
    <t>КОМУНАЛЬНА ОРГАНІЗАЦІЯ (УСТАНОВА, ЗАКЛАД) «ШОСТКИНСЬКИЙ САНАТОРНИЙ ДОШКІЛЬНИЙ НАВЧАЛЬНИЙ ЗАКЛАД (ЯСЛА-САДОК) №6 ШОСТКИНСЬКОЇ МІСЬКОЇ РАДИ»</t>
  </si>
  <si>
    <t>Медведєва Оксана</t>
  </si>
  <si>
    <t>Технічний ліцей Шевченківського району міста Києва</t>
  </si>
  <si>
    <t xml:space="preserve">Шульга Інна Олександрівна </t>
  </si>
  <si>
    <t xml:space="preserve">Веприцький ЗДО Барвінок Великобудищанської сільської ради Миргородського району Полтавської області </t>
  </si>
  <si>
    <t>Тищук Альбіна</t>
  </si>
  <si>
    <t>Семенівська гімназія Старокозацької сільської ради Білгород-Дністровського району Одеської області</t>
  </si>
  <si>
    <t>Образцова Олена</t>
  </si>
  <si>
    <t xml:space="preserve">Дошкільний підрозділ Херсонського навчально-виховного комплексу – загальноосвітньої школи І-ІІІ ступенів №9 Херсонської міської ради
</t>
  </si>
  <si>
    <t>Спиридонова Олександра</t>
  </si>
  <si>
    <t>Косенко Віра Іванівна</t>
  </si>
  <si>
    <t>Бойко Олена Сергіївна</t>
  </si>
  <si>
    <t>Єрохіна Ганна Володимирівна</t>
  </si>
  <si>
    <t>Моспан Олена Вікторівна</t>
  </si>
  <si>
    <t>Герасименко Ірина Іванівна</t>
  </si>
  <si>
    <t>Воробей Наталія</t>
  </si>
  <si>
    <t>Заклад дошкільної освіти (ясла-садок) комбінованого типу №43</t>
  </si>
  <si>
    <t>Мелешко Валентина</t>
  </si>
  <si>
    <t>Великоснітинський ліцей</t>
  </si>
  <si>
    <t xml:space="preserve">
Хавроня Валерія Валеріївна</t>
  </si>
  <si>
    <t>Харківська гімназія № 152 Харківської міської ради Харківської області</t>
  </si>
  <si>
    <t>Левченко Світлана Анатоліївна</t>
  </si>
  <si>
    <t>Рубан Інна Олексіївна</t>
  </si>
  <si>
    <t>Олефіренко Олена Петрівна</t>
  </si>
  <si>
    <t>Яценко Інна Олексіївна</t>
  </si>
  <si>
    <t>Власенко Юлія Володимирівна</t>
  </si>
  <si>
    <t xml:space="preserve">Іванов Роман Романович </t>
  </si>
  <si>
    <t>Яралієва Марина Олексіївна</t>
  </si>
  <si>
    <t xml:space="preserve">Пона Ольга Леонідівна </t>
  </si>
  <si>
    <t>Ладубець Олександра</t>
  </si>
  <si>
    <t>Переможненський ЗДО ясла- садок "Квітуча вишенька"Комарнівської міської ради Львівської області</t>
  </si>
  <si>
    <t>Кульчицька Ірина</t>
  </si>
  <si>
    <t>Переможненський ЗДО ясла-садок "Квітуча вишенька"Комарнівської міської ради Львівської області</t>
  </si>
  <si>
    <t>Янишин Надія</t>
  </si>
  <si>
    <t>Височанська Любов</t>
  </si>
  <si>
    <t xml:space="preserve">Клітна Олена Анатоліївна </t>
  </si>
  <si>
    <t>КЗ "ДНЗ 16 ВМР"</t>
  </si>
  <si>
    <t>Шемет Інна Валеріївна</t>
  </si>
  <si>
    <t>Комунальний заклад "Дошкільний навчальний заклад (ясла-садок) N150 Харківської міської ради "</t>
  </si>
  <si>
    <t xml:space="preserve">Мороз Олена Валеріївна </t>
  </si>
  <si>
    <t>Комунальний заклад "Дошкільний навчальний заклад (ясла-садок) N150 Харківської міської ради"</t>
  </si>
  <si>
    <t>Солошач Світлана Іванівна</t>
  </si>
  <si>
    <t>Клітна Олена Анатоліївна</t>
  </si>
  <si>
    <t>КЗ "ДНЗ №16 ВМР"</t>
  </si>
  <si>
    <t>Дзісь Тетяна Володимирівна</t>
  </si>
  <si>
    <t>Заулічна Олена</t>
  </si>
  <si>
    <t xml:space="preserve">Литвиненко Юлія </t>
  </si>
  <si>
    <t>Дошкільний навчальний заклад №8, центр В.О.Сухомлинського</t>
  </si>
  <si>
    <t>Смеречак Катерина</t>
  </si>
  <si>
    <t>Дошкільний навчальний заклад №4 "Сонечко" (ясла- садок) комбінованого типу м.Трускавця</t>
  </si>
  <si>
    <t>Карпенко Оксана</t>
  </si>
  <si>
    <t>Нижчедубечанський ліцей Пірнівської сільської ради Вишгородсього району Київської області</t>
  </si>
  <si>
    <t>Мірошниченко Ганна</t>
  </si>
  <si>
    <t>Комунальний заклад дошкільної освіти (ясла-садок) "Ромашка" Тростянецької міської ради</t>
  </si>
  <si>
    <t>Безкоровайна Лариса</t>
  </si>
  <si>
    <t>Рибальська Алла</t>
  </si>
  <si>
    <t>Кравченко Любов</t>
  </si>
  <si>
    <t>Боднарюк Ірина</t>
  </si>
  <si>
    <t>Відокремлений структурний підрозділ "Рівненський технічний фаховий коледж Національного університету водного господарства та природокористування"</t>
  </si>
  <si>
    <t>Деміденко Людмила Степанівна</t>
  </si>
  <si>
    <t>Ірпінський фаховий коледж економіки та права</t>
  </si>
  <si>
    <t>Малітова Тетяна</t>
  </si>
  <si>
    <t>Заклад дошкільної освіти (ясла-садок) № 102</t>
  </si>
  <si>
    <t xml:space="preserve">Кравець Вікторія </t>
  </si>
  <si>
    <t>Кравчук Оксана</t>
  </si>
  <si>
    <t>Золочівський заклад дошкільної освіти №3 "Сонечко" Золочівської міської ради Золочівського району Львівської області</t>
  </si>
  <si>
    <t>Сазонова Юлія Олександрівна</t>
  </si>
  <si>
    <t>Веприцький заклад дошкільної освіти "Барвінок"</t>
  </si>
  <si>
    <t>Туманова Лариса</t>
  </si>
  <si>
    <t>Дошкільний начальний заклад №18 "Чебурашка" (ясла-садок комбінованого типу) м. Сміла Черкаської області</t>
  </si>
  <si>
    <t>Кокоша Вікторія</t>
  </si>
  <si>
    <t>Відокремлений структурний підрозділ "Технолого-економічний фаховий коледж Білоцерківського національного аграрного університету"</t>
  </si>
  <si>
    <t>Гудзь Ірина</t>
  </si>
  <si>
    <t>Вільнотерешківська гімназія ім І. М. Волочая</t>
  </si>
  <si>
    <t>Олена РУДЮК</t>
  </si>
  <si>
    <t>Теофіпольський заклад дошкільної освіти №1 "Зірочка" Теофіпольської селищної ради</t>
  </si>
  <si>
    <t>Калита Оксана</t>
  </si>
  <si>
    <t xml:space="preserve">Державний торговельно-економічний університет </t>
  </si>
  <si>
    <t>Белянко Лідія</t>
  </si>
  <si>
    <t>Нетребчук Лариса</t>
  </si>
  <si>
    <t>Ганяк Іванна</t>
  </si>
  <si>
    <t>Заклад загальної середньої освіти І-ІІІ ступенів села Тур‘є</t>
  </si>
  <si>
    <t>Кучер Лідія</t>
  </si>
  <si>
    <t>Дошкільний навчальний заклад (ясла-садок) №2 "Сонечко" Черкаської міської ради</t>
  </si>
  <si>
    <t>Проценко Інна</t>
  </si>
  <si>
    <t>Чернігівський колегіум №11 Чернігівської міської ради Чернігівської області</t>
  </si>
  <si>
    <t>Гарагай Олена</t>
  </si>
  <si>
    <t>Дошкільний навчальний заклад №24 "Калинка" (ясла-садок комбінованого типу) Смілянської міської ради Черкаської області</t>
  </si>
  <si>
    <t>Сарапіна Віра</t>
  </si>
  <si>
    <t>Козубенко Ольга</t>
  </si>
  <si>
    <t>Ромашко Олена Вікторівна</t>
  </si>
  <si>
    <t>Завантажити сертифікат</t>
  </si>
  <si>
    <t>№ з/п</t>
  </si>
  <si>
    <t xml:space="preserve">Чернівецька ЗОШ І-ІІІ ступенів №16 Чернівецької міської ради </t>
  </si>
  <si>
    <t>ДНЗ КТ №27 Прилуцької міської ради Чернігівської області</t>
  </si>
  <si>
    <t>Заклад дошкільної освіти (ясла-садок) №222</t>
  </si>
  <si>
    <t xml:space="preserve">Комунальний заклад ,,Широківський заклад дошкільної освіти (ясла-садок) ,,Оленка,, загального розвитку,, Новопільської сільської ради </t>
  </si>
  <si>
    <t xml:space="preserve">Дошкільний навчальний заклад №27 "Джерельце" ( ясла - садок комбінованого типу) центр природного оздоровлення дітей </t>
  </si>
  <si>
    <t>Дошкільне відділення Ліцею №70 ЛМР</t>
  </si>
  <si>
    <t>Школа І-ІІІ ступенів №163</t>
  </si>
  <si>
    <t>Війницький заклад дошкільної освіти дитячий садок "Малятко" Бокіймівської сільської ради Дубенського району, Рівненської області</t>
  </si>
  <si>
    <t xml:space="preserve">Харківська спеціалізована школа І-ІІІ ступенів №108 Харківської міської ради Харківської області </t>
  </si>
  <si>
    <t xml:space="preserve">Комунальний заклад "Харківська санаторна школа №9" Харківської обласної ради </t>
  </si>
  <si>
    <t>Тетяна Торгонська</t>
  </si>
  <si>
    <t>Херсонська загальноосвітня школа  I-III ступенів №55 Херсонської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</si>
</sst>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alan.bank.gov.ua/get-user-certificate/71-LvayR4Q804v_7d4X1" TargetMode="External"/><Relationship Id="rId21" Type="http://schemas.openxmlformats.org/officeDocument/2006/relationships/hyperlink" Target="https://talan.bank.gov.ua/get-user-certificate/71-LvDjHa6xt-8nEe7v4" TargetMode="External"/><Relationship Id="rId42" Type="http://schemas.openxmlformats.org/officeDocument/2006/relationships/hyperlink" Target="https://talan.bank.gov.ua/get-user-certificate/71-Lv56l3SH9EJU49MCu" TargetMode="External"/><Relationship Id="rId47" Type="http://schemas.openxmlformats.org/officeDocument/2006/relationships/hyperlink" Target="https://talan.bank.gov.ua/get-user-certificate/71-LvNtwPJ_ZDnJ4VNqs" TargetMode="External"/><Relationship Id="rId63" Type="http://schemas.openxmlformats.org/officeDocument/2006/relationships/hyperlink" Target="https://talan.bank.gov.ua/get-user-certificate/71-LvVLS_D9a2dxFm6ct" TargetMode="External"/><Relationship Id="rId68" Type="http://schemas.openxmlformats.org/officeDocument/2006/relationships/hyperlink" Target="https://talan.bank.gov.ua/get-user-certificate/71-Lvn7wCchhObBB1JSQ" TargetMode="External"/><Relationship Id="rId84" Type="http://schemas.openxmlformats.org/officeDocument/2006/relationships/hyperlink" Target="https://talan.bank.gov.ua/get-user-certificate/71-Lvf31lmwsViCD8k-_" TargetMode="External"/><Relationship Id="rId89" Type="http://schemas.openxmlformats.org/officeDocument/2006/relationships/hyperlink" Target="https://talan.bank.gov.ua/get-user-certificate/71-Lvjx29oe1jvV6hI3K" TargetMode="External"/><Relationship Id="rId16" Type="http://schemas.openxmlformats.org/officeDocument/2006/relationships/hyperlink" Target="https://talan.bank.gov.ua/get-user-certificate/71-LvKP8ndQaHrHyNT8n" TargetMode="External"/><Relationship Id="rId11" Type="http://schemas.openxmlformats.org/officeDocument/2006/relationships/hyperlink" Target="https://talan.bank.gov.ua/get-user-certificate/71-LvIXW0CvnNx46B0pH" TargetMode="External"/><Relationship Id="rId32" Type="http://schemas.openxmlformats.org/officeDocument/2006/relationships/hyperlink" Target="https://talan.bank.gov.ua/get-user-certificate/71-Lve2um6NO9eKMCxIF" TargetMode="External"/><Relationship Id="rId37" Type="http://schemas.openxmlformats.org/officeDocument/2006/relationships/hyperlink" Target="https://talan.bank.gov.ua/get-user-certificate/71-LvaBzlkdo4D_7JkAv" TargetMode="External"/><Relationship Id="rId53" Type="http://schemas.openxmlformats.org/officeDocument/2006/relationships/hyperlink" Target="https://talan.bank.gov.ua/get-user-certificate/71-LvEdjThByX6Z8SBoJ" TargetMode="External"/><Relationship Id="rId58" Type="http://schemas.openxmlformats.org/officeDocument/2006/relationships/hyperlink" Target="https://talan.bank.gov.ua/get-user-certificate/71-Lv1-fXvehBVhKSj-Y" TargetMode="External"/><Relationship Id="rId74" Type="http://schemas.openxmlformats.org/officeDocument/2006/relationships/hyperlink" Target="https://talan.bank.gov.ua/get-user-certificate/71-Lv1CKAHuzQ563JdCB" TargetMode="External"/><Relationship Id="rId79" Type="http://schemas.openxmlformats.org/officeDocument/2006/relationships/hyperlink" Target="https://talan.bank.gov.ua/get-user-certificate/71-LvyLFIT9kYjciFzKd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s://talan.bank.gov.ua/get-user-certificate/71-LvLYNbci4X8CaE4zQ" TargetMode="External"/><Relationship Id="rId90" Type="http://schemas.openxmlformats.org/officeDocument/2006/relationships/hyperlink" Target="https://talan.bank.gov.ua/get-user-certificate/71-Lvk6acU433Qp4Pm3d" TargetMode="External"/><Relationship Id="rId95" Type="http://schemas.openxmlformats.org/officeDocument/2006/relationships/hyperlink" Target="https://talan.bank.gov.ua/get-user-certificate/71-LvBAnqtdzHu8PEfHh" TargetMode="External"/><Relationship Id="rId22" Type="http://schemas.openxmlformats.org/officeDocument/2006/relationships/hyperlink" Target="https://talan.bank.gov.ua/get-user-certificate/71-Lv-KB6suy3xj45PjA" TargetMode="External"/><Relationship Id="rId27" Type="http://schemas.openxmlformats.org/officeDocument/2006/relationships/hyperlink" Target="https://talan.bank.gov.ua/get-user-certificate/71-Lv5FU1ITRFZ2RoG_d" TargetMode="External"/><Relationship Id="rId43" Type="http://schemas.openxmlformats.org/officeDocument/2006/relationships/hyperlink" Target="https://talan.bank.gov.ua/get-user-certificate/71-LvM-oikLsloaDBwxx" TargetMode="External"/><Relationship Id="rId48" Type="http://schemas.openxmlformats.org/officeDocument/2006/relationships/hyperlink" Target="https://talan.bank.gov.ua/get-user-certificate/71-LvKjL0K6k9BtmKYHE" TargetMode="External"/><Relationship Id="rId64" Type="http://schemas.openxmlformats.org/officeDocument/2006/relationships/hyperlink" Target="https://talan.bank.gov.ua/get-user-certificate/71-LvavdpFTe8TTrw4V5" TargetMode="External"/><Relationship Id="rId69" Type="http://schemas.openxmlformats.org/officeDocument/2006/relationships/hyperlink" Target="https://talan.bank.gov.ua/get-user-certificate/71-LvKfDyd7KKxkxJfRx" TargetMode="External"/><Relationship Id="rId80" Type="http://schemas.openxmlformats.org/officeDocument/2006/relationships/hyperlink" Target="https://talan.bank.gov.ua/get-user-certificate/71-LvRZOs75w-lr-p9yj" TargetMode="External"/><Relationship Id="rId85" Type="http://schemas.openxmlformats.org/officeDocument/2006/relationships/hyperlink" Target="https://talan.bank.gov.ua/get-user-certificate/71-Lv-GC8JJk_IVigSuq" TargetMode="External"/><Relationship Id="rId12" Type="http://schemas.openxmlformats.org/officeDocument/2006/relationships/hyperlink" Target="https://talan.bank.gov.ua/get-user-certificate/71-LvCMjlbfEYXv1lABY" TargetMode="External"/><Relationship Id="rId17" Type="http://schemas.openxmlformats.org/officeDocument/2006/relationships/hyperlink" Target="https://talan.bank.gov.ua/get-user-certificate/71-LvzyEGLOA-8s6395l" TargetMode="External"/><Relationship Id="rId25" Type="http://schemas.openxmlformats.org/officeDocument/2006/relationships/hyperlink" Target="https://talan.bank.gov.ua/get-user-certificate/71-LvDHH-8Q_OgrgfBf0" TargetMode="External"/><Relationship Id="rId33" Type="http://schemas.openxmlformats.org/officeDocument/2006/relationships/hyperlink" Target="https://talan.bank.gov.ua/get-user-certificate/71-Lvj3x8MGAXgh3hqpz" TargetMode="External"/><Relationship Id="rId38" Type="http://schemas.openxmlformats.org/officeDocument/2006/relationships/hyperlink" Target="https://talan.bank.gov.ua/get-user-certificate/71-Lvqdvv0IIxQkwD3Ne" TargetMode="External"/><Relationship Id="rId46" Type="http://schemas.openxmlformats.org/officeDocument/2006/relationships/hyperlink" Target="https://talan.bank.gov.ua/get-user-certificate/71-LvUwIzMUKf3KNmGyq" TargetMode="External"/><Relationship Id="rId59" Type="http://schemas.openxmlformats.org/officeDocument/2006/relationships/hyperlink" Target="https://talan.bank.gov.ua/get-user-certificate/71-LvwMDuD8LkL6aP3LF" TargetMode="External"/><Relationship Id="rId67" Type="http://schemas.openxmlformats.org/officeDocument/2006/relationships/hyperlink" Target="https://talan.bank.gov.ua/get-user-certificate/71-LvtiJ5r-7y7k9ipIq" TargetMode="External"/><Relationship Id="rId20" Type="http://schemas.openxmlformats.org/officeDocument/2006/relationships/hyperlink" Target="https://talan.bank.gov.ua/get-user-certificate/71-LvjKkWP4IoUf-1yb7" TargetMode="External"/><Relationship Id="rId41" Type="http://schemas.openxmlformats.org/officeDocument/2006/relationships/hyperlink" Target="https://talan.bank.gov.ua/get-user-certificate/71-LvN3nG-WQpnWqZXX3" TargetMode="External"/><Relationship Id="rId54" Type="http://schemas.openxmlformats.org/officeDocument/2006/relationships/hyperlink" Target="https://talan.bank.gov.ua/get-user-certificate/71-LvWJ1hk_ZEtt8BAoJ" TargetMode="External"/><Relationship Id="rId62" Type="http://schemas.openxmlformats.org/officeDocument/2006/relationships/hyperlink" Target="https://talan.bank.gov.ua/get-user-certificate/71-Lv8c632OrhYzqVZpu" TargetMode="External"/><Relationship Id="rId70" Type="http://schemas.openxmlformats.org/officeDocument/2006/relationships/hyperlink" Target="https://talan.bank.gov.ua/get-user-certificate/71-LvZFa-Kx7luSPgVHp" TargetMode="External"/><Relationship Id="rId75" Type="http://schemas.openxmlformats.org/officeDocument/2006/relationships/hyperlink" Target="https://talan.bank.gov.ua/get-user-certificate/71-LvmTJxB5BQdhqDXBQ" TargetMode="External"/><Relationship Id="rId83" Type="http://schemas.openxmlformats.org/officeDocument/2006/relationships/hyperlink" Target="https://talan.bank.gov.ua/get-user-certificate/71-LvlYc9D9kwr4LA0Di" TargetMode="External"/><Relationship Id="rId88" Type="http://schemas.openxmlformats.org/officeDocument/2006/relationships/hyperlink" Target="https://talan.bank.gov.ua/get-user-certificate/71-Lv1YQ3rWkr5GQoIOf" TargetMode="External"/><Relationship Id="rId91" Type="http://schemas.openxmlformats.org/officeDocument/2006/relationships/hyperlink" Target="https://talan.bank.gov.ua/get-user-certificate/71-LvX-8_xQjVHu3m4fD" TargetMode="External"/><Relationship Id="rId96" Type="http://schemas.openxmlformats.org/officeDocument/2006/relationships/hyperlink" Target="https://talan.bank.gov.ua/get-user-certificate/71-Lvvv-JWwsdMjnfxow" TargetMode="External"/><Relationship Id="rId1" Type="http://schemas.openxmlformats.org/officeDocument/2006/relationships/hyperlink" Target="https://talan.bank.gov.ua/get-user-certificate/71-LvI6lYI2hLEgFd_-S" TargetMode="External"/><Relationship Id="rId6" Type="http://schemas.openxmlformats.org/officeDocument/2006/relationships/hyperlink" Target="https://talan.bank.gov.ua/get-user-certificate/71-LvacX6E8HkR20IMQx" TargetMode="External"/><Relationship Id="rId15" Type="http://schemas.openxmlformats.org/officeDocument/2006/relationships/hyperlink" Target="https://talan.bank.gov.ua/get-user-certificate/71-LvxrlNvBIvUKS8T8I" TargetMode="External"/><Relationship Id="rId23" Type="http://schemas.openxmlformats.org/officeDocument/2006/relationships/hyperlink" Target="https://talan.bank.gov.ua/get-user-certificate/71-Lvy3N6dUyYGVFrJ0P" TargetMode="External"/><Relationship Id="rId28" Type="http://schemas.openxmlformats.org/officeDocument/2006/relationships/hyperlink" Target="https://talan.bank.gov.ua/get-user-certificate/71-LvWsB4R46dPCKKeL0" TargetMode="External"/><Relationship Id="rId36" Type="http://schemas.openxmlformats.org/officeDocument/2006/relationships/hyperlink" Target="https://talan.bank.gov.ua/get-user-certificate/71-Lv3V2oUUWx_s8YjN0" TargetMode="External"/><Relationship Id="rId49" Type="http://schemas.openxmlformats.org/officeDocument/2006/relationships/hyperlink" Target="https://talan.bank.gov.ua/get-user-certificate/71-LvxNGx4we783xYylM" TargetMode="External"/><Relationship Id="rId57" Type="http://schemas.openxmlformats.org/officeDocument/2006/relationships/hyperlink" Target="https://talan.bank.gov.ua/get-user-certificate/71-Lv-l9BWVz6x3cfyNn" TargetMode="External"/><Relationship Id="rId10" Type="http://schemas.openxmlformats.org/officeDocument/2006/relationships/hyperlink" Target="https://talan.bank.gov.ua/get-user-certificate/71-LvlvrS27MGEHcug7h" TargetMode="External"/><Relationship Id="rId31" Type="http://schemas.openxmlformats.org/officeDocument/2006/relationships/hyperlink" Target="https://talan.bank.gov.ua/get-user-certificate/71-Lv5AHwHmPvkEwshMf" TargetMode="External"/><Relationship Id="rId44" Type="http://schemas.openxmlformats.org/officeDocument/2006/relationships/hyperlink" Target="https://talan.bank.gov.ua/get-user-certificate/71-Lv2VpeUgPqHu0mau0" TargetMode="External"/><Relationship Id="rId52" Type="http://schemas.openxmlformats.org/officeDocument/2006/relationships/hyperlink" Target="https://talan.bank.gov.ua/get-user-certificate/71-LvQviMQYV8ralrqVX" TargetMode="External"/><Relationship Id="rId60" Type="http://schemas.openxmlformats.org/officeDocument/2006/relationships/hyperlink" Target="https://talan.bank.gov.ua/get-user-certificate/71-LvPyXSgkjv8h5PyCr" TargetMode="External"/><Relationship Id="rId65" Type="http://schemas.openxmlformats.org/officeDocument/2006/relationships/hyperlink" Target="https://talan.bank.gov.ua/get-user-certificate/71-LviAcsB-pOpgdDJcH" TargetMode="External"/><Relationship Id="rId73" Type="http://schemas.openxmlformats.org/officeDocument/2006/relationships/hyperlink" Target="https://talan.bank.gov.ua/get-user-certificate/71-Lvh3Xai6eX96MPOKC" TargetMode="External"/><Relationship Id="rId78" Type="http://schemas.openxmlformats.org/officeDocument/2006/relationships/hyperlink" Target="https://talan.bank.gov.ua/get-user-certificate/71-LvckpH6W78eZbgckC" TargetMode="External"/><Relationship Id="rId81" Type="http://schemas.openxmlformats.org/officeDocument/2006/relationships/hyperlink" Target="https://talan.bank.gov.ua/get-user-certificate/71-LvwwjlqU4Fdyzb6Dz" TargetMode="External"/><Relationship Id="rId86" Type="http://schemas.openxmlformats.org/officeDocument/2006/relationships/hyperlink" Target="https://talan.bank.gov.ua/get-user-certificate/71-LvlMskuy8AvQChg6B" TargetMode="External"/><Relationship Id="rId94" Type="http://schemas.openxmlformats.org/officeDocument/2006/relationships/hyperlink" Target="https://talan.bank.gov.ua/get-user-certificate/71-LvxV9gGRhCQ-IJfBK" TargetMode="External"/><Relationship Id="rId99" Type="http://schemas.openxmlformats.org/officeDocument/2006/relationships/hyperlink" Target="https://talan.bank.gov.ua/get-user-certificate/71-Lv3mueagdPrZqvIcP" TargetMode="External"/><Relationship Id="rId101" Type="http://schemas.openxmlformats.org/officeDocument/2006/relationships/hyperlink" Target="https://talan.bank.gov.ua/get-user-certificate/sZ6U_e8vF5aZKZZCMMjh" TargetMode="External"/><Relationship Id="rId4" Type="http://schemas.openxmlformats.org/officeDocument/2006/relationships/hyperlink" Target="https://talan.bank.gov.ua/get-user-certificate/71-LvOsR-ZulJQ5D4oxs" TargetMode="External"/><Relationship Id="rId9" Type="http://schemas.openxmlformats.org/officeDocument/2006/relationships/hyperlink" Target="https://talan.bank.gov.ua/get-user-certificate/71-Lvj_2Bo_db8stf--s" TargetMode="External"/><Relationship Id="rId13" Type="http://schemas.openxmlformats.org/officeDocument/2006/relationships/hyperlink" Target="https://talan.bank.gov.ua/get-user-certificate/71-LvS5MOzzrFawgq6Kq" TargetMode="External"/><Relationship Id="rId18" Type="http://schemas.openxmlformats.org/officeDocument/2006/relationships/hyperlink" Target="https://talan.bank.gov.ua/get-user-certificate/71-LvmHd6LRrmLYZ-r6s" TargetMode="External"/><Relationship Id="rId39" Type="http://schemas.openxmlformats.org/officeDocument/2006/relationships/hyperlink" Target="https://talan.bank.gov.ua/get-user-certificate/71-LvKlqJyKbNsZsqlmL" TargetMode="External"/><Relationship Id="rId34" Type="http://schemas.openxmlformats.org/officeDocument/2006/relationships/hyperlink" Target="https://talan.bank.gov.ua/get-user-certificate/71-LvHwHYyyglbATWoHv" TargetMode="External"/><Relationship Id="rId50" Type="http://schemas.openxmlformats.org/officeDocument/2006/relationships/hyperlink" Target="https://talan.bank.gov.ua/get-user-certificate/71-LvrSmCZAJVYgu0aNm" TargetMode="External"/><Relationship Id="rId55" Type="http://schemas.openxmlformats.org/officeDocument/2006/relationships/hyperlink" Target="https://talan.bank.gov.ua/get-user-certificate/71-Lv67sBfVLrE1rj0HN" TargetMode="External"/><Relationship Id="rId76" Type="http://schemas.openxmlformats.org/officeDocument/2006/relationships/hyperlink" Target="https://talan.bank.gov.ua/get-user-certificate/71-Lv2GmS_uGtn7lojmr" TargetMode="External"/><Relationship Id="rId97" Type="http://schemas.openxmlformats.org/officeDocument/2006/relationships/hyperlink" Target="https://talan.bank.gov.ua/get-user-certificate/71-Lv9Y4L8bRRD6dAzZ4" TargetMode="External"/><Relationship Id="rId7" Type="http://schemas.openxmlformats.org/officeDocument/2006/relationships/hyperlink" Target="https://talan.bank.gov.ua/get-user-certificate/71-Lv_UHzaM0Ni33siVh" TargetMode="External"/><Relationship Id="rId71" Type="http://schemas.openxmlformats.org/officeDocument/2006/relationships/hyperlink" Target="https://talan.bank.gov.ua/get-user-certificate/71-LvTpQyyy5w1zTrgSX" TargetMode="External"/><Relationship Id="rId92" Type="http://schemas.openxmlformats.org/officeDocument/2006/relationships/hyperlink" Target="https://talan.bank.gov.ua/get-user-certificate/71-Lv_m4JappapBfoRu8" TargetMode="External"/><Relationship Id="rId2" Type="http://schemas.openxmlformats.org/officeDocument/2006/relationships/hyperlink" Target="https://talan.bank.gov.ua/get-user-certificate/71-Lvjh0X1QdsjjC5DVR" TargetMode="External"/><Relationship Id="rId29" Type="http://schemas.openxmlformats.org/officeDocument/2006/relationships/hyperlink" Target="https://talan.bank.gov.ua/get-user-certificate/71-LvsuyH3Vc94a47rvB" TargetMode="External"/><Relationship Id="rId24" Type="http://schemas.openxmlformats.org/officeDocument/2006/relationships/hyperlink" Target="https://talan.bank.gov.ua/get-user-certificate/71-LvULCIpDC-M-VlIeZ" TargetMode="External"/><Relationship Id="rId40" Type="http://schemas.openxmlformats.org/officeDocument/2006/relationships/hyperlink" Target="https://talan.bank.gov.ua/get-user-certificate/71-LviZLwMh3RebAFtt-" TargetMode="External"/><Relationship Id="rId45" Type="http://schemas.openxmlformats.org/officeDocument/2006/relationships/hyperlink" Target="https://talan.bank.gov.ua/get-user-certificate/71-LvxSuMCmBKRMwv9TL" TargetMode="External"/><Relationship Id="rId66" Type="http://schemas.openxmlformats.org/officeDocument/2006/relationships/hyperlink" Target="https://talan.bank.gov.ua/get-user-certificate/71-LvSzgNAsDF_ceP6BH" TargetMode="External"/><Relationship Id="rId87" Type="http://schemas.openxmlformats.org/officeDocument/2006/relationships/hyperlink" Target="https://talan.bank.gov.ua/get-user-certificate/71-Lvp70C1DoPJgHiU-4" TargetMode="External"/><Relationship Id="rId61" Type="http://schemas.openxmlformats.org/officeDocument/2006/relationships/hyperlink" Target="https://talan.bank.gov.ua/get-user-certificate/71-LvZmXZQSpa-_q9Gyi" TargetMode="External"/><Relationship Id="rId82" Type="http://schemas.openxmlformats.org/officeDocument/2006/relationships/hyperlink" Target="https://talan.bank.gov.ua/get-user-certificate/71-LvYVEsRmT3erGcMCZ" TargetMode="External"/><Relationship Id="rId19" Type="http://schemas.openxmlformats.org/officeDocument/2006/relationships/hyperlink" Target="https://talan.bank.gov.ua/get-user-certificate/71-LvtR_Qu_715_jqiAb" TargetMode="External"/><Relationship Id="rId14" Type="http://schemas.openxmlformats.org/officeDocument/2006/relationships/hyperlink" Target="https://talan.bank.gov.ua/get-user-certificate/71-LvGbSWGDYyK10FgBS" TargetMode="External"/><Relationship Id="rId30" Type="http://schemas.openxmlformats.org/officeDocument/2006/relationships/hyperlink" Target="https://talan.bank.gov.ua/get-user-certificate/71-LvXcECSmZ4E3bpP-p" TargetMode="External"/><Relationship Id="rId35" Type="http://schemas.openxmlformats.org/officeDocument/2006/relationships/hyperlink" Target="https://talan.bank.gov.ua/get-user-certificate/71-LvRos_NHN7thYEpvN" TargetMode="External"/><Relationship Id="rId56" Type="http://schemas.openxmlformats.org/officeDocument/2006/relationships/hyperlink" Target="https://talan.bank.gov.ua/get-user-certificate/71-LvG-5PUP1uf2_0f1D" TargetMode="External"/><Relationship Id="rId77" Type="http://schemas.openxmlformats.org/officeDocument/2006/relationships/hyperlink" Target="https://talan.bank.gov.ua/get-user-certificate/71-LvGjrWolrLBMDIBHh" TargetMode="External"/><Relationship Id="rId100" Type="http://schemas.openxmlformats.org/officeDocument/2006/relationships/hyperlink" Target="https://talan.bank.gov.ua/get-user-certificate/hNUnSN2WlS5dhoGAl1as" TargetMode="External"/><Relationship Id="rId8" Type="http://schemas.openxmlformats.org/officeDocument/2006/relationships/hyperlink" Target="https://talan.bank.gov.ua/get-user-certificate/71-LvRrqr8CMIUVZjTSw" TargetMode="External"/><Relationship Id="rId51" Type="http://schemas.openxmlformats.org/officeDocument/2006/relationships/hyperlink" Target="https://talan.bank.gov.ua/get-user-certificate/71-LvAb76G0cO3oUS5Ie" TargetMode="External"/><Relationship Id="rId72" Type="http://schemas.openxmlformats.org/officeDocument/2006/relationships/hyperlink" Target="https://talan.bank.gov.ua/get-user-certificate/71-LvVriy1HR83Atq98f" TargetMode="External"/><Relationship Id="rId93" Type="http://schemas.openxmlformats.org/officeDocument/2006/relationships/hyperlink" Target="https://talan.bank.gov.ua/get-user-certificate/71-LvRyOI8qBo9QrqT1V" TargetMode="External"/><Relationship Id="rId98" Type="http://schemas.openxmlformats.org/officeDocument/2006/relationships/hyperlink" Target="https://talan.bank.gov.ua/get-user-certificate/71-LveUZutaBsfs_QHD6" TargetMode="External"/><Relationship Id="rId3" Type="http://schemas.openxmlformats.org/officeDocument/2006/relationships/hyperlink" Target="https://talan.bank.gov.ua/get-user-certificate/71-Lvy8MR2jNa3O777E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topLeftCell="A92" workbookViewId="0">
      <selection activeCell="B111" sqref="B111"/>
    </sheetView>
  </sheetViews>
  <sheetFormatPr defaultRowHeight="14.4" x14ac:dyDescent="0.3"/>
  <cols>
    <col min="1" max="1" width="8.88671875" style="1"/>
    <col min="2" max="2" width="28.6640625" style="6" customWidth="1"/>
    <col min="3" max="3" width="90.21875" style="4" customWidth="1"/>
    <col min="4" max="4" width="28.6640625" customWidth="1"/>
    <col min="5" max="5" width="40.5546875" customWidth="1"/>
  </cols>
  <sheetData>
    <row r="1" spans="1:4" x14ac:dyDescent="0.3">
      <c r="A1" s="2" t="s">
        <v>161</v>
      </c>
      <c r="B1" s="7" t="s">
        <v>0</v>
      </c>
      <c r="C1" s="3" t="s">
        <v>1</v>
      </c>
      <c r="D1" s="2" t="s">
        <v>2</v>
      </c>
    </row>
    <row r="2" spans="1:4" ht="28.8" x14ac:dyDescent="0.3">
      <c r="A2" s="1">
        <v>1</v>
      </c>
      <c r="B2" s="6" t="s">
        <v>3</v>
      </c>
      <c r="C2" s="4" t="s">
        <v>4</v>
      </c>
      <c r="D2" t="str">
        <f>HYPERLINK("https://talan.bank.gov.ua/get-user-certificate/71-LvI6lYI2hLEgFd_-S","Завантажити сертифікат")</f>
        <v>Завантажити сертифікат</v>
      </c>
    </row>
    <row r="3" spans="1:4" ht="28.8" x14ac:dyDescent="0.3">
      <c r="A3" s="1">
        <v>2</v>
      </c>
      <c r="B3" s="6" t="s">
        <v>5</v>
      </c>
      <c r="C3" s="4" t="s">
        <v>6</v>
      </c>
      <c r="D3" t="str">
        <f>HYPERLINK("https://talan.bank.gov.ua/get-user-certificate/71-Lvjh0X1QdsjjC5DVR","Завантажити сертифікат")</f>
        <v>Завантажити сертифікат</v>
      </c>
    </row>
    <row r="4" spans="1:4" x14ac:dyDescent="0.3">
      <c r="A4" s="1">
        <v>3</v>
      </c>
      <c r="B4" s="6" t="s">
        <v>7</v>
      </c>
      <c r="C4" s="4" t="s">
        <v>8</v>
      </c>
      <c r="D4" t="str">
        <f>HYPERLINK("https://talan.bank.gov.ua/get-user-certificate/71-Lvy8MR2jNa3O777EV","Завантажити сертифікат")</f>
        <v>Завантажити сертифікат</v>
      </c>
    </row>
    <row r="5" spans="1:4" ht="28.8" x14ac:dyDescent="0.3">
      <c r="A5" s="1">
        <v>4</v>
      </c>
      <c r="B5" s="6" t="s">
        <v>9</v>
      </c>
      <c r="C5" s="4" t="s">
        <v>10</v>
      </c>
      <c r="D5" t="str">
        <f>HYPERLINK("https://talan.bank.gov.ua/get-user-certificate/71-LvOsR-ZulJQ5D4oxs","Завантажити сертифікат")</f>
        <v>Завантажити сертифікат</v>
      </c>
    </row>
    <row r="6" spans="1:4" x14ac:dyDescent="0.3">
      <c r="A6" s="1">
        <v>5</v>
      </c>
      <c r="B6" s="6" t="s">
        <v>11</v>
      </c>
      <c r="C6" s="4" t="s">
        <v>12</v>
      </c>
      <c r="D6" t="str">
        <f>HYPERLINK("https://talan.bank.gov.ua/get-user-certificate/71-LvLYNbci4X8CaE4zQ","Завантажити сертифікат")</f>
        <v>Завантажити сертифікат</v>
      </c>
    </row>
    <row r="7" spans="1:4" ht="28.8" x14ac:dyDescent="0.3">
      <c r="A7" s="1">
        <v>6</v>
      </c>
      <c r="B7" s="6" t="s">
        <v>13</v>
      </c>
      <c r="C7" s="4" t="s">
        <v>14</v>
      </c>
      <c r="D7" t="str">
        <f>HYPERLINK("https://talan.bank.gov.ua/get-user-certificate/71-LvacX6E8HkR20IMQx","Завантажити сертифікат")</f>
        <v>Завантажити сертифікат</v>
      </c>
    </row>
    <row r="8" spans="1:4" x14ac:dyDescent="0.3">
      <c r="A8" s="1">
        <v>7</v>
      </c>
      <c r="B8" s="6" t="s">
        <v>15</v>
      </c>
      <c r="C8" s="5" t="s">
        <v>171</v>
      </c>
      <c r="D8" t="str">
        <f>HYPERLINK("https://talan.bank.gov.ua/get-user-certificate/71-Lv_UHzaM0Ni33siVh","Завантажити сертифікат")</f>
        <v>Завантажити сертифікат</v>
      </c>
    </row>
    <row r="9" spans="1:4" x14ac:dyDescent="0.3">
      <c r="A9" s="1">
        <v>8</v>
      </c>
      <c r="B9" s="6" t="s">
        <v>16</v>
      </c>
      <c r="C9" s="4" t="s">
        <v>17</v>
      </c>
      <c r="D9" t="str">
        <f>HYPERLINK("https://talan.bank.gov.ua/get-user-certificate/71-LvRrqr8CMIUVZjTSw","Завантажити сертифікат")</f>
        <v>Завантажити сертифікат</v>
      </c>
    </row>
    <row r="10" spans="1:4" x14ac:dyDescent="0.3">
      <c r="A10" s="1">
        <v>9</v>
      </c>
      <c r="B10" s="6" t="s">
        <v>18</v>
      </c>
      <c r="C10" s="4" t="s">
        <v>19</v>
      </c>
      <c r="D10" t="str">
        <f>HYPERLINK("https://talan.bank.gov.ua/get-user-certificate/71-Lvj_2Bo_db8stf--s","Завантажити сертифікат")</f>
        <v>Завантажити сертифікат</v>
      </c>
    </row>
    <row r="11" spans="1:4" x14ac:dyDescent="0.3">
      <c r="A11" s="1">
        <v>10</v>
      </c>
      <c r="B11" s="6" t="s">
        <v>20</v>
      </c>
      <c r="C11" s="5" t="s">
        <v>170</v>
      </c>
      <c r="D11" t="str">
        <f>HYPERLINK("https://talan.bank.gov.ua/get-user-certificate/71-LvlvrS27MGEHcug7h","Завантажити сертифікат")</f>
        <v>Завантажити сертифікат</v>
      </c>
    </row>
    <row r="12" spans="1:4" ht="28.8" x14ac:dyDescent="0.3">
      <c r="A12" s="1">
        <v>11</v>
      </c>
      <c r="B12" s="6" t="s">
        <v>21</v>
      </c>
      <c r="C12" s="4" t="s">
        <v>22</v>
      </c>
      <c r="D12" t="str">
        <f>HYPERLINK("https://talan.bank.gov.ua/get-user-certificate/71-LvIXW0CvnNx46B0pH","Завантажити сертифікат")</f>
        <v>Завантажити сертифікат</v>
      </c>
    </row>
    <row r="13" spans="1:4" x14ac:dyDescent="0.3">
      <c r="A13" s="1">
        <v>12</v>
      </c>
      <c r="B13" s="6" t="s">
        <v>23</v>
      </c>
      <c r="C13" s="4" t="s">
        <v>24</v>
      </c>
      <c r="D13" t="str">
        <f>HYPERLINK("https://talan.bank.gov.ua/get-user-certificate/71-LvCMjlbfEYXv1lABY","Завантажити сертифікат")</f>
        <v>Завантажити сертифікат</v>
      </c>
    </row>
    <row r="14" spans="1:4" x14ac:dyDescent="0.3">
      <c r="A14" s="1">
        <v>13</v>
      </c>
      <c r="B14" s="6" t="s">
        <v>25</v>
      </c>
      <c r="C14" s="4" t="s">
        <v>26</v>
      </c>
      <c r="D14" t="str">
        <f>HYPERLINK("https://talan.bank.gov.ua/get-user-certificate/71-LvS5MOzzrFawgq6Kq","Завантажити сертифікат")</f>
        <v>Завантажити сертифікат</v>
      </c>
    </row>
    <row r="15" spans="1:4" ht="28.8" x14ac:dyDescent="0.3">
      <c r="A15" s="1">
        <v>14</v>
      </c>
      <c r="B15" s="6" t="s">
        <v>27</v>
      </c>
      <c r="C15" s="5" t="s">
        <v>169</v>
      </c>
      <c r="D15" t="str">
        <f>HYPERLINK("https://talan.bank.gov.ua/get-user-certificate/71-LvGbSWGDYyK10FgBS","Завантажити сертифікат")</f>
        <v>Завантажити сертифікат</v>
      </c>
    </row>
    <row r="16" spans="1:4" x14ac:dyDescent="0.3">
      <c r="A16" s="1">
        <v>15</v>
      </c>
      <c r="B16" s="6" t="s">
        <v>28</v>
      </c>
      <c r="C16" s="5" t="s">
        <v>168</v>
      </c>
      <c r="D16" t="str">
        <f>HYPERLINK("https://talan.bank.gov.ua/get-user-certificate/71-LvxrlNvBIvUKS8T8I","Завантажити сертифікат")</f>
        <v>Завантажити сертифікат</v>
      </c>
    </row>
    <row r="17" spans="1:4" ht="28.8" x14ac:dyDescent="0.3">
      <c r="A17" s="1">
        <v>16</v>
      </c>
      <c r="B17" s="6" t="s">
        <v>29</v>
      </c>
      <c r="C17" s="4" t="s">
        <v>30</v>
      </c>
      <c r="D17" t="str">
        <f>HYPERLINK("https://talan.bank.gov.ua/get-user-certificate/71-LvKP8ndQaHrHyNT8n","Завантажити сертифікат")</f>
        <v>Завантажити сертифікат</v>
      </c>
    </row>
    <row r="18" spans="1:4" x14ac:dyDescent="0.3">
      <c r="A18" s="1">
        <v>17</v>
      </c>
      <c r="B18" s="6" t="s">
        <v>31</v>
      </c>
      <c r="C18" s="4" t="s">
        <v>32</v>
      </c>
      <c r="D18" t="str">
        <f>HYPERLINK("https://talan.bank.gov.ua/get-user-certificate/71-LvzyEGLOA-8s6395l","Завантажити сертифікат")</f>
        <v>Завантажити сертифікат</v>
      </c>
    </row>
    <row r="19" spans="1:4" x14ac:dyDescent="0.3">
      <c r="A19" s="1">
        <v>18</v>
      </c>
      <c r="B19" s="6" t="s">
        <v>33</v>
      </c>
      <c r="C19" s="4" t="s">
        <v>34</v>
      </c>
      <c r="D19" t="str">
        <f>HYPERLINK("https://talan.bank.gov.ua/get-user-certificate/71-LvmHd6LRrmLYZ-r6s","Завантажити сертифікат")</f>
        <v>Завантажити сертифікат</v>
      </c>
    </row>
    <row r="20" spans="1:4" ht="28.8" x14ac:dyDescent="0.3">
      <c r="A20" s="1">
        <v>19</v>
      </c>
      <c r="B20" s="6" t="s">
        <v>35</v>
      </c>
      <c r="C20" s="4" t="s">
        <v>36</v>
      </c>
      <c r="D20" t="str">
        <f>HYPERLINK("https://talan.bank.gov.ua/get-user-certificate/71-LvtR_Qu_715_jqiAb","Завантажити сертифікат")</f>
        <v>Завантажити сертифікат</v>
      </c>
    </row>
    <row r="21" spans="1:4" x14ac:dyDescent="0.3">
      <c r="A21" s="1">
        <v>20</v>
      </c>
      <c r="B21" s="6" t="s">
        <v>37</v>
      </c>
      <c r="C21" s="4" t="s">
        <v>34</v>
      </c>
      <c r="D21" t="str">
        <f>HYPERLINK("https://talan.bank.gov.ua/get-user-certificate/71-LvjKkWP4IoUf-1yb7","Завантажити сертифікат")</f>
        <v>Завантажити сертифікат</v>
      </c>
    </row>
    <row r="22" spans="1:4" x14ac:dyDescent="0.3">
      <c r="A22" s="1">
        <v>21</v>
      </c>
      <c r="B22" s="6" t="s">
        <v>38</v>
      </c>
      <c r="C22" s="4" t="s">
        <v>32</v>
      </c>
      <c r="D22" t="str">
        <f>HYPERLINK("https://talan.bank.gov.ua/get-user-certificate/71-LvDjHa6xt-8nEe7v4","Завантажити сертифікат")</f>
        <v>Завантажити сертифікат</v>
      </c>
    </row>
    <row r="23" spans="1:4" x14ac:dyDescent="0.3">
      <c r="A23" s="1">
        <v>22</v>
      </c>
      <c r="B23" s="6" t="s">
        <v>39</v>
      </c>
      <c r="C23" s="4" t="s">
        <v>32</v>
      </c>
      <c r="D23" t="str">
        <f>HYPERLINK("https://talan.bank.gov.ua/get-user-certificate/71-Lv-KB6suy3xj45PjA","Завантажити сертифікат")</f>
        <v>Завантажити сертифікат</v>
      </c>
    </row>
    <row r="24" spans="1:4" x14ac:dyDescent="0.3">
      <c r="A24" s="1">
        <v>23</v>
      </c>
      <c r="B24" s="6" t="s">
        <v>40</v>
      </c>
      <c r="C24" s="5" t="s">
        <v>167</v>
      </c>
      <c r="D24" t="str">
        <f>HYPERLINK("https://talan.bank.gov.ua/get-user-certificate/71-Lvy3N6dUyYGVFrJ0P","Завантажити сертифікат")</f>
        <v>Завантажити сертифікат</v>
      </c>
    </row>
    <row r="25" spans="1:4" x14ac:dyDescent="0.3">
      <c r="A25" s="1">
        <v>24</v>
      </c>
      <c r="B25" s="6" t="s">
        <v>41</v>
      </c>
      <c r="C25" s="4" t="s">
        <v>32</v>
      </c>
      <c r="D25" t="str">
        <f>HYPERLINK("https://talan.bank.gov.ua/get-user-certificate/71-LvULCIpDC-M-VlIeZ","Завантажити сертифікат")</f>
        <v>Завантажити сертифікат</v>
      </c>
    </row>
    <row r="26" spans="1:4" x14ac:dyDescent="0.3">
      <c r="A26" s="1">
        <v>25</v>
      </c>
      <c r="B26" s="6" t="s">
        <v>42</v>
      </c>
      <c r="C26" s="4" t="s">
        <v>34</v>
      </c>
      <c r="D26" t="str">
        <f>HYPERLINK("https://talan.bank.gov.ua/get-user-certificate/71-LvDHH-8Q_OgrgfBf0","Завантажити сертифікат")</f>
        <v>Завантажити сертифікат</v>
      </c>
    </row>
    <row r="27" spans="1:4" x14ac:dyDescent="0.3">
      <c r="A27" s="1">
        <v>26</v>
      </c>
      <c r="B27" s="6" t="s">
        <v>43</v>
      </c>
      <c r="C27" s="4" t="s">
        <v>44</v>
      </c>
      <c r="D27" t="str">
        <f>HYPERLINK("https://talan.bank.gov.ua/get-user-certificate/71-LvayR4Q804v_7d4X1","Завантажити сертифікат")</f>
        <v>Завантажити сертифікат</v>
      </c>
    </row>
    <row r="28" spans="1:4" x14ac:dyDescent="0.3">
      <c r="A28" s="1">
        <v>27</v>
      </c>
      <c r="B28" s="6" t="s">
        <v>45</v>
      </c>
      <c r="C28" s="4" t="s">
        <v>46</v>
      </c>
      <c r="D28" t="str">
        <f>HYPERLINK("https://talan.bank.gov.ua/get-user-certificate/71-Lv5FU1ITRFZ2RoG_d","Завантажити сертифікат")</f>
        <v>Завантажити сертифікат</v>
      </c>
    </row>
    <row r="29" spans="1:4" ht="28.8" x14ac:dyDescent="0.3">
      <c r="A29" s="1">
        <v>28</v>
      </c>
      <c r="B29" s="6" t="s">
        <v>47</v>
      </c>
      <c r="C29" s="4" t="s">
        <v>48</v>
      </c>
      <c r="D29" t="str">
        <f>HYPERLINK("https://talan.bank.gov.ua/get-user-certificate/71-LvWsB4R46dPCKKeL0","Завантажити сертифікат")</f>
        <v>Завантажити сертифікат</v>
      </c>
    </row>
    <row r="30" spans="1:4" x14ac:dyDescent="0.3">
      <c r="A30" s="1">
        <v>29</v>
      </c>
      <c r="B30" s="6" t="s">
        <v>49</v>
      </c>
      <c r="C30" s="4" t="s">
        <v>50</v>
      </c>
      <c r="D30" t="str">
        <f>HYPERLINK("https://talan.bank.gov.ua/get-user-certificate/71-LvsuyH3Vc94a47rvB","Завантажити сертифікат")</f>
        <v>Завантажити сертифікат</v>
      </c>
    </row>
    <row r="31" spans="1:4" x14ac:dyDescent="0.3">
      <c r="A31" s="1">
        <v>30</v>
      </c>
      <c r="B31" s="6" t="s">
        <v>51</v>
      </c>
      <c r="C31" s="4" t="s">
        <v>32</v>
      </c>
      <c r="D31" t="str">
        <f>HYPERLINK("https://talan.bank.gov.ua/get-user-certificate/71-LvXcECSmZ4E3bpP-p","Завантажити сертифікат")</f>
        <v>Завантажити сертифікат</v>
      </c>
    </row>
    <row r="32" spans="1:4" x14ac:dyDescent="0.3">
      <c r="A32" s="1">
        <v>31</v>
      </c>
      <c r="B32" s="6" t="s">
        <v>52</v>
      </c>
      <c r="C32" s="4" t="s">
        <v>53</v>
      </c>
      <c r="D32" t="str">
        <f>HYPERLINK("https://talan.bank.gov.ua/get-user-certificate/71-Lv5AHwHmPvkEwshMf","Завантажити сертифікат")</f>
        <v>Завантажити сертифікат</v>
      </c>
    </row>
    <row r="33" spans="1:4" x14ac:dyDescent="0.3">
      <c r="A33" s="1">
        <v>32</v>
      </c>
      <c r="B33" s="6" t="s">
        <v>54</v>
      </c>
      <c r="C33" s="4" t="s">
        <v>32</v>
      </c>
      <c r="D33" t="str">
        <f>HYPERLINK("https://talan.bank.gov.ua/get-user-certificate/71-Lve2um6NO9eKMCxIF","Завантажити сертифікат")</f>
        <v>Завантажити сертифікат</v>
      </c>
    </row>
    <row r="34" spans="1:4" x14ac:dyDescent="0.3">
      <c r="A34" s="1">
        <v>33</v>
      </c>
      <c r="B34" s="6" t="s">
        <v>55</v>
      </c>
      <c r="C34" s="4" t="s">
        <v>56</v>
      </c>
      <c r="D34" t="str">
        <f>HYPERLINK("https://talan.bank.gov.ua/get-user-certificate/71-Lvj3x8MGAXgh3hqpz","Завантажити сертифікат")</f>
        <v>Завантажити сертифікат</v>
      </c>
    </row>
    <row r="35" spans="1:4" ht="28.8" x14ac:dyDescent="0.3">
      <c r="A35" s="1">
        <v>34</v>
      </c>
      <c r="B35" s="6" t="s">
        <v>57</v>
      </c>
      <c r="C35" s="4" t="s">
        <v>58</v>
      </c>
      <c r="D35" t="str">
        <f>HYPERLINK("https://talan.bank.gov.ua/get-user-certificate/71-LvHwHYyyglbATWoHv","Завантажити сертифікат")</f>
        <v>Завантажити сертифікат</v>
      </c>
    </row>
    <row r="36" spans="1:4" x14ac:dyDescent="0.3">
      <c r="A36" s="1">
        <v>35</v>
      </c>
      <c r="B36" s="6" t="s">
        <v>59</v>
      </c>
      <c r="C36" s="4" t="s">
        <v>60</v>
      </c>
      <c r="D36" t="str">
        <f>HYPERLINK("https://talan.bank.gov.ua/get-user-certificate/71-LvRos_NHN7thYEpvN","Завантажити сертифікат")</f>
        <v>Завантажити сертифікат</v>
      </c>
    </row>
    <row r="37" spans="1:4" ht="28.8" x14ac:dyDescent="0.3">
      <c r="A37" s="1">
        <v>36</v>
      </c>
      <c r="B37" s="6" t="s">
        <v>61</v>
      </c>
      <c r="C37" s="5" t="s">
        <v>166</v>
      </c>
      <c r="D37" t="str">
        <f>HYPERLINK("https://talan.bank.gov.ua/get-user-certificate/71-Lv3V2oUUWx_s8YjN0","Завантажити сертифікат")</f>
        <v>Завантажити сертифікат</v>
      </c>
    </row>
    <row r="38" spans="1:4" ht="28.8" x14ac:dyDescent="0.3">
      <c r="A38" s="1">
        <v>37</v>
      </c>
      <c r="B38" s="6" t="s">
        <v>62</v>
      </c>
      <c r="C38" s="4" t="s">
        <v>63</v>
      </c>
      <c r="D38" t="str">
        <f>HYPERLINK("https://talan.bank.gov.ua/get-user-certificate/71-LvaBzlkdo4D_7JkAv","Завантажити сертифікат")</f>
        <v>Завантажити сертифікат</v>
      </c>
    </row>
    <row r="39" spans="1:4" x14ac:dyDescent="0.3">
      <c r="A39" s="1">
        <v>38</v>
      </c>
      <c r="B39" s="6" t="s">
        <v>64</v>
      </c>
      <c r="C39" s="4" t="s">
        <v>65</v>
      </c>
      <c r="D39" t="str">
        <f>HYPERLINK("https://talan.bank.gov.ua/get-user-certificate/71-Lvqdvv0IIxQkwD3Ne","Завантажити сертифікат")</f>
        <v>Завантажити сертифікат</v>
      </c>
    </row>
    <row r="40" spans="1:4" ht="28.8" x14ac:dyDescent="0.3">
      <c r="A40" s="1">
        <v>39</v>
      </c>
      <c r="B40" s="6" t="s">
        <v>66</v>
      </c>
      <c r="C40" s="5" t="s">
        <v>165</v>
      </c>
      <c r="D40" t="str">
        <f>HYPERLINK("https://talan.bank.gov.ua/get-user-certificate/71-LvKlqJyKbNsZsqlmL","Завантажити сертифікат")</f>
        <v>Завантажити сертифікат</v>
      </c>
    </row>
    <row r="41" spans="1:4" x14ac:dyDescent="0.3">
      <c r="A41" s="1">
        <v>40</v>
      </c>
      <c r="B41" s="6" t="s">
        <v>67</v>
      </c>
      <c r="C41" s="5" t="s">
        <v>164</v>
      </c>
      <c r="D41" t="str">
        <f>HYPERLINK("https://talan.bank.gov.ua/get-user-certificate/71-LviZLwMh3RebAFtt-","Завантажити сертифікат")</f>
        <v>Завантажити сертифікат</v>
      </c>
    </row>
    <row r="42" spans="1:4" ht="28.8" x14ac:dyDescent="0.3">
      <c r="A42" s="1">
        <v>41</v>
      </c>
      <c r="B42" s="6" t="s">
        <v>68</v>
      </c>
      <c r="C42" s="4" t="s">
        <v>69</v>
      </c>
      <c r="D42" t="str">
        <f>HYPERLINK("https://talan.bank.gov.ua/get-user-certificate/71-LvN3nG-WQpnWqZXX3","Завантажити сертифікат")</f>
        <v>Завантажити сертифікат</v>
      </c>
    </row>
    <row r="43" spans="1:4" x14ac:dyDescent="0.3">
      <c r="A43" s="1">
        <v>42</v>
      </c>
      <c r="B43" s="6" t="s">
        <v>70</v>
      </c>
      <c r="C43" s="4" t="s">
        <v>71</v>
      </c>
      <c r="D43" t="str">
        <f>HYPERLINK("https://talan.bank.gov.ua/get-user-certificate/71-Lv56l3SH9EJU49MCu","Завантажити сертифікат")</f>
        <v>Завантажити сертифікат</v>
      </c>
    </row>
    <row r="44" spans="1:4" ht="28.8" x14ac:dyDescent="0.3">
      <c r="A44" s="1">
        <v>43</v>
      </c>
      <c r="B44" s="6" t="s">
        <v>72</v>
      </c>
      <c r="C44" s="4" t="s">
        <v>73</v>
      </c>
      <c r="D44" t="str">
        <f>HYPERLINK("https://talan.bank.gov.ua/get-user-certificate/71-LvM-oikLsloaDBwxx","Завантажити сертифікат")</f>
        <v>Завантажити сертифікат</v>
      </c>
    </row>
    <row r="45" spans="1:4" ht="28.8" x14ac:dyDescent="0.3">
      <c r="A45" s="1">
        <v>44</v>
      </c>
      <c r="B45" s="6" t="s">
        <v>74</v>
      </c>
      <c r="C45" s="4" t="s">
        <v>75</v>
      </c>
      <c r="D45" t="str">
        <f>HYPERLINK("https://talan.bank.gov.ua/get-user-certificate/71-Lv2VpeUgPqHu0mau0","Завантажити сертифікат")</f>
        <v>Завантажити сертифікат</v>
      </c>
    </row>
    <row r="46" spans="1:4" ht="43.2" x14ac:dyDescent="0.3">
      <c r="A46" s="1">
        <v>45</v>
      </c>
      <c r="B46" s="6" t="s">
        <v>76</v>
      </c>
      <c r="C46" s="4" t="s">
        <v>77</v>
      </c>
      <c r="D46" t="str">
        <f>HYPERLINK("https://talan.bank.gov.ua/get-user-certificate/71-LvxSuMCmBKRMwv9TL","Завантажити сертифікат")</f>
        <v>Завантажити сертифікат</v>
      </c>
    </row>
    <row r="47" spans="1:4" ht="43.2" x14ac:dyDescent="0.3">
      <c r="A47" s="1">
        <v>46</v>
      </c>
      <c r="B47" s="6" t="s">
        <v>78</v>
      </c>
      <c r="C47" s="4" t="s">
        <v>77</v>
      </c>
      <c r="D47" t="str">
        <f>HYPERLINK("https://talan.bank.gov.ua/get-user-certificate/71-LvUwIzMUKf3KNmGyq","Завантажити сертифікат")</f>
        <v>Завантажити сертифікат</v>
      </c>
    </row>
    <row r="48" spans="1:4" ht="43.2" x14ac:dyDescent="0.3">
      <c r="A48" s="1">
        <v>47</v>
      </c>
      <c r="B48" s="6" t="s">
        <v>79</v>
      </c>
      <c r="C48" s="4" t="s">
        <v>77</v>
      </c>
      <c r="D48" t="str">
        <f>HYPERLINK("https://talan.bank.gov.ua/get-user-certificate/71-LvNtwPJ_ZDnJ4VNqs","Завантажити сертифікат")</f>
        <v>Завантажити сертифікат</v>
      </c>
    </row>
    <row r="49" spans="1:4" ht="43.2" x14ac:dyDescent="0.3">
      <c r="A49" s="1">
        <v>48</v>
      </c>
      <c r="B49" s="6" t="s">
        <v>80</v>
      </c>
      <c r="C49" s="4" t="s">
        <v>77</v>
      </c>
      <c r="D49" t="str">
        <f>HYPERLINK("https://talan.bank.gov.ua/get-user-certificate/71-LvKjL0K6k9BtmKYHE","Завантажити сертифікат")</f>
        <v>Завантажити сертифікат</v>
      </c>
    </row>
    <row r="50" spans="1:4" ht="43.2" x14ac:dyDescent="0.3">
      <c r="A50" s="1">
        <v>49</v>
      </c>
      <c r="B50" s="6" t="s">
        <v>81</v>
      </c>
      <c r="C50" s="4" t="s">
        <v>77</v>
      </c>
      <c r="D50" t="str">
        <f>HYPERLINK("https://talan.bank.gov.ua/get-user-certificate/71-LvxNGx4we783xYylM","Завантажити сертифікат")</f>
        <v>Завантажити сертифікат</v>
      </c>
    </row>
    <row r="51" spans="1:4" ht="43.2" x14ac:dyDescent="0.3">
      <c r="A51" s="1">
        <v>50</v>
      </c>
      <c r="B51" s="6" t="s">
        <v>82</v>
      </c>
      <c r="C51" s="4" t="s">
        <v>77</v>
      </c>
      <c r="D51" t="str">
        <f>HYPERLINK("https://talan.bank.gov.ua/get-user-certificate/71-LvrSmCZAJVYgu0aNm","Завантажити сертифікат")</f>
        <v>Завантажити сертифікат</v>
      </c>
    </row>
    <row r="52" spans="1:4" ht="43.2" x14ac:dyDescent="0.3">
      <c r="A52" s="1">
        <v>51</v>
      </c>
      <c r="B52" s="6" t="s">
        <v>83</v>
      </c>
      <c r="C52" s="4" t="s">
        <v>77</v>
      </c>
      <c r="D52" t="str">
        <f>HYPERLINK("https://talan.bank.gov.ua/get-user-certificate/71-LvAb76G0cO3oUS5Ie","Завантажити сертифікат")</f>
        <v>Завантажити сертифікат</v>
      </c>
    </row>
    <row r="53" spans="1:4" x14ac:dyDescent="0.3">
      <c r="A53" s="1">
        <v>52</v>
      </c>
      <c r="B53" s="6" t="s">
        <v>84</v>
      </c>
      <c r="C53" s="4" t="s">
        <v>85</v>
      </c>
      <c r="D53" t="str">
        <f>HYPERLINK("https://talan.bank.gov.ua/get-user-certificate/71-LvQviMQYV8ralrqVX","Завантажити сертифікат")</f>
        <v>Завантажити сертифікат</v>
      </c>
    </row>
    <row r="54" spans="1:4" x14ac:dyDescent="0.3">
      <c r="A54" s="1">
        <v>53</v>
      </c>
      <c r="B54" s="6" t="s">
        <v>86</v>
      </c>
      <c r="C54" s="4" t="s">
        <v>87</v>
      </c>
      <c r="D54" t="str">
        <f>HYPERLINK("https://talan.bank.gov.ua/get-user-certificate/71-LvEdjThByX6Z8SBoJ","Завантажити сертифікат")</f>
        <v>Завантажити сертифікат</v>
      </c>
    </row>
    <row r="55" spans="1:4" x14ac:dyDescent="0.3">
      <c r="A55" s="1">
        <v>54</v>
      </c>
      <c r="B55" s="6" t="s">
        <v>88</v>
      </c>
      <c r="C55" s="4" t="s">
        <v>89</v>
      </c>
      <c r="D55" t="str">
        <f>HYPERLINK("https://talan.bank.gov.ua/get-user-certificate/71-LvWJ1hk_ZEtt8BAoJ","Завантажити сертифікат")</f>
        <v>Завантажити сертифікат</v>
      </c>
    </row>
    <row r="56" spans="1:4" x14ac:dyDescent="0.3">
      <c r="A56" s="1">
        <v>55</v>
      </c>
      <c r="B56" s="6" t="s">
        <v>90</v>
      </c>
      <c r="C56" s="4" t="s">
        <v>89</v>
      </c>
      <c r="D56" t="str">
        <f>HYPERLINK("https://talan.bank.gov.ua/get-user-certificate/71-Lv67sBfVLrE1rj0HN","Завантажити сертифікат")</f>
        <v>Завантажити сертифікат</v>
      </c>
    </row>
    <row r="57" spans="1:4" x14ac:dyDescent="0.3">
      <c r="A57" s="1">
        <v>56</v>
      </c>
      <c r="B57" s="6" t="s">
        <v>91</v>
      </c>
      <c r="C57" s="4" t="s">
        <v>89</v>
      </c>
      <c r="D57" t="str">
        <f>HYPERLINK("https://talan.bank.gov.ua/get-user-certificate/71-LvG-5PUP1uf2_0f1D","Завантажити сертифікат")</f>
        <v>Завантажити сертифікат</v>
      </c>
    </row>
    <row r="58" spans="1:4" x14ac:dyDescent="0.3">
      <c r="A58" s="1">
        <v>57</v>
      </c>
      <c r="B58" s="6" t="s">
        <v>92</v>
      </c>
      <c r="C58" s="4" t="s">
        <v>89</v>
      </c>
      <c r="D58" t="str">
        <f>HYPERLINK("https://talan.bank.gov.ua/get-user-certificate/71-Lv-l9BWVz6x3cfyNn","Завантажити сертифікат")</f>
        <v>Завантажити сертифікат</v>
      </c>
    </row>
    <row r="59" spans="1:4" x14ac:dyDescent="0.3">
      <c r="A59" s="1">
        <v>58</v>
      </c>
      <c r="B59" s="6" t="s">
        <v>93</v>
      </c>
      <c r="C59" s="4" t="s">
        <v>89</v>
      </c>
      <c r="D59" t="str">
        <f>HYPERLINK("https://talan.bank.gov.ua/get-user-certificate/71-Lv1-fXvehBVhKSj-Y","Завантажити сертифікат")</f>
        <v>Завантажити сертифікат</v>
      </c>
    </row>
    <row r="60" spans="1:4" x14ac:dyDescent="0.3">
      <c r="A60" s="1">
        <v>59</v>
      </c>
      <c r="B60" s="6" t="s">
        <v>94</v>
      </c>
      <c r="C60" s="4" t="s">
        <v>89</v>
      </c>
      <c r="D60" t="str">
        <f>HYPERLINK("https://talan.bank.gov.ua/get-user-certificate/71-LvwMDuD8LkL6aP3LF","Завантажити сертифікат")</f>
        <v>Завантажити сертифікат</v>
      </c>
    </row>
    <row r="61" spans="1:4" x14ac:dyDescent="0.3">
      <c r="A61" s="1">
        <v>60</v>
      </c>
      <c r="B61" s="6" t="s">
        <v>95</v>
      </c>
      <c r="C61" s="4" t="s">
        <v>89</v>
      </c>
      <c r="D61" t="str">
        <f>HYPERLINK("https://talan.bank.gov.ua/get-user-certificate/71-LvPyXSgkjv8h5PyCr","Завантажити сертифікат")</f>
        <v>Завантажити сертифікат</v>
      </c>
    </row>
    <row r="62" spans="1:4" x14ac:dyDescent="0.3">
      <c r="A62" s="1">
        <v>61</v>
      </c>
      <c r="B62" s="6" t="s">
        <v>96</v>
      </c>
      <c r="C62" s="4" t="s">
        <v>89</v>
      </c>
      <c r="D62" t="str">
        <f>HYPERLINK("https://talan.bank.gov.ua/get-user-certificate/71-LvZmXZQSpa-_q9Gyi","Завантажити сертифікат")</f>
        <v>Завантажити сертифікат</v>
      </c>
    </row>
    <row r="63" spans="1:4" x14ac:dyDescent="0.3">
      <c r="A63" s="1">
        <v>62</v>
      </c>
      <c r="B63" s="6" t="s">
        <v>97</v>
      </c>
      <c r="C63" s="4" t="s">
        <v>89</v>
      </c>
      <c r="D63" t="str">
        <f>HYPERLINK("https://talan.bank.gov.ua/get-user-certificate/71-Lv8c632OrhYzqVZpu","Завантажити сертифікат")</f>
        <v>Завантажити сертифікат</v>
      </c>
    </row>
    <row r="64" spans="1:4" x14ac:dyDescent="0.3">
      <c r="A64" s="1">
        <v>63</v>
      </c>
      <c r="B64" s="6" t="s">
        <v>98</v>
      </c>
      <c r="C64" s="4" t="s">
        <v>99</v>
      </c>
      <c r="D64" t="str">
        <f>HYPERLINK("https://talan.bank.gov.ua/get-user-certificate/71-LvVLS_D9a2dxFm6ct","Завантажити сертифікат")</f>
        <v>Завантажити сертифікат</v>
      </c>
    </row>
    <row r="65" spans="1:4" x14ac:dyDescent="0.3">
      <c r="A65" s="1">
        <v>64</v>
      </c>
      <c r="B65" s="6" t="s">
        <v>100</v>
      </c>
      <c r="C65" s="4" t="s">
        <v>101</v>
      </c>
      <c r="D65" t="str">
        <f>HYPERLINK("https://talan.bank.gov.ua/get-user-certificate/71-LvavdpFTe8TTrw4V5","Завантажити сертифікат")</f>
        <v>Завантажити сертифікат</v>
      </c>
    </row>
    <row r="66" spans="1:4" x14ac:dyDescent="0.3">
      <c r="A66" s="1">
        <v>65</v>
      </c>
      <c r="B66" s="6" t="s">
        <v>102</v>
      </c>
      <c r="C66" s="4" t="s">
        <v>101</v>
      </c>
      <c r="D66" t="str">
        <f>HYPERLINK("https://talan.bank.gov.ua/get-user-certificate/71-LviAcsB-pOpgdDJcH","Завантажити сертифікат")</f>
        <v>Завантажити сертифікат</v>
      </c>
    </row>
    <row r="67" spans="1:4" x14ac:dyDescent="0.3">
      <c r="A67" s="1">
        <v>66</v>
      </c>
      <c r="B67" s="6" t="s">
        <v>103</v>
      </c>
      <c r="C67" s="4" t="s">
        <v>101</v>
      </c>
      <c r="D67" t="str">
        <f>HYPERLINK("https://talan.bank.gov.ua/get-user-certificate/71-LvSzgNAsDF_ceP6BH","Завантажити сертифікат")</f>
        <v>Завантажити сертифікат</v>
      </c>
    </row>
    <row r="68" spans="1:4" x14ac:dyDescent="0.3">
      <c r="A68" s="1">
        <v>67</v>
      </c>
      <c r="B68" s="6" t="s">
        <v>104</v>
      </c>
      <c r="C68" s="4" t="s">
        <v>105</v>
      </c>
      <c r="D68" t="str">
        <f>HYPERLINK("https://talan.bank.gov.ua/get-user-certificate/71-LvtiJ5r-7y7k9ipIq","Завантажити сертифікат")</f>
        <v>Завантажити сертифікат</v>
      </c>
    </row>
    <row r="69" spans="1:4" x14ac:dyDescent="0.3">
      <c r="A69" s="1">
        <v>68</v>
      </c>
      <c r="B69" s="6" t="s">
        <v>106</v>
      </c>
      <c r="C69" s="4" t="s">
        <v>107</v>
      </c>
      <c r="D69" t="str">
        <f>HYPERLINK("https://talan.bank.gov.ua/get-user-certificate/71-Lvn7wCchhObBB1JSQ","Завантажити сертифікат")</f>
        <v>Завантажити сертифікат</v>
      </c>
    </row>
    <row r="70" spans="1:4" x14ac:dyDescent="0.3">
      <c r="A70" s="1">
        <v>69</v>
      </c>
      <c r="B70" s="6" t="s">
        <v>108</v>
      </c>
      <c r="C70" s="4" t="s">
        <v>109</v>
      </c>
      <c r="D70" t="str">
        <f>HYPERLINK("https://talan.bank.gov.ua/get-user-certificate/71-LvKfDyd7KKxkxJfRx","Завантажити сертифікат")</f>
        <v>Завантажити сертифікат</v>
      </c>
    </row>
    <row r="71" spans="1:4" x14ac:dyDescent="0.3">
      <c r="A71" s="1">
        <v>70</v>
      </c>
      <c r="B71" s="6" t="s">
        <v>110</v>
      </c>
      <c r="C71" s="4" t="s">
        <v>109</v>
      </c>
      <c r="D71" t="str">
        <f>HYPERLINK("https://talan.bank.gov.ua/get-user-certificate/71-LvZFa-Kx7luSPgVHp","Завантажити сертифікат")</f>
        <v>Завантажити сертифікат</v>
      </c>
    </row>
    <row r="72" spans="1:4" x14ac:dyDescent="0.3">
      <c r="A72" s="1">
        <v>71</v>
      </c>
      <c r="B72" s="6" t="s">
        <v>111</v>
      </c>
      <c r="C72" s="4" t="s">
        <v>112</v>
      </c>
      <c r="D72" t="str">
        <f>HYPERLINK("https://talan.bank.gov.ua/get-user-certificate/71-LvTpQyyy5w1zTrgSX","Завантажити сертифікат")</f>
        <v>Завантажити сертифікат</v>
      </c>
    </row>
    <row r="73" spans="1:4" x14ac:dyDescent="0.3">
      <c r="A73" s="1">
        <v>72</v>
      </c>
      <c r="B73" s="6" t="s">
        <v>113</v>
      </c>
      <c r="C73" s="4" t="s">
        <v>112</v>
      </c>
      <c r="D73" t="str">
        <f>HYPERLINK("https://talan.bank.gov.ua/get-user-certificate/71-LvVriy1HR83Atq98f","Завантажити сертифікат")</f>
        <v>Завантажити сертифікат</v>
      </c>
    </row>
    <row r="74" spans="1:4" x14ac:dyDescent="0.3">
      <c r="A74" s="1">
        <v>73</v>
      </c>
      <c r="B74" s="6" t="s">
        <v>114</v>
      </c>
      <c r="C74" s="5" t="s">
        <v>163</v>
      </c>
      <c r="D74" t="str">
        <f>HYPERLINK("https://talan.bank.gov.ua/get-user-certificate/71-Lvh3Xai6eX96MPOKC","Завантажити сертифікат")</f>
        <v>Завантажити сертифікат</v>
      </c>
    </row>
    <row r="75" spans="1:4" x14ac:dyDescent="0.3">
      <c r="A75" s="1">
        <v>74</v>
      </c>
      <c r="B75" s="6" t="s">
        <v>115</v>
      </c>
      <c r="C75" s="4" t="s">
        <v>116</v>
      </c>
      <c r="D75" t="str">
        <f>HYPERLINK("https://talan.bank.gov.ua/get-user-certificate/71-Lv1CKAHuzQ563JdCB","Завантажити сертифікат")</f>
        <v>Завантажити сертифікат</v>
      </c>
    </row>
    <row r="76" spans="1:4" x14ac:dyDescent="0.3">
      <c r="A76" s="1">
        <v>75</v>
      </c>
      <c r="B76" s="6" t="s">
        <v>117</v>
      </c>
      <c r="C76" s="4" t="s">
        <v>118</v>
      </c>
      <c r="D76" t="str">
        <f>HYPERLINK("https://talan.bank.gov.ua/get-user-certificate/71-LvmTJxB5BQdhqDXBQ","Завантажити сертифікат")</f>
        <v>Завантажити сертифікат</v>
      </c>
    </row>
    <row r="77" spans="1:4" x14ac:dyDescent="0.3">
      <c r="A77" s="1">
        <v>76</v>
      </c>
      <c r="B77" s="6" t="s">
        <v>119</v>
      </c>
      <c r="C77" s="4" t="s">
        <v>120</v>
      </c>
      <c r="D77" t="str">
        <f>HYPERLINK("https://talan.bank.gov.ua/get-user-certificate/71-Lv2GmS_uGtn7lojmr","Завантажити сертифікат")</f>
        <v>Завантажити сертифікат</v>
      </c>
    </row>
    <row r="78" spans="1:4" x14ac:dyDescent="0.3">
      <c r="A78" s="1">
        <v>77</v>
      </c>
      <c r="B78" s="6" t="s">
        <v>121</v>
      </c>
      <c r="C78" s="4" t="s">
        <v>122</v>
      </c>
      <c r="D78" t="str">
        <f>HYPERLINK("https://talan.bank.gov.ua/get-user-certificate/71-LvGjrWolrLBMDIBHh","Завантажити сертифікат")</f>
        <v>Завантажити сертифікат</v>
      </c>
    </row>
    <row r="79" spans="1:4" x14ac:dyDescent="0.3">
      <c r="A79" s="1">
        <v>78</v>
      </c>
      <c r="B79" s="6" t="s">
        <v>123</v>
      </c>
      <c r="C79" s="4" t="s">
        <v>122</v>
      </c>
      <c r="D79" t="str">
        <f>HYPERLINK("https://talan.bank.gov.ua/get-user-certificate/71-LvckpH6W78eZbgckC","Завантажити сертифікат")</f>
        <v>Завантажити сертифікат</v>
      </c>
    </row>
    <row r="80" spans="1:4" x14ac:dyDescent="0.3">
      <c r="A80" s="1">
        <v>79</v>
      </c>
      <c r="B80" s="6" t="s">
        <v>124</v>
      </c>
      <c r="C80" s="4" t="s">
        <v>122</v>
      </c>
      <c r="D80" t="str">
        <f>HYPERLINK("https://talan.bank.gov.ua/get-user-certificate/71-LvyLFIT9kYjciFzKd","Завантажити сертифікат")</f>
        <v>Завантажити сертифікат</v>
      </c>
    </row>
    <row r="81" spans="1:4" x14ac:dyDescent="0.3">
      <c r="A81" s="1">
        <v>80</v>
      </c>
      <c r="B81" s="6" t="s">
        <v>125</v>
      </c>
      <c r="C81" s="4" t="s">
        <v>122</v>
      </c>
      <c r="D81" t="str">
        <f>HYPERLINK("https://talan.bank.gov.ua/get-user-certificate/71-LvRZOs75w-lr-p9yj","Завантажити сертифікат")</f>
        <v>Завантажити сертифікат</v>
      </c>
    </row>
    <row r="82" spans="1:4" ht="28.8" x14ac:dyDescent="0.3">
      <c r="A82" s="1">
        <v>81</v>
      </c>
      <c r="B82" s="6" t="s">
        <v>126</v>
      </c>
      <c r="C82" s="4" t="s">
        <v>127</v>
      </c>
      <c r="D82" t="str">
        <f>HYPERLINK("https://talan.bank.gov.ua/get-user-certificate/71-LvwwjlqU4Fdyzb6Dz","Завантажити сертифікат")</f>
        <v>Завантажити сертифікат</v>
      </c>
    </row>
    <row r="83" spans="1:4" x14ac:dyDescent="0.3">
      <c r="A83" s="1">
        <v>82</v>
      </c>
      <c r="B83" s="6" t="s">
        <v>128</v>
      </c>
      <c r="C83" s="4" t="s">
        <v>129</v>
      </c>
      <c r="D83" t="str">
        <f>HYPERLINK("https://talan.bank.gov.ua/get-user-certificate/71-LvYVEsRmT3erGcMCZ","Завантажити сертифікат")</f>
        <v>Завантажити сертифікат</v>
      </c>
    </row>
    <row r="84" spans="1:4" x14ac:dyDescent="0.3">
      <c r="A84" s="1">
        <v>83</v>
      </c>
      <c r="B84" s="6" t="s">
        <v>130</v>
      </c>
      <c r="C84" s="4" t="s">
        <v>131</v>
      </c>
      <c r="D84" t="str">
        <f>HYPERLINK("https://talan.bank.gov.ua/get-user-certificate/71-LvlYc9D9kwr4LA0Di","Завантажити сертифікат")</f>
        <v>Завантажити сертифікат</v>
      </c>
    </row>
    <row r="85" spans="1:4" x14ac:dyDescent="0.3">
      <c r="A85" s="1">
        <v>84</v>
      </c>
      <c r="B85" s="6" t="s">
        <v>132</v>
      </c>
      <c r="C85" s="5" t="s">
        <v>162</v>
      </c>
      <c r="D85" t="str">
        <f>HYPERLINK("https://talan.bank.gov.ua/get-user-certificate/71-Lvf31lmwsViCD8k-_","Завантажити сертифікат")</f>
        <v>Завантажити сертифікат</v>
      </c>
    </row>
    <row r="86" spans="1:4" ht="28.8" x14ac:dyDescent="0.3">
      <c r="A86" s="1">
        <v>85</v>
      </c>
      <c r="B86" s="6" t="s">
        <v>133</v>
      </c>
      <c r="C86" s="4" t="s">
        <v>134</v>
      </c>
      <c r="D86" t="str">
        <f>HYPERLINK("https://talan.bank.gov.ua/get-user-certificate/71-Lv-GC8JJk_IVigSuq","Завантажити сертифікат")</f>
        <v>Завантажити сертифікат</v>
      </c>
    </row>
    <row r="87" spans="1:4" x14ac:dyDescent="0.3">
      <c r="A87" s="1">
        <v>86</v>
      </c>
      <c r="B87" s="6" t="s">
        <v>135</v>
      </c>
      <c r="C87" s="4" t="s">
        <v>136</v>
      </c>
      <c r="D87" t="str">
        <f>HYPERLINK("https://talan.bank.gov.ua/get-user-certificate/71-LvlMskuy8AvQChg6B","Завантажити сертифікат")</f>
        <v>Завантажити сертифікат</v>
      </c>
    </row>
    <row r="88" spans="1:4" ht="28.8" x14ac:dyDescent="0.3">
      <c r="A88" s="1">
        <v>87</v>
      </c>
      <c r="B88" s="6" t="s">
        <v>137</v>
      </c>
      <c r="C88" s="4" t="s">
        <v>138</v>
      </c>
      <c r="D88" t="str">
        <f>HYPERLINK("https://talan.bank.gov.ua/get-user-certificate/71-Lvp70C1DoPJgHiU-4","Завантажити сертифікат")</f>
        <v>Завантажити сертифікат</v>
      </c>
    </row>
    <row r="89" spans="1:4" ht="28.8" x14ac:dyDescent="0.3">
      <c r="A89" s="1">
        <v>88</v>
      </c>
      <c r="B89" s="6" t="s">
        <v>139</v>
      </c>
      <c r="C89" s="4" t="s">
        <v>140</v>
      </c>
      <c r="D89" t="str">
        <f>HYPERLINK("https://talan.bank.gov.ua/get-user-certificate/71-Lv1YQ3rWkr5GQoIOf","Завантажити сертифікат")</f>
        <v>Завантажити сертифікат</v>
      </c>
    </row>
    <row r="90" spans="1:4" x14ac:dyDescent="0.3">
      <c r="A90" s="1">
        <v>89</v>
      </c>
      <c r="B90" s="6" t="s">
        <v>141</v>
      </c>
      <c r="C90" s="4" t="s">
        <v>142</v>
      </c>
      <c r="D90" t="str">
        <f>HYPERLINK("https://talan.bank.gov.ua/get-user-certificate/71-Lvjx29oe1jvV6hI3K","Завантажити сертифікат")</f>
        <v>Завантажити сертифікат</v>
      </c>
    </row>
    <row r="91" spans="1:4" x14ac:dyDescent="0.3">
      <c r="A91" s="1">
        <v>90</v>
      </c>
      <c r="B91" s="6" t="s">
        <v>143</v>
      </c>
      <c r="C91" s="4" t="s">
        <v>144</v>
      </c>
      <c r="D91" t="str">
        <f>HYPERLINK("https://talan.bank.gov.ua/get-user-certificate/71-Lvk6acU433Qp4Pm3d","Завантажити сертифікат")</f>
        <v>Завантажити сертифікат</v>
      </c>
    </row>
    <row r="92" spans="1:4" x14ac:dyDescent="0.3">
      <c r="A92" s="1">
        <v>91</v>
      </c>
      <c r="B92" s="6" t="s">
        <v>145</v>
      </c>
      <c r="C92" s="4" t="s">
        <v>146</v>
      </c>
      <c r="D92" t="str">
        <f>HYPERLINK("https://talan.bank.gov.ua/get-user-certificate/71-LvX-8_xQjVHu3m4fD","Завантажити сертифікат")</f>
        <v>Завантажити сертифікат</v>
      </c>
    </row>
    <row r="93" spans="1:4" x14ac:dyDescent="0.3">
      <c r="A93" s="1">
        <v>92</v>
      </c>
      <c r="B93" s="6" t="s">
        <v>147</v>
      </c>
      <c r="C93" s="4" t="s">
        <v>146</v>
      </c>
      <c r="D93" t="str">
        <f>HYPERLINK("https://talan.bank.gov.ua/get-user-certificate/71-Lv_m4JappapBfoRu8","Завантажити сертифікат")</f>
        <v>Завантажити сертифікат</v>
      </c>
    </row>
    <row r="94" spans="1:4" x14ac:dyDescent="0.3">
      <c r="A94" s="1">
        <v>93</v>
      </c>
      <c r="B94" s="6" t="s">
        <v>148</v>
      </c>
      <c r="C94" s="4" t="s">
        <v>146</v>
      </c>
      <c r="D94" t="str">
        <f>HYPERLINK("https://talan.bank.gov.ua/get-user-certificate/71-LvRyOI8qBo9QrqT1V","Завантажити сертифікат")</f>
        <v>Завантажити сертифікат</v>
      </c>
    </row>
    <row r="95" spans="1:4" x14ac:dyDescent="0.3">
      <c r="A95" s="1">
        <v>94</v>
      </c>
      <c r="B95" s="6" t="s">
        <v>149</v>
      </c>
      <c r="C95" s="4" t="s">
        <v>150</v>
      </c>
      <c r="D95" t="str">
        <f>HYPERLINK("https://talan.bank.gov.ua/get-user-certificate/71-LvxV9gGRhCQ-IJfBK","Завантажити сертифікат")</f>
        <v>Завантажити сертифікат</v>
      </c>
    </row>
    <row r="96" spans="1:4" x14ac:dyDescent="0.3">
      <c r="A96" s="1">
        <v>95</v>
      </c>
      <c r="B96" s="6" t="s">
        <v>151</v>
      </c>
      <c r="C96" s="4" t="s">
        <v>152</v>
      </c>
      <c r="D96" t="str">
        <f>HYPERLINK("https://talan.bank.gov.ua/get-user-certificate/71-LvBAnqtdzHu8PEfHh","Завантажити сертифікат")</f>
        <v>Завантажити сертифікат</v>
      </c>
    </row>
    <row r="97" spans="1:4" x14ac:dyDescent="0.3">
      <c r="A97" s="1">
        <v>96</v>
      </c>
      <c r="B97" s="6" t="s">
        <v>153</v>
      </c>
      <c r="C97" s="4" t="s">
        <v>154</v>
      </c>
      <c r="D97" t="str">
        <f>HYPERLINK("https://talan.bank.gov.ua/get-user-certificate/71-Lvvv-JWwsdMjnfxow","Завантажити сертифікат")</f>
        <v>Завантажити сертифікат</v>
      </c>
    </row>
    <row r="98" spans="1:4" ht="28.8" x14ac:dyDescent="0.3">
      <c r="A98" s="1">
        <v>97</v>
      </c>
      <c r="B98" s="6" t="s">
        <v>155</v>
      </c>
      <c r="C98" s="4" t="s">
        <v>156</v>
      </c>
      <c r="D98" t="str">
        <f>HYPERLINK("https://talan.bank.gov.ua/get-user-certificate/71-Lv9Y4L8bRRD6dAzZ4","Завантажити сертифікат")</f>
        <v>Завантажити сертифікат</v>
      </c>
    </row>
    <row r="99" spans="1:4" ht="28.8" x14ac:dyDescent="0.3">
      <c r="A99" s="1">
        <v>98</v>
      </c>
      <c r="B99" s="6" t="s">
        <v>157</v>
      </c>
      <c r="C99" s="4" t="s">
        <v>156</v>
      </c>
      <c r="D99" t="str">
        <f>HYPERLINK("https://talan.bank.gov.ua/get-user-certificate/71-LveUZutaBsfs_QHD6","Завантажити сертифікат")</f>
        <v>Завантажити сертифікат</v>
      </c>
    </row>
    <row r="100" spans="1:4" ht="28.8" x14ac:dyDescent="0.3">
      <c r="A100" s="1">
        <v>99</v>
      </c>
      <c r="B100" s="6" t="s">
        <v>158</v>
      </c>
      <c r="C100" s="4" t="s">
        <v>156</v>
      </c>
      <c r="D100" t="str">
        <f>HYPERLINK("https://talan.bank.gov.ua/get-user-certificate/71-Lv3mueagdPrZqvIcP","Завантажити сертифікат")</f>
        <v>Завантажити сертифікат</v>
      </c>
    </row>
    <row r="101" spans="1:4" x14ac:dyDescent="0.3">
      <c r="A101" s="1">
        <v>100</v>
      </c>
      <c r="B101" s="6" t="s">
        <v>159</v>
      </c>
      <c r="C101" s="4" t="s">
        <v>46</v>
      </c>
      <c r="D101" s="1" t="s">
        <v>160</v>
      </c>
    </row>
    <row r="102" spans="1:4" x14ac:dyDescent="0.3">
      <c r="A102" s="1">
        <v>101</v>
      </c>
      <c r="B102" s="1" t="s">
        <v>172</v>
      </c>
      <c r="C102" s="1" t="s">
        <v>173</v>
      </c>
      <c r="D102" s="1" t="str">
        <f>HYPERLINK("https://talan.bank.gov.ua/get-user-certificate/sZ6U_e8vF5aZKZZCMMjh","Завантажити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3" r:id="rId12" tooltip="Завантажити сертифікат" display="Завантажити сертифікат"/>
    <hyperlink ref="D14" r:id="rId13" tooltip="Завантажити сертифікат" display="Завантажити сертифікат"/>
    <hyperlink ref="D15" r:id="rId14" tooltip="Завантажити сертифікат" display="Завантажити сертифікат"/>
    <hyperlink ref="D16" r:id="rId15" tooltip="Завантажити сертифікат" display="Завантажити сертифікат"/>
    <hyperlink ref="D17" r:id="rId16" tooltip="Завантажити сертифікат" display="Завантажити сертифікат"/>
    <hyperlink ref="D18" r:id="rId17" tooltip="Завантажити сертифікат" display="Завантажити сертифікат"/>
    <hyperlink ref="D19" r:id="rId18" tooltip="Завантажити сертифікат" display="Завантажити сертифікат"/>
    <hyperlink ref="D20" r:id="rId19" tooltip="Завантажити сертифікат" display="Завантажити сертифікат"/>
    <hyperlink ref="D21" r:id="rId20" tooltip="Завантажити сертифікат" display="Завантажити сертифікат"/>
    <hyperlink ref="D22" r:id="rId21" tooltip="Завантажити сертифікат" display="Завантажити сертифікат"/>
    <hyperlink ref="D23" r:id="rId22" tooltip="Завантажити сертифікат" display="Завантажити сертифікат"/>
    <hyperlink ref="D24" r:id="rId23" tooltip="Завантажити сертифікат" display="Завантажити сертифікат"/>
    <hyperlink ref="D25" r:id="rId24" tooltip="Завантажити сертифікат" display="Завантажити сертифікат"/>
    <hyperlink ref="D26" r:id="rId25" tooltip="Завантажити сертифікат" display="Завантажити сертифікат"/>
    <hyperlink ref="D27" r:id="rId26" tooltip="Завантажити сертифікат" display="Завантажити сертифікат"/>
    <hyperlink ref="D28" r:id="rId27" tooltip="Завантажити сертифікат" display="Завантажити сертифікат"/>
    <hyperlink ref="D29" r:id="rId28" tooltip="Завантажити сертифікат" display="Завантажити сертифікат"/>
    <hyperlink ref="D30" r:id="rId29" tooltip="Завантажити сертифікат" display="Завантажити сертифікат"/>
    <hyperlink ref="D31" r:id="rId30" tooltip="Завантажити сертифікат" display="Завантажити сертифікат"/>
    <hyperlink ref="D32" r:id="rId31" tooltip="Завантажити сертифікат" display="Завантажити сертифікат"/>
    <hyperlink ref="D33" r:id="rId32" tooltip="Завантажити сертифікат" display="Завантажити сертифікат"/>
    <hyperlink ref="D34" r:id="rId33" tooltip="Завантажити сертифікат" display="Завантажити сертифікат"/>
    <hyperlink ref="D35" r:id="rId34" tooltip="Завантажити сертифікат" display="Завантажити сертифікат"/>
    <hyperlink ref="D36" r:id="rId35" tooltip="Завантажити сертифікат" display="Завантажити сертифікат"/>
    <hyperlink ref="D37" r:id="rId36" tooltip="Завантажити сертифікат" display="Завантажити сертифікат"/>
    <hyperlink ref="D38" r:id="rId37" tooltip="Завантажити сертифікат" display="Завантажити сертифікат"/>
    <hyperlink ref="D39" r:id="rId38" tooltip="Завантажити сертифікат" display="Завантажити сертифікат"/>
    <hyperlink ref="D40" r:id="rId39" tooltip="Завантажити сертифікат" display="Завантажити сертифікат"/>
    <hyperlink ref="D41" r:id="rId40" tooltip="Завантажити сертифікат" display="Завантажити сертифікат"/>
    <hyperlink ref="D42" r:id="rId41" tooltip="Завантажити сертифікат" display="Завантажити сертифікат"/>
    <hyperlink ref="D43" r:id="rId42" tooltip="Завантажити сертифікат" display="Завантажити сертифікат"/>
    <hyperlink ref="D44" r:id="rId43" tooltip="Завантажити сертифікат" display="Завантажити сертифікат"/>
    <hyperlink ref="D45" r:id="rId44" tooltip="Завантажити сертифікат" display="Завантажити сертифікат"/>
    <hyperlink ref="D46" r:id="rId45" tooltip="Завантажити сертифікат" display="Завантажити сертифікат"/>
    <hyperlink ref="D47" r:id="rId46" tooltip="Завантажити сертифікат" display="Завантажити сертифікат"/>
    <hyperlink ref="D48" r:id="rId47" tooltip="Завантажити сертифікат" display="Завантажити сертифікат"/>
    <hyperlink ref="D49" r:id="rId48" tooltip="Завантажити сертифікат" display="Завантажити сертифікат"/>
    <hyperlink ref="D50" r:id="rId49" tooltip="Завантажити сертифікат" display="Завантажити сертифікат"/>
    <hyperlink ref="D51" r:id="rId50" tooltip="Завантажити сертифікат" display="Завантажити сертифікат"/>
    <hyperlink ref="D52" r:id="rId51" tooltip="Завантажити сертифікат" display="Завантажити сертифікат"/>
    <hyperlink ref="D53" r:id="rId52" tooltip="Завантажити сертифікат" display="Завантажити сертифікат"/>
    <hyperlink ref="D54" r:id="rId53" tooltip="Завантажити сертифікат" display="Завантажити сертифікат"/>
    <hyperlink ref="D55" r:id="rId54" tooltip="Завантажити сертифікат" display="Завантажити сертифікат"/>
    <hyperlink ref="D56" r:id="rId55" tooltip="Завантажити сертифікат" display="Завантажити сертифікат"/>
    <hyperlink ref="D57" r:id="rId56" tooltip="Завантажити сертифікат" display="Завантажити сертифікат"/>
    <hyperlink ref="D58" r:id="rId57" tooltip="Завантажити сертифікат" display="Завантажити сертифікат"/>
    <hyperlink ref="D59" r:id="rId58" tooltip="Завантажити сертифікат" display="Завантажити сертифікат"/>
    <hyperlink ref="D60" r:id="rId59" tooltip="Завантажити сертифікат" display="Завантажити сертифікат"/>
    <hyperlink ref="D61" r:id="rId60" tooltip="Завантажити сертифікат" display="Завантажити сертифікат"/>
    <hyperlink ref="D62" r:id="rId61" tooltip="Завантажити сертифікат" display="Завантажити сертифікат"/>
    <hyperlink ref="D63" r:id="rId62" tooltip="Завантажити сертифікат" display="Завантажити сертифікат"/>
    <hyperlink ref="D64" r:id="rId63" tooltip="Завантажити сертифікат" display="Завантажити сертифікат"/>
    <hyperlink ref="D65" r:id="rId64" tooltip="Завантажити сертифікат" display="Завантажити сертифікат"/>
    <hyperlink ref="D66" r:id="rId65" tooltip="Завантажити сертифікат" display="Завантажити сертифікат"/>
    <hyperlink ref="D67" r:id="rId66" tooltip="Завантажити сертифікат" display="Завантажити сертифікат"/>
    <hyperlink ref="D68" r:id="rId67" tooltip="Завантажити сертифікат" display="Завантажити сертифікат"/>
    <hyperlink ref="D69" r:id="rId68" tooltip="Завантажити сертифікат" display="Завантажити сертифікат"/>
    <hyperlink ref="D70" r:id="rId69" tooltip="Завантажити сертифікат" display="Завантажити сертифікат"/>
    <hyperlink ref="D71" r:id="rId70" tooltip="Завантажити сертифікат" display="Завантажити сертифікат"/>
    <hyperlink ref="D72" r:id="rId71" tooltip="Завантажити сертифікат" display="Завантажити сертифікат"/>
    <hyperlink ref="D73" r:id="rId72" tooltip="Завантажити сертифікат" display="Завантажити сертифікат"/>
    <hyperlink ref="D74" r:id="rId73" tooltip="Завантажити сертифікат" display="Завантажити сертифікат"/>
    <hyperlink ref="D75" r:id="rId74" tooltip="Завантажити сертифікат" display="Завантажити сертифікат"/>
    <hyperlink ref="D76" r:id="rId75" tooltip="Завантажити сертифікат" display="Завантажити сертифікат"/>
    <hyperlink ref="D77" r:id="rId76" tooltip="Завантажити сертифікат" display="Завантажити сертифікат"/>
    <hyperlink ref="D78" r:id="rId77" tooltip="Завантажити сертифікат" display="Завантажити сертифікат"/>
    <hyperlink ref="D79" r:id="rId78" tooltip="Завантажити сертифікат" display="Завантажити сертифікат"/>
    <hyperlink ref="D80" r:id="rId79" tooltip="Завантажити сертифікат" display="Завантажити сертифікат"/>
    <hyperlink ref="D81" r:id="rId80" tooltip="Завантажити сертифікат" display="Завантажити сертифікат"/>
    <hyperlink ref="D82" r:id="rId81" tooltip="Завантажити сертифікат" display="Завантажити сертифікат"/>
    <hyperlink ref="D83" r:id="rId82" tooltip="Завантажити сертифікат" display="Завантажити сертифікат"/>
    <hyperlink ref="D84" r:id="rId83" tooltip="Завантажити сертифікат" display="Завантажити сертифікат"/>
    <hyperlink ref="D85" r:id="rId84" tooltip="Завантажити сертифікат" display="Завантажити сертифікат"/>
    <hyperlink ref="D86" r:id="rId85" tooltip="Завантажити сертифікат" display="Завантажити сертифікат"/>
    <hyperlink ref="D87" r:id="rId86" tooltip="Завантажити сертифікат" display="Завантажити сертифікат"/>
    <hyperlink ref="D88" r:id="rId87" tooltip="Завантажити сертифікат" display="Завантажити сертифікат"/>
    <hyperlink ref="D89" r:id="rId88" tooltip="Завантажити сертифікат" display="Завантажити сертифікат"/>
    <hyperlink ref="D90" r:id="rId89" tooltip="Завантажити сертифікат" display="Завантажити сертифікат"/>
    <hyperlink ref="D91" r:id="rId90" tooltip="Завантажити сертифікат" display="Завантажити сертифікат"/>
    <hyperlink ref="D92" r:id="rId91" tooltip="Завантажити сертифікат" display="Завантажити сертифікат"/>
    <hyperlink ref="D93" r:id="rId92" tooltip="Завантажити сертифікат" display="Завантажити сертифікат"/>
    <hyperlink ref="D94" r:id="rId93" tooltip="Завантажити сертифікат" display="Завантажити сертифікат"/>
    <hyperlink ref="D95" r:id="rId94" tooltip="Завантажити сертифікат" display="Завантажити сертифікат"/>
    <hyperlink ref="D96" r:id="rId95" tooltip="Завантажити сертифікат" display="Завантажити сертифікат"/>
    <hyperlink ref="D97" r:id="rId96" tooltip="Завантажити сертифікат" display="Завантажити сертифікат"/>
    <hyperlink ref="D98" r:id="rId97" tooltip="Завантажити сертифікат" display="Завантажити сертифікат"/>
    <hyperlink ref="D99" r:id="rId98" tooltip="Завантажити сертифікат" display="Завантажити сертифікат"/>
    <hyperlink ref="D100" r:id="rId99" tooltip="Завантажити сертифікат" display="Завантажити сертифікат"/>
    <hyperlink ref="D101" r:id="rId100" tooltip="Завантажити сертифікат"/>
    <hyperlink ref="D102" r:id="rId101" tooltip="Завантажити сертифікат" display="Завантажити сертифікат"/>
  </hyperlinks>
  <pageMargins left="0.7" right="0.7" top="0.75" bottom="0.75" header="0.3" footer="0.3"/>
  <pageSetup paperSize="9" orientation="portrait" r:id="rId1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2023-06-16T13:00:42Z</dcterms:created>
  <dcterms:modified xsi:type="dcterms:W3CDTF">2023-07-07T11:34:14Z</dcterms:modified>
  <cp:category/>
</cp:coreProperties>
</file>