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3369\Desktop\Мої документи\СЕРТИФІКАТИ\Сертифікати день банкіра\"/>
    </mc:Choice>
  </mc:AlternateContent>
  <bookViews>
    <workbookView xWindow="0" yWindow="0" windowWidth="23040" windowHeight="8784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1" l="1"/>
  <c r="E181" i="1"/>
  <c r="E180" i="1"/>
  <c r="E204" i="1" l="1"/>
  <c r="E201" i="1"/>
  <c r="E200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79" i="1"/>
  <c r="E178" i="1"/>
  <c r="E177" i="1"/>
  <c r="E173" i="1"/>
  <c r="E172" i="1"/>
  <c r="E171" i="1"/>
  <c r="E170" i="1"/>
  <c r="E169" i="1"/>
  <c r="E166" i="1"/>
  <c r="E165" i="1"/>
  <c r="E164" i="1"/>
  <c r="E163" i="1"/>
  <c r="E162" i="1"/>
  <c r="E161" i="1"/>
  <c r="E158" i="1"/>
  <c r="E157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5" i="1"/>
  <c r="E82" i="1"/>
  <c r="E81" i="1"/>
  <c r="E80" i="1"/>
  <c r="E79" i="1"/>
  <c r="E78" i="1"/>
  <c r="E77" i="1"/>
  <c r="E76" i="1"/>
  <c r="E75" i="1"/>
  <c r="E72" i="1"/>
  <c r="E69" i="1"/>
  <c r="E68" i="1"/>
  <c r="E65" i="1"/>
  <c r="E64" i="1"/>
  <c r="E63" i="1"/>
  <c r="E62" i="1"/>
  <c r="E61" i="1"/>
  <c r="E60" i="1"/>
  <c r="E59" i="1"/>
  <c r="E58" i="1"/>
  <c r="E55" i="1"/>
  <c r="E52" i="1"/>
  <c r="E51" i="1"/>
  <c r="E50" i="1"/>
  <c r="E49" i="1"/>
  <c r="E46" i="1"/>
  <c r="E45" i="1"/>
  <c r="E44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" i="1"/>
</calcChain>
</file>

<file path=xl/sharedStrings.xml><?xml version="1.0" encoding="utf-8"?>
<sst xmlns="http://schemas.openxmlformats.org/spreadsheetml/2006/main" count="780" uniqueCount="359">
  <si>
    <t>дата</t>
  </si>
  <si>
    <t>Банк</t>
  </si>
  <si>
    <t>ПІБ</t>
  </si>
  <si>
    <t>Посилання на сертифікат</t>
  </si>
  <si>
    <t>номер</t>
  </si>
  <si>
    <t>АТ "АГРОПРОСПЕРІС БАНК"</t>
  </si>
  <si>
    <t>PB_001</t>
  </si>
  <si>
    <t>02 липня 2025 р.</t>
  </si>
  <si>
    <t>Катеренюк Кристина</t>
  </si>
  <si>
    <t>АТ "АКЦЕНТ-БАНК"</t>
  </si>
  <si>
    <t>PB_002</t>
  </si>
  <si>
    <t>Дмитренко Тетяна Володимирівна</t>
  </si>
  <si>
    <t>PB_003</t>
  </si>
  <si>
    <t>Бурдасова Катерина Дмитрівна</t>
  </si>
  <si>
    <t>PB_004</t>
  </si>
  <si>
    <t>Барабаш Вікторія Володимирівна</t>
  </si>
  <si>
    <t>PB_005</t>
  </si>
  <si>
    <t>Біленька Світлана Олександрівна</t>
  </si>
  <si>
    <t>PB_006</t>
  </si>
  <si>
    <t>Бойчук Ліана Сергіївна</t>
  </si>
  <si>
    <t>PB_007</t>
  </si>
  <si>
    <t>Брагіна Христина Андріївна</t>
  </si>
  <si>
    <t>PB_008</t>
  </si>
  <si>
    <t>Влаєва Ольга Станіславівна</t>
  </si>
  <si>
    <t>PB_009</t>
  </si>
  <si>
    <t>Гербрант Наталія Вікторівна</t>
  </si>
  <si>
    <t>PB_010</t>
  </si>
  <si>
    <t>Горбенко Наталія Валеріївна</t>
  </si>
  <si>
    <t>PB_011</t>
  </si>
  <si>
    <t>Грідіна Ірина Володимирівна</t>
  </si>
  <si>
    <t>PB_012</t>
  </si>
  <si>
    <t>Демченко Ірина Миколаївна</t>
  </si>
  <si>
    <t>PB_013</t>
  </si>
  <si>
    <t>Дєдяєва Євгенія Олександрівна</t>
  </si>
  <si>
    <t>PB_014</t>
  </si>
  <si>
    <t>Дудник Ірина Борисівна</t>
  </si>
  <si>
    <t>PB_015</t>
  </si>
  <si>
    <t>Кіпень Марія Михайлівна</t>
  </si>
  <si>
    <t>PB_016</t>
  </si>
  <si>
    <t>Ковальчук Мар'яна Валеріївна</t>
  </si>
  <si>
    <t>PB_017</t>
  </si>
  <si>
    <t>Кос Юлія Володимирівна</t>
  </si>
  <si>
    <t>PB_018</t>
  </si>
  <si>
    <t>Космина Марина Юріївна</t>
  </si>
  <si>
    <t>PB_019</t>
  </si>
  <si>
    <t>Котова Наталія Олександрівна</t>
  </si>
  <si>
    <t>PB_020</t>
  </si>
  <si>
    <t>Крайнюк Оксана Петрівна</t>
  </si>
  <si>
    <t>PB_021</t>
  </si>
  <si>
    <t>Кудлай Лариса Василівна</t>
  </si>
  <si>
    <t>PB_022</t>
  </si>
  <si>
    <t>Миронова Тетяна Миколаївна</t>
  </si>
  <si>
    <t>PB_023</t>
  </si>
  <si>
    <t>Михайлова Світлана Олександрівна</t>
  </si>
  <si>
    <t>PB_024</t>
  </si>
  <si>
    <t>Мірошніченко Вікторія Іванівна</t>
  </si>
  <si>
    <t>PB_025</t>
  </si>
  <si>
    <t>Новікова Світлана Вячеславівна</t>
  </si>
  <si>
    <t>PB_026</t>
  </si>
  <si>
    <t>Петрівська Олена Вадимівна</t>
  </si>
  <si>
    <t>PB_027</t>
  </si>
  <si>
    <t>Піварюнас Іванна Миколаївна</t>
  </si>
  <si>
    <t>PB_028</t>
  </si>
  <si>
    <t>Плець Леся Ігорівна</t>
  </si>
  <si>
    <t>PB_029</t>
  </si>
  <si>
    <t>Попова Ольга</t>
  </si>
  <si>
    <t>PB_030</t>
  </si>
  <si>
    <t>Сільвестрова Катерина Миколаївна</t>
  </si>
  <si>
    <t>PB_031</t>
  </si>
  <si>
    <t>Сімоненко Марина Леонідівна</t>
  </si>
  <si>
    <t>PB_032</t>
  </si>
  <si>
    <t>Соловйова Ірина Володимирівна</t>
  </si>
  <si>
    <t>PB_033</t>
  </si>
  <si>
    <t>Сторожишина Світлана Олександрівна</t>
  </si>
  <si>
    <t>PB_034</t>
  </si>
  <si>
    <t>Сурмай Ірина Євгенівна</t>
  </si>
  <si>
    <t>PB_035</t>
  </si>
  <si>
    <t>Федкевич Яніна Миколаївна</t>
  </si>
  <si>
    <t>PB_036</t>
  </si>
  <si>
    <t>Чернявська Анна Володимирівна</t>
  </si>
  <si>
    <t>PB_037</t>
  </si>
  <si>
    <t>Шавлай Ніна Петрівна</t>
  </si>
  <si>
    <t>АТ "БАНК АЛЬЯНС"</t>
  </si>
  <si>
    <t>PB_038</t>
  </si>
  <si>
    <t>Климова Тетяна</t>
  </si>
  <si>
    <t>PB_039</t>
  </si>
  <si>
    <t>Лисак Олена</t>
  </si>
  <si>
    <t>PB_040</t>
  </si>
  <si>
    <t>Макарєєв Павло</t>
  </si>
  <si>
    <t>АТ "БАНК КРЕДИТ ДНІПРО"</t>
  </si>
  <si>
    <t>PB_041</t>
  </si>
  <si>
    <t>Балабанцева Іванна</t>
  </si>
  <si>
    <t>PB_042</t>
  </si>
  <si>
    <t>Борух Наталія</t>
  </si>
  <si>
    <t>PB_043</t>
  </si>
  <si>
    <t>Маслова Вікторія</t>
  </si>
  <si>
    <t>PB_044</t>
  </si>
  <si>
    <t>Ярославцева Ольга</t>
  </si>
  <si>
    <t>АТ "БІЗБАНК"</t>
  </si>
  <si>
    <t>PB_045</t>
  </si>
  <si>
    <t>Гой Мар'яна Василівна</t>
  </si>
  <si>
    <t>АТ "Ідея Банк"</t>
  </si>
  <si>
    <t>PB_046</t>
  </si>
  <si>
    <t>Бородін Олена</t>
  </si>
  <si>
    <t>PB_047</t>
  </si>
  <si>
    <t>Каркіч Марина</t>
  </si>
  <si>
    <t>PB_048</t>
  </si>
  <si>
    <t>Книщук Галина</t>
  </si>
  <si>
    <t>PB_049</t>
  </si>
  <si>
    <t>Куніцький Роман</t>
  </si>
  <si>
    <t>PB_050</t>
  </si>
  <si>
    <t>Мельниченко Владислава</t>
  </si>
  <si>
    <t>PB_051</t>
  </si>
  <si>
    <t>Сидор Мар'яна</t>
  </si>
  <si>
    <t>PB_052</t>
  </si>
  <si>
    <t>Холодяй Ганна</t>
  </si>
  <si>
    <t>PB_053</t>
  </si>
  <si>
    <t>Щукін Андрій</t>
  </si>
  <si>
    <t>АТ "КБ "ГЛОБУС"</t>
  </si>
  <si>
    <t>PB_054</t>
  </si>
  <si>
    <t>Хрустальова Юлія</t>
  </si>
  <si>
    <t>PB_055</t>
  </si>
  <si>
    <t>Цісельський Микола</t>
  </si>
  <si>
    <t>АТ "КОМІНБАНК"</t>
  </si>
  <si>
    <t>PB_056</t>
  </si>
  <si>
    <t>Вікторія ЖЕЖЕРА</t>
  </si>
  <si>
    <t>АТ "КРЕДОБАНК"</t>
  </si>
  <si>
    <t>PB_057</t>
  </si>
  <si>
    <t>Бущак Христина</t>
  </si>
  <si>
    <t>PB_058</t>
  </si>
  <si>
    <t>Віктор Гальчинський</t>
  </si>
  <si>
    <t>PB_059</t>
  </si>
  <si>
    <t>Дудок Лілія</t>
  </si>
  <si>
    <t>PB_060</t>
  </si>
  <si>
    <t>Клебан Юлія Ігорівна</t>
  </si>
  <si>
    <t>PB_061</t>
  </si>
  <si>
    <t>КУЗЬМЕНКО МАРИНА</t>
  </si>
  <si>
    <t>PB_062</t>
  </si>
  <si>
    <t>Пальчиков Сергій</t>
  </si>
  <si>
    <t>PB_063</t>
  </si>
  <si>
    <t>Романишин Світлана</t>
  </si>
  <si>
    <t>PB_064</t>
  </si>
  <si>
    <t>УШАКОВА ГАННА</t>
  </si>
  <si>
    <t>АТ "КРИСТАЛБАНК"</t>
  </si>
  <si>
    <t>PB_065</t>
  </si>
  <si>
    <t>Скобін Вячеслав</t>
  </si>
  <si>
    <t>АТ "ОЩАДБАНК"</t>
  </si>
  <si>
    <t>PB_066</t>
  </si>
  <si>
    <t>Бабич Вікторія</t>
  </si>
  <si>
    <t>PB_067</t>
  </si>
  <si>
    <t>Биваліна Катерина</t>
  </si>
  <si>
    <t>PB_068</t>
  </si>
  <si>
    <t>Білан Євгенія</t>
  </si>
  <si>
    <t>PB_069</t>
  </si>
  <si>
    <t>Бутенко Вікторія</t>
  </si>
  <si>
    <t>PB_070</t>
  </si>
  <si>
    <t>Вандаш Галина</t>
  </si>
  <si>
    <t>PB_071</t>
  </si>
  <si>
    <t>Ващук Олександр</t>
  </si>
  <si>
    <t>PB_072</t>
  </si>
  <si>
    <t>Вихрова Ірина</t>
  </si>
  <si>
    <t>PB_073</t>
  </si>
  <si>
    <t>Гетало Максим</t>
  </si>
  <si>
    <t>PB_074</t>
  </si>
  <si>
    <t>Глухан Христина</t>
  </si>
  <si>
    <t>PB_075</t>
  </si>
  <si>
    <t>Гудзенко Любов</t>
  </si>
  <si>
    <t>PB_076</t>
  </si>
  <si>
    <t>Гуйван Оксана Василівна</t>
  </si>
  <si>
    <t>PB_077</t>
  </si>
  <si>
    <t>Гуща Ольга</t>
  </si>
  <si>
    <t>PB_078</t>
  </si>
  <si>
    <t>Дарабан Людмила</t>
  </si>
  <si>
    <t>PB_079</t>
  </si>
  <si>
    <t>Дацишин Олена Сергіївна</t>
  </si>
  <si>
    <t>PB_080</t>
  </si>
  <si>
    <t>Діордієва Олена Станіславівна</t>
  </si>
  <si>
    <t>PB_081</t>
  </si>
  <si>
    <t>Дмитренко Юлія</t>
  </si>
  <si>
    <t>PB_082</t>
  </si>
  <si>
    <t>Дуброва Марія</t>
  </si>
  <si>
    <t>PB_083</t>
  </si>
  <si>
    <t>Єресько Наталія</t>
  </si>
  <si>
    <t>PB_084</t>
  </si>
  <si>
    <t>Жовтенко Олена</t>
  </si>
  <si>
    <t>PB_085</t>
  </si>
  <si>
    <t>Ігуменова Олена</t>
  </si>
  <si>
    <t>PB_086</t>
  </si>
  <si>
    <t>Карасюк Аліна</t>
  </si>
  <si>
    <t>PB_087</t>
  </si>
  <si>
    <t>Катеринич Ірина</t>
  </si>
  <si>
    <t>PB_088</t>
  </si>
  <si>
    <t>Квятковська Вікторія</t>
  </si>
  <si>
    <t>PB_089</t>
  </si>
  <si>
    <t>Козловська Наталія</t>
  </si>
  <si>
    <t>PB_090</t>
  </si>
  <si>
    <t>Коробова Анна</t>
  </si>
  <si>
    <t>PB_091</t>
  </si>
  <si>
    <t>Котюжинський Сергій</t>
  </si>
  <si>
    <t>PB_092</t>
  </si>
  <si>
    <t>Кузнецький Олег</t>
  </si>
  <si>
    <t>PB_093</t>
  </si>
  <si>
    <t>Кушнєрова Катерина Вікторівна</t>
  </si>
  <si>
    <t>PB_094</t>
  </si>
  <si>
    <t>Кущак Галина</t>
  </si>
  <si>
    <t>PB_095</t>
  </si>
  <si>
    <t>Ляшенко Світлана Миколаївна</t>
  </si>
  <si>
    <t>PB_096</t>
  </si>
  <si>
    <t>Мачишин Олена</t>
  </si>
  <si>
    <t>PB_097</t>
  </si>
  <si>
    <t>Мирошниченко Катерина</t>
  </si>
  <si>
    <t>PB_098</t>
  </si>
  <si>
    <t>Мільченко Ірина</t>
  </si>
  <si>
    <t>PB_099</t>
  </si>
  <si>
    <t>Монастирський Андрій</t>
  </si>
  <si>
    <t>PB_100</t>
  </si>
  <si>
    <t>Муха Лариса</t>
  </si>
  <si>
    <t>PB_101</t>
  </si>
  <si>
    <t>Наталія</t>
  </si>
  <si>
    <t>PB_102</t>
  </si>
  <si>
    <t>Наумчук Вікторія</t>
  </si>
  <si>
    <t>PB_103</t>
  </si>
  <si>
    <t>Огородник Раїса Георгіївна</t>
  </si>
  <si>
    <t>PB_104</t>
  </si>
  <si>
    <t>Олександр Вашук</t>
  </si>
  <si>
    <t>PB_105</t>
  </si>
  <si>
    <t>Омельченко Олена</t>
  </si>
  <si>
    <t>PB_106</t>
  </si>
  <si>
    <t>Пилипенко Євгенія</t>
  </si>
  <si>
    <t>PB_107</t>
  </si>
  <si>
    <t>Полежай Ольга</t>
  </si>
  <si>
    <t>PB_108</t>
  </si>
  <si>
    <t>Посохова Оксана Олександрівна</t>
  </si>
  <si>
    <t>PB_109</t>
  </si>
  <si>
    <t>Прядка Наталія</t>
  </si>
  <si>
    <t>PB_110</t>
  </si>
  <si>
    <t>PB_111</t>
  </si>
  <si>
    <t>Расторгуєва Дарʼя</t>
  </si>
  <si>
    <t>PB_112</t>
  </si>
  <si>
    <t>Ратушна Тетяна</t>
  </si>
  <si>
    <t>PB_113</t>
  </si>
  <si>
    <t>Риштун Юрій</t>
  </si>
  <si>
    <t>PB_114</t>
  </si>
  <si>
    <t>Руденко Юрій</t>
  </si>
  <si>
    <t>PB_115</t>
  </si>
  <si>
    <t>Рудь Дмитро</t>
  </si>
  <si>
    <t>PB_116</t>
  </si>
  <si>
    <t>Ряшенцев Роман</t>
  </si>
  <si>
    <t>PB_117</t>
  </si>
  <si>
    <t>Савчук Інна</t>
  </si>
  <si>
    <t>PB_118</t>
  </si>
  <si>
    <t>Салова Валентина</t>
  </si>
  <si>
    <t>PB_119</t>
  </si>
  <si>
    <t>Самандарова Аліса Арутюнівна</t>
  </si>
  <si>
    <t>PB_120</t>
  </si>
  <si>
    <t>Свергун Лілія</t>
  </si>
  <si>
    <t>PB_121</t>
  </si>
  <si>
    <t>Сімків Ігор</t>
  </si>
  <si>
    <t>PB_122</t>
  </si>
  <si>
    <t>Скліфос Данієль Андрійович</t>
  </si>
  <si>
    <t>PB_123</t>
  </si>
  <si>
    <t>Сойникова Тетяна</t>
  </si>
  <si>
    <t>PB_124</t>
  </si>
  <si>
    <t>Сосновська Наталя</t>
  </si>
  <si>
    <t>PB_125</t>
  </si>
  <si>
    <t>Плевако Надія</t>
  </si>
  <si>
    <t>PB_126</t>
  </si>
  <si>
    <t>Хітріна Галина Степанiвна</t>
  </si>
  <si>
    <t>PB_127</t>
  </si>
  <si>
    <t>Цепліцький Володимир</t>
  </si>
  <si>
    <t>PB_128</t>
  </si>
  <si>
    <t>Шевела Альона Олександрівна</t>
  </si>
  <si>
    <t>PB_129</t>
  </si>
  <si>
    <t>Шлапак Галина</t>
  </si>
  <si>
    <t>PB_130</t>
  </si>
  <si>
    <t>Шпортко Марія</t>
  </si>
  <si>
    <t>PB_131</t>
  </si>
  <si>
    <t>Юлія Тафтай</t>
  </si>
  <si>
    <t>PB_132</t>
  </si>
  <si>
    <t>Яковчук Наталія Володимирівна</t>
  </si>
  <si>
    <t>АТ "ПУМБ"</t>
  </si>
  <si>
    <t>PB_133</t>
  </si>
  <si>
    <t>Клубу Ірина</t>
  </si>
  <si>
    <t>PB_134</t>
  </si>
  <si>
    <t>Клубук Ірина</t>
  </si>
  <si>
    <t>PB_135</t>
  </si>
  <si>
    <t>Івщенко Анастасія Федорівна</t>
  </si>
  <si>
    <t>АТ "Сенс Банк"</t>
  </si>
  <si>
    <t>PB_136</t>
  </si>
  <si>
    <t>Мотрук Ольга Ігорівна</t>
  </si>
  <si>
    <t>PB_137</t>
  </si>
  <si>
    <t>Недотанова Каріна Володимирівна</t>
  </si>
  <si>
    <t>PB_138</t>
  </si>
  <si>
    <t>Охрамович Ірина Олександрівна</t>
  </si>
  <si>
    <t>PB_139</t>
  </si>
  <si>
    <t>Руденко Ірина Станіславівна</t>
  </si>
  <si>
    <t>PB_140</t>
  </si>
  <si>
    <t>Созанський Віталій</t>
  </si>
  <si>
    <t>PB_141</t>
  </si>
  <si>
    <t>Гнатенко Єгор</t>
  </si>
  <si>
    <t>АТ "ТАСКОМБАНК"</t>
  </si>
  <si>
    <t>PB_142</t>
  </si>
  <si>
    <t>Ісаєва Алла</t>
  </si>
  <si>
    <t>PB_143</t>
  </si>
  <si>
    <t>Петренко Денис</t>
  </si>
  <si>
    <t>PB_144</t>
  </si>
  <si>
    <t>Степанюк Вікторія</t>
  </si>
  <si>
    <t>PB_145</t>
  </si>
  <si>
    <t>Чебушева Наталія</t>
  </si>
  <si>
    <t>PB_146</t>
  </si>
  <si>
    <t>Небесенко Юлія</t>
  </si>
  <si>
    <t>АТ "Укрексімбанк"</t>
  </si>
  <si>
    <t>PB_147</t>
  </si>
  <si>
    <t>Старенчук Світлана</t>
  </si>
  <si>
    <t>PB_148</t>
  </si>
  <si>
    <t>Татарко Дмитро</t>
  </si>
  <si>
    <t>PB_149</t>
  </si>
  <si>
    <t>Біла Юлія Анатоліївна</t>
  </si>
  <si>
    <t>АТ "УКРСИББАНК"</t>
  </si>
  <si>
    <t>PB_150</t>
  </si>
  <si>
    <t>Бондаренко Катерина</t>
  </si>
  <si>
    <t>PB_151</t>
  </si>
  <si>
    <t>Вакал Олена</t>
  </si>
  <si>
    <t>PB_152</t>
  </si>
  <si>
    <t>Жданова Вікторія</t>
  </si>
  <si>
    <t>PB_153</t>
  </si>
  <si>
    <t>Жолковська Ірина</t>
  </si>
  <si>
    <t>PB_154</t>
  </si>
  <si>
    <t>Комлєва Олена</t>
  </si>
  <si>
    <t>PB_155</t>
  </si>
  <si>
    <t>Овчаренко Оксана</t>
  </si>
  <si>
    <t>PB_156</t>
  </si>
  <si>
    <t>Олександра Негода</t>
  </si>
  <si>
    <t>PB_157</t>
  </si>
  <si>
    <t>Рудницька Юлія</t>
  </si>
  <si>
    <t>PB_158</t>
  </si>
  <si>
    <t>Семанишин Христина</t>
  </si>
  <si>
    <t>PB_159</t>
  </si>
  <si>
    <t>Ткаченко Юлія</t>
  </si>
  <si>
    <t>PB_160</t>
  </si>
  <si>
    <t>Чабанюк Наталія</t>
  </si>
  <si>
    <t>PB_161</t>
  </si>
  <si>
    <t>Чаюн Оксана</t>
  </si>
  <si>
    <t>PB_162</t>
  </si>
  <si>
    <t>Шевчук Катерина Миколаївна</t>
  </si>
  <si>
    <t>PB_163</t>
  </si>
  <si>
    <t>Диченко Вікторія Іванівна</t>
  </si>
  <si>
    <t>АТ КБ "ПриватБанк"</t>
  </si>
  <si>
    <t>PB_164</t>
  </si>
  <si>
    <t>Лінчук Тетяна</t>
  </si>
  <si>
    <t>PB_165</t>
  </si>
  <si>
    <t>Павлюк Мирослава</t>
  </si>
  <si>
    <t>ПАТ "МТБ Банк"</t>
  </si>
  <si>
    <t>PB_166</t>
  </si>
  <si>
    <t>Вишнякова Олександра</t>
  </si>
  <si>
    <t>PB_167</t>
  </si>
  <si>
    <t>Цвик Дмитро</t>
  </si>
  <si>
    <t>PB_168</t>
  </si>
  <si>
    <t>Талабай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</si>
</sst>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WK3N7xBJGG1XTejiVlfw" TargetMode="External"/><Relationship Id="rId21" Type="http://schemas.openxmlformats.org/officeDocument/2006/relationships/hyperlink" Target="https://talan.bank.gov.ua/get-user-certificate/WK3N7Hdy63oLnzDzdZGJ" TargetMode="External"/><Relationship Id="rId42" Type="http://schemas.openxmlformats.org/officeDocument/2006/relationships/hyperlink" Target="https://talan.bank.gov.ua/get-user-certificate/WK3N7nHaVsrfQPoP2zMQ" TargetMode="External"/><Relationship Id="rId63" Type="http://schemas.openxmlformats.org/officeDocument/2006/relationships/hyperlink" Target="https://talan.bank.gov.ua/get-user-certificate/WK3N7Q9tsJLDFvwfgtwD" TargetMode="External"/><Relationship Id="rId84" Type="http://schemas.openxmlformats.org/officeDocument/2006/relationships/hyperlink" Target="https://talan.bank.gov.ua/get-user-certificate/WK3N7uFzOz6lcgBdZ5L0" TargetMode="External"/><Relationship Id="rId138" Type="http://schemas.openxmlformats.org/officeDocument/2006/relationships/hyperlink" Target="https://talan.bank.gov.ua/get-user-certificate/WK3N77vtSu2AD90Ce95M" TargetMode="External"/><Relationship Id="rId159" Type="http://schemas.openxmlformats.org/officeDocument/2006/relationships/hyperlink" Target="https://talan.bank.gov.ua/get-user-certificate/WK3N7LZLIpViohHqIbK5" TargetMode="External"/><Relationship Id="rId107" Type="http://schemas.openxmlformats.org/officeDocument/2006/relationships/hyperlink" Target="https://talan.bank.gov.ua/get-user-certificate/WK3N7IWL0rKeXvE75yRV" TargetMode="External"/><Relationship Id="rId11" Type="http://schemas.openxmlformats.org/officeDocument/2006/relationships/hyperlink" Target="https://talan.bank.gov.ua/get-user-certificate/WK3N7LKNkRXowaov5edh" TargetMode="External"/><Relationship Id="rId32" Type="http://schemas.openxmlformats.org/officeDocument/2006/relationships/hyperlink" Target="https://talan.bank.gov.ua/get-user-certificate/WK3N7RWfVSE1GlGuZ7p2" TargetMode="External"/><Relationship Id="rId53" Type="http://schemas.openxmlformats.org/officeDocument/2006/relationships/hyperlink" Target="https://talan.bank.gov.ua/get-user-certificate/WK3N7env-Z8PWdK-Q_FF" TargetMode="External"/><Relationship Id="rId74" Type="http://schemas.openxmlformats.org/officeDocument/2006/relationships/hyperlink" Target="https://talan.bank.gov.ua/get-user-certificate/WK3N7kocGAEjOh1Ab_PK" TargetMode="External"/><Relationship Id="rId128" Type="http://schemas.openxmlformats.org/officeDocument/2006/relationships/hyperlink" Target="https://talan.bank.gov.ua/get-user-certificate/WK3N79rHLfsmh5iGx-Za" TargetMode="External"/><Relationship Id="rId149" Type="http://schemas.openxmlformats.org/officeDocument/2006/relationships/hyperlink" Target="https://talan.bank.gov.ua/get-user-certificate/WK3N7ERo2DNey6seT8Dr" TargetMode="External"/><Relationship Id="rId5" Type="http://schemas.openxmlformats.org/officeDocument/2006/relationships/hyperlink" Target="https://talan.bank.gov.ua/get-user-certificate/WK3N7eqSF85uIY7pT4Yk" TargetMode="External"/><Relationship Id="rId95" Type="http://schemas.openxmlformats.org/officeDocument/2006/relationships/hyperlink" Target="https://talan.bank.gov.ua/get-user-certificate/WK3N7RPEfMNXmADLRQLI" TargetMode="External"/><Relationship Id="rId160" Type="http://schemas.openxmlformats.org/officeDocument/2006/relationships/hyperlink" Target="https://talan.bank.gov.ua/get-user-certificate/WK3N7rCtzAlCkHB3Nvmk" TargetMode="External"/><Relationship Id="rId22" Type="http://schemas.openxmlformats.org/officeDocument/2006/relationships/hyperlink" Target="https://talan.bank.gov.ua/get-user-certificate/WK3N7R3ht8-MLCVOoMBW" TargetMode="External"/><Relationship Id="rId43" Type="http://schemas.openxmlformats.org/officeDocument/2006/relationships/hyperlink" Target="https://talan.bank.gov.ua/get-user-certificate/WK3N7LDq2yagRjNls6Ar" TargetMode="External"/><Relationship Id="rId64" Type="http://schemas.openxmlformats.org/officeDocument/2006/relationships/hyperlink" Target="https://talan.bank.gov.ua/get-user-certificate/WK3N7NGgovIfaMS8POrY" TargetMode="External"/><Relationship Id="rId118" Type="http://schemas.openxmlformats.org/officeDocument/2006/relationships/hyperlink" Target="https://talan.bank.gov.ua/get-user-certificate/WK3N7hhKpvTot28ygsr3" TargetMode="External"/><Relationship Id="rId139" Type="http://schemas.openxmlformats.org/officeDocument/2006/relationships/hyperlink" Target="https://talan.bank.gov.ua/get-user-certificate/WK3N7ohE_TkPvXZeDALZ" TargetMode="External"/><Relationship Id="rId85" Type="http://schemas.openxmlformats.org/officeDocument/2006/relationships/hyperlink" Target="https://talan.bank.gov.ua/get-user-certificate/WK3N7Vs92hpxciA_pGP5" TargetMode="External"/><Relationship Id="rId150" Type="http://schemas.openxmlformats.org/officeDocument/2006/relationships/hyperlink" Target="https://talan.bank.gov.ua/get-user-certificate/WK3N7xp_FnHMYFl6-a-M" TargetMode="External"/><Relationship Id="rId12" Type="http://schemas.openxmlformats.org/officeDocument/2006/relationships/hyperlink" Target="https://talan.bank.gov.ua/get-user-certificate/WK3N7X8NSsfnF6IZomP2" TargetMode="External"/><Relationship Id="rId33" Type="http://schemas.openxmlformats.org/officeDocument/2006/relationships/hyperlink" Target="https://talan.bank.gov.ua/get-user-certificate/WK3N7Rglo1-V4Jcwm8zg" TargetMode="External"/><Relationship Id="rId108" Type="http://schemas.openxmlformats.org/officeDocument/2006/relationships/hyperlink" Target="https://talan.bank.gov.ua/get-user-certificate/WK3N7PbBvtZjBxbuhztQ" TargetMode="External"/><Relationship Id="rId129" Type="http://schemas.openxmlformats.org/officeDocument/2006/relationships/hyperlink" Target="https://talan.bank.gov.ua/get-user-certificate/WK3N7UuiUwkeiKxxkkfD" TargetMode="External"/><Relationship Id="rId54" Type="http://schemas.openxmlformats.org/officeDocument/2006/relationships/hyperlink" Target="https://talan.bank.gov.ua/get-user-certificate/WK3N7XbmREfr7iNMLud7" TargetMode="External"/><Relationship Id="rId70" Type="http://schemas.openxmlformats.org/officeDocument/2006/relationships/hyperlink" Target="https://talan.bank.gov.ua/get-user-certificate/WK3N7dfXrwYRPx2VJbJ-" TargetMode="External"/><Relationship Id="rId75" Type="http://schemas.openxmlformats.org/officeDocument/2006/relationships/hyperlink" Target="https://talan.bank.gov.ua/get-user-certificate/WK3N7wxd_mQZOGuz5ivq" TargetMode="External"/><Relationship Id="rId91" Type="http://schemas.openxmlformats.org/officeDocument/2006/relationships/hyperlink" Target="https://talan.bank.gov.ua/get-user-certificate/WK3N7tuZfGRh5FZHAgAT" TargetMode="External"/><Relationship Id="rId96" Type="http://schemas.openxmlformats.org/officeDocument/2006/relationships/hyperlink" Target="https://talan.bank.gov.ua/get-user-certificate/WK3N7--FbEW_6i3U1jVY" TargetMode="External"/><Relationship Id="rId140" Type="http://schemas.openxmlformats.org/officeDocument/2006/relationships/hyperlink" Target="https://talan.bank.gov.ua/get-user-certificate/WK3N7nx5G5b1JIr0LoxK" TargetMode="External"/><Relationship Id="rId145" Type="http://schemas.openxmlformats.org/officeDocument/2006/relationships/hyperlink" Target="https://talan.bank.gov.ua/get-user-certificate/WK3N7_qsA5B0itvXNyzf" TargetMode="External"/><Relationship Id="rId161" Type="http://schemas.openxmlformats.org/officeDocument/2006/relationships/hyperlink" Target="https://talan.bank.gov.ua/get-user-certificate/WK3N7kwl7fjbelC_2D6u" TargetMode="External"/><Relationship Id="rId166" Type="http://schemas.openxmlformats.org/officeDocument/2006/relationships/hyperlink" Target="https://talan.bank.gov.ua/get-user-certificate/aVYcvSQWYaaPH7p-yyn5" TargetMode="External"/><Relationship Id="rId1" Type="http://schemas.openxmlformats.org/officeDocument/2006/relationships/hyperlink" Target="https://talan.bank.gov.ua/get-user-certificate/WK3N7eSS5-YbERygOaA0" TargetMode="External"/><Relationship Id="rId6" Type="http://schemas.openxmlformats.org/officeDocument/2006/relationships/hyperlink" Target="https://talan.bank.gov.ua/get-user-certificate/WK3N7ObDhb5fuAwInQl2" TargetMode="External"/><Relationship Id="rId23" Type="http://schemas.openxmlformats.org/officeDocument/2006/relationships/hyperlink" Target="https://talan.bank.gov.ua/get-user-certificate/WK3N78bL9iMqr6cZeQG_" TargetMode="External"/><Relationship Id="rId28" Type="http://schemas.openxmlformats.org/officeDocument/2006/relationships/hyperlink" Target="https://talan.bank.gov.ua/get-user-certificate/WK3N7wlwfHfkwOJxtJRs" TargetMode="External"/><Relationship Id="rId49" Type="http://schemas.openxmlformats.org/officeDocument/2006/relationships/hyperlink" Target="https://talan.bank.gov.ua/get-user-certificate/WK3N7r75hjvHqa9t3l0c" TargetMode="External"/><Relationship Id="rId114" Type="http://schemas.openxmlformats.org/officeDocument/2006/relationships/hyperlink" Target="https://talan.bank.gov.ua/get-user-certificate/WK3N78aGv6bjEh04VZP1" TargetMode="External"/><Relationship Id="rId119" Type="http://schemas.openxmlformats.org/officeDocument/2006/relationships/hyperlink" Target="https://talan.bank.gov.ua/get-user-certificate/WK3N7y6NpPcDsl9SSADx" TargetMode="External"/><Relationship Id="rId44" Type="http://schemas.openxmlformats.org/officeDocument/2006/relationships/hyperlink" Target="https://talan.bank.gov.ua/get-user-certificate/WK3N703A3cfcB7Q571OX" TargetMode="External"/><Relationship Id="rId60" Type="http://schemas.openxmlformats.org/officeDocument/2006/relationships/hyperlink" Target="https://talan.bank.gov.ua/get-user-certificate/WK3N7j71ikWMCWLKGr8Q" TargetMode="External"/><Relationship Id="rId65" Type="http://schemas.openxmlformats.org/officeDocument/2006/relationships/hyperlink" Target="https://talan.bank.gov.ua/get-user-certificate/WK3N7Gtnr8s7gpwJBcil" TargetMode="External"/><Relationship Id="rId81" Type="http://schemas.openxmlformats.org/officeDocument/2006/relationships/hyperlink" Target="https://talan.bank.gov.ua/get-user-certificate/WK3N7Bvlg4PGZKt16UHC" TargetMode="External"/><Relationship Id="rId86" Type="http://schemas.openxmlformats.org/officeDocument/2006/relationships/hyperlink" Target="https://talan.bank.gov.ua/get-user-certificate/WK3N7BClBFpDSTsWtSk8" TargetMode="External"/><Relationship Id="rId130" Type="http://schemas.openxmlformats.org/officeDocument/2006/relationships/hyperlink" Target="https://talan.bank.gov.ua/get-user-certificate/WK3N7mYvXK9k_7cfOv71" TargetMode="External"/><Relationship Id="rId135" Type="http://schemas.openxmlformats.org/officeDocument/2006/relationships/hyperlink" Target="https://talan.bank.gov.ua/get-user-certificate/WK3N752TsaGmiSQkU_2a" TargetMode="External"/><Relationship Id="rId151" Type="http://schemas.openxmlformats.org/officeDocument/2006/relationships/hyperlink" Target="https://talan.bank.gov.ua/get-user-certificate/WK3N7ydSi_EH3joa_6Qt" TargetMode="External"/><Relationship Id="rId156" Type="http://schemas.openxmlformats.org/officeDocument/2006/relationships/hyperlink" Target="https://talan.bank.gov.ua/get-user-certificate/WK3N7KbUW2PdUKcS1MG4" TargetMode="External"/><Relationship Id="rId13" Type="http://schemas.openxmlformats.org/officeDocument/2006/relationships/hyperlink" Target="https://talan.bank.gov.ua/get-user-certificate/WK3N7r7-WqxRFdSV4Apt" TargetMode="External"/><Relationship Id="rId18" Type="http://schemas.openxmlformats.org/officeDocument/2006/relationships/hyperlink" Target="https://talan.bank.gov.ua/get-user-certificate/WK3N7lO3K3VHOt9F6rd5" TargetMode="External"/><Relationship Id="rId39" Type="http://schemas.openxmlformats.org/officeDocument/2006/relationships/hyperlink" Target="https://talan.bank.gov.ua/get-user-certificate/WK3N7ErZdGzbMU9kB_Uw" TargetMode="External"/><Relationship Id="rId109" Type="http://schemas.openxmlformats.org/officeDocument/2006/relationships/hyperlink" Target="https://talan.bank.gov.ua/get-user-certificate/WK3N7beKQGO4RLBhu72d" TargetMode="External"/><Relationship Id="rId34" Type="http://schemas.openxmlformats.org/officeDocument/2006/relationships/hyperlink" Target="https://talan.bank.gov.ua/get-user-certificate/WK3N7S_rPpbRGUBRXGw7" TargetMode="External"/><Relationship Id="rId50" Type="http://schemas.openxmlformats.org/officeDocument/2006/relationships/hyperlink" Target="https://talan.bank.gov.ua/get-user-certificate/WK3N7h-8pRNT9CoFiqPA" TargetMode="External"/><Relationship Id="rId55" Type="http://schemas.openxmlformats.org/officeDocument/2006/relationships/hyperlink" Target="https://talan.bank.gov.ua/get-user-certificate/WK3N76RWftQYiv4uXR8N" TargetMode="External"/><Relationship Id="rId76" Type="http://schemas.openxmlformats.org/officeDocument/2006/relationships/hyperlink" Target="https://talan.bank.gov.ua/get-user-certificate/WK3N7dDZMVHvm5nXToOZ" TargetMode="External"/><Relationship Id="rId97" Type="http://schemas.openxmlformats.org/officeDocument/2006/relationships/hyperlink" Target="https://talan.bank.gov.ua/get-user-certificate/WK3N7D7OurNawefRKIPX" TargetMode="External"/><Relationship Id="rId104" Type="http://schemas.openxmlformats.org/officeDocument/2006/relationships/hyperlink" Target="https://talan.bank.gov.ua/get-user-certificate/WK3N7MBMqEDMAuYc0lBH" TargetMode="External"/><Relationship Id="rId120" Type="http://schemas.openxmlformats.org/officeDocument/2006/relationships/hyperlink" Target="https://talan.bank.gov.ua/get-user-certificate/WK3N71S6qA7oU-9BL4wR" TargetMode="External"/><Relationship Id="rId125" Type="http://schemas.openxmlformats.org/officeDocument/2006/relationships/hyperlink" Target="https://talan.bank.gov.ua/get-user-certificate/WK3N7fFUWM36IVMYJRPG" TargetMode="External"/><Relationship Id="rId141" Type="http://schemas.openxmlformats.org/officeDocument/2006/relationships/hyperlink" Target="https://talan.bank.gov.ua/get-user-certificate/WK3N75XNkYsWtwhmISGV" TargetMode="External"/><Relationship Id="rId146" Type="http://schemas.openxmlformats.org/officeDocument/2006/relationships/hyperlink" Target="https://talan.bank.gov.ua/get-user-certificate/WK3N7LgApYylrs9i1lwC" TargetMode="External"/><Relationship Id="rId167" Type="http://schemas.openxmlformats.org/officeDocument/2006/relationships/hyperlink" Target="https://talan.bank.gov.ua/get-user-certificate/aVYcviXX_0nWQEOxlMYe" TargetMode="External"/><Relationship Id="rId7" Type="http://schemas.openxmlformats.org/officeDocument/2006/relationships/hyperlink" Target="https://talan.bank.gov.ua/get-user-certificate/WK3N7jJTWq98eY0HuT8P" TargetMode="External"/><Relationship Id="rId71" Type="http://schemas.openxmlformats.org/officeDocument/2006/relationships/hyperlink" Target="https://talan.bank.gov.ua/get-user-certificate/WK3N7fLU_tP2glRcibsn" TargetMode="External"/><Relationship Id="rId92" Type="http://schemas.openxmlformats.org/officeDocument/2006/relationships/hyperlink" Target="https://talan.bank.gov.ua/get-user-certificate/WK3N76b1FTKszBX8_YU0" TargetMode="External"/><Relationship Id="rId162" Type="http://schemas.openxmlformats.org/officeDocument/2006/relationships/hyperlink" Target="https://talan.bank.gov.ua/get-user-certificate/WK3N7IttQDKectq8zyka" TargetMode="External"/><Relationship Id="rId2" Type="http://schemas.openxmlformats.org/officeDocument/2006/relationships/hyperlink" Target="https://talan.bank.gov.ua/get-user-certificate/WK3N7Hycr4JAr7wJGvsd" TargetMode="External"/><Relationship Id="rId29" Type="http://schemas.openxmlformats.org/officeDocument/2006/relationships/hyperlink" Target="https://talan.bank.gov.ua/get-user-certificate/WK3N74KERaobbG1Gly85" TargetMode="External"/><Relationship Id="rId24" Type="http://schemas.openxmlformats.org/officeDocument/2006/relationships/hyperlink" Target="https://talan.bank.gov.ua/get-user-certificate/WK3N7nFji0dRHAA_zau2" TargetMode="External"/><Relationship Id="rId40" Type="http://schemas.openxmlformats.org/officeDocument/2006/relationships/hyperlink" Target="https://talan.bank.gov.ua/get-user-certificate/WK3N7HzK_RK_kJUtVLa2" TargetMode="External"/><Relationship Id="rId45" Type="http://schemas.openxmlformats.org/officeDocument/2006/relationships/hyperlink" Target="https://talan.bank.gov.ua/get-user-certificate/WK3N7ys_ZOztIdcklql3" TargetMode="External"/><Relationship Id="rId66" Type="http://schemas.openxmlformats.org/officeDocument/2006/relationships/hyperlink" Target="https://talan.bank.gov.ua/get-user-certificate/WK3N7LaANI1HuGG26SHW" TargetMode="External"/><Relationship Id="rId87" Type="http://schemas.openxmlformats.org/officeDocument/2006/relationships/hyperlink" Target="https://talan.bank.gov.ua/get-user-certificate/WK3N7LxlF1HHk1_r1LKK" TargetMode="External"/><Relationship Id="rId110" Type="http://schemas.openxmlformats.org/officeDocument/2006/relationships/hyperlink" Target="https://talan.bank.gov.ua/get-user-certificate/WK3N75tu1UQyU3ppGsBe" TargetMode="External"/><Relationship Id="rId115" Type="http://schemas.openxmlformats.org/officeDocument/2006/relationships/hyperlink" Target="https://talan.bank.gov.ua/get-user-certificate/WK3N7raIjplhZlWpX3kb" TargetMode="External"/><Relationship Id="rId131" Type="http://schemas.openxmlformats.org/officeDocument/2006/relationships/hyperlink" Target="https://talan.bank.gov.ua/get-user-certificate/WK3N7bh80QerV3v-QXWc" TargetMode="External"/><Relationship Id="rId136" Type="http://schemas.openxmlformats.org/officeDocument/2006/relationships/hyperlink" Target="https://talan.bank.gov.ua/get-user-certificate/WK3N7uJ63HRRxc9C4b_s" TargetMode="External"/><Relationship Id="rId157" Type="http://schemas.openxmlformats.org/officeDocument/2006/relationships/hyperlink" Target="https://talan.bank.gov.ua/get-user-certificate/WK3N7zetsJRbFeYm2bAD" TargetMode="External"/><Relationship Id="rId61" Type="http://schemas.openxmlformats.org/officeDocument/2006/relationships/hyperlink" Target="https://talan.bank.gov.ua/get-user-certificate/WK3N7misgDU82u62FTfi" TargetMode="External"/><Relationship Id="rId82" Type="http://schemas.openxmlformats.org/officeDocument/2006/relationships/hyperlink" Target="https://talan.bank.gov.ua/get-user-certificate/WK3N7zFe70mUUmillgTa" TargetMode="External"/><Relationship Id="rId152" Type="http://schemas.openxmlformats.org/officeDocument/2006/relationships/hyperlink" Target="https://talan.bank.gov.ua/get-user-certificate/WK3N7CakWT7gZciiykew" TargetMode="External"/><Relationship Id="rId19" Type="http://schemas.openxmlformats.org/officeDocument/2006/relationships/hyperlink" Target="https://talan.bank.gov.ua/get-user-certificate/WK3N7A9B1R2cRdleOvGt" TargetMode="External"/><Relationship Id="rId14" Type="http://schemas.openxmlformats.org/officeDocument/2006/relationships/hyperlink" Target="https://talan.bank.gov.ua/get-user-certificate/WK3N7gtmcOsJ9M-eTQoI" TargetMode="External"/><Relationship Id="rId30" Type="http://schemas.openxmlformats.org/officeDocument/2006/relationships/hyperlink" Target="https://talan.bank.gov.ua/get-user-certificate/WK3N75W3tWmACWMyq3a_" TargetMode="External"/><Relationship Id="rId35" Type="http://schemas.openxmlformats.org/officeDocument/2006/relationships/hyperlink" Target="https://talan.bank.gov.ua/get-user-certificate/WK3N7-L5aDvL_28ZfYMf" TargetMode="External"/><Relationship Id="rId56" Type="http://schemas.openxmlformats.org/officeDocument/2006/relationships/hyperlink" Target="https://talan.bank.gov.ua/get-user-certificate/WK3N7eIS8coo9ucaVCKf" TargetMode="External"/><Relationship Id="rId77" Type="http://schemas.openxmlformats.org/officeDocument/2006/relationships/hyperlink" Target="https://talan.bank.gov.ua/get-user-certificate/WK3N7ZhgmQUXQVvY__sK" TargetMode="External"/><Relationship Id="rId100" Type="http://schemas.openxmlformats.org/officeDocument/2006/relationships/hyperlink" Target="https://talan.bank.gov.ua/get-user-certificate/WK3N7yZw32F3Pl8naGqg" TargetMode="External"/><Relationship Id="rId105" Type="http://schemas.openxmlformats.org/officeDocument/2006/relationships/hyperlink" Target="https://talan.bank.gov.ua/get-user-certificate/WK3N7e6rud-RIgVxiHUO" TargetMode="External"/><Relationship Id="rId126" Type="http://schemas.openxmlformats.org/officeDocument/2006/relationships/hyperlink" Target="https://talan.bank.gov.ua/get-user-certificate/WK3N7izOnltlVDceq5U2" TargetMode="External"/><Relationship Id="rId147" Type="http://schemas.openxmlformats.org/officeDocument/2006/relationships/hyperlink" Target="https://talan.bank.gov.ua/get-user-certificate/WK3N7M_S_w_M99r1psiI" TargetMode="External"/><Relationship Id="rId168" Type="http://schemas.openxmlformats.org/officeDocument/2006/relationships/hyperlink" Target="https://talan.bank.gov.ua/get-user-certificate/aVYcvnFjAd03j1425kee" TargetMode="External"/><Relationship Id="rId8" Type="http://schemas.openxmlformats.org/officeDocument/2006/relationships/hyperlink" Target="https://talan.bank.gov.ua/get-user-certificate/WK3N7o-szZ0JNwbRLGlW" TargetMode="External"/><Relationship Id="rId51" Type="http://schemas.openxmlformats.org/officeDocument/2006/relationships/hyperlink" Target="https://talan.bank.gov.ua/get-user-certificate/WK3N7UwLk9wSwULSFml-" TargetMode="External"/><Relationship Id="rId72" Type="http://schemas.openxmlformats.org/officeDocument/2006/relationships/hyperlink" Target="https://talan.bank.gov.ua/get-user-certificate/WK3N7n6kUkzWEJqyK6Et" TargetMode="External"/><Relationship Id="rId93" Type="http://schemas.openxmlformats.org/officeDocument/2006/relationships/hyperlink" Target="https://talan.bank.gov.ua/get-user-certificate/WK3N7j1uazjoRMJQIW0f" TargetMode="External"/><Relationship Id="rId98" Type="http://schemas.openxmlformats.org/officeDocument/2006/relationships/hyperlink" Target="https://talan.bank.gov.ua/get-user-certificate/WK3N7HfGwtZMowueAwdZ" TargetMode="External"/><Relationship Id="rId121" Type="http://schemas.openxmlformats.org/officeDocument/2006/relationships/hyperlink" Target="https://talan.bank.gov.ua/get-user-certificate/WK3N7pnvft7Wu1CR22CE" TargetMode="External"/><Relationship Id="rId142" Type="http://schemas.openxmlformats.org/officeDocument/2006/relationships/hyperlink" Target="https://talan.bank.gov.ua/get-user-certificate/WK3N7sGdH3yQ2gCFtBZy" TargetMode="External"/><Relationship Id="rId163" Type="http://schemas.openxmlformats.org/officeDocument/2006/relationships/hyperlink" Target="https://talan.bank.gov.ua/get-user-certificate/WK3N7gnMK9n1asqEazNd" TargetMode="External"/><Relationship Id="rId3" Type="http://schemas.openxmlformats.org/officeDocument/2006/relationships/hyperlink" Target="https://talan.bank.gov.ua/get-user-certificate/WK3N7MKhbBR4NkJt05xc" TargetMode="External"/><Relationship Id="rId25" Type="http://schemas.openxmlformats.org/officeDocument/2006/relationships/hyperlink" Target="https://talan.bank.gov.ua/get-user-certificate/WK3N7e6ixgRK_CgXBMlK" TargetMode="External"/><Relationship Id="rId46" Type="http://schemas.openxmlformats.org/officeDocument/2006/relationships/hyperlink" Target="https://talan.bank.gov.ua/get-user-certificate/WK3N7tVpVaWPsPk-auL5" TargetMode="External"/><Relationship Id="rId67" Type="http://schemas.openxmlformats.org/officeDocument/2006/relationships/hyperlink" Target="https://talan.bank.gov.ua/get-user-certificate/WK3N7ecbHN2tZ_x7vkhI" TargetMode="External"/><Relationship Id="rId116" Type="http://schemas.openxmlformats.org/officeDocument/2006/relationships/hyperlink" Target="https://talan.bank.gov.ua/get-user-certificate/WK3N7BUnPrI_cGZktsFn" TargetMode="External"/><Relationship Id="rId137" Type="http://schemas.openxmlformats.org/officeDocument/2006/relationships/hyperlink" Target="https://talan.bank.gov.ua/get-user-certificate/WK3N76b3MPFgDPqdo0Ac" TargetMode="External"/><Relationship Id="rId158" Type="http://schemas.openxmlformats.org/officeDocument/2006/relationships/hyperlink" Target="https://talan.bank.gov.ua/get-user-certificate/WK3N7lCM6FkSz1aNg2vW" TargetMode="External"/><Relationship Id="rId20" Type="http://schemas.openxmlformats.org/officeDocument/2006/relationships/hyperlink" Target="https://talan.bank.gov.ua/get-user-certificate/WK3N7sTGWOoWKdVjfhMq" TargetMode="External"/><Relationship Id="rId41" Type="http://schemas.openxmlformats.org/officeDocument/2006/relationships/hyperlink" Target="https://talan.bank.gov.ua/get-user-certificate/WK3N7HcvDnZ02cy-hXY_" TargetMode="External"/><Relationship Id="rId62" Type="http://schemas.openxmlformats.org/officeDocument/2006/relationships/hyperlink" Target="https://talan.bank.gov.ua/get-user-certificate/WK3N75cjKWJq5oNfdysc" TargetMode="External"/><Relationship Id="rId83" Type="http://schemas.openxmlformats.org/officeDocument/2006/relationships/hyperlink" Target="https://talan.bank.gov.ua/get-user-certificate/WK3N7DcdlJAvIBuurdRK" TargetMode="External"/><Relationship Id="rId88" Type="http://schemas.openxmlformats.org/officeDocument/2006/relationships/hyperlink" Target="https://talan.bank.gov.ua/get-user-certificate/WK3N7JNyPCb-iqPBQfUb" TargetMode="External"/><Relationship Id="rId111" Type="http://schemas.openxmlformats.org/officeDocument/2006/relationships/hyperlink" Target="https://talan.bank.gov.ua/get-user-certificate/WK3N7cuTEOPMNdwyptby" TargetMode="External"/><Relationship Id="rId132" Type="http://schemas.openxmlformats.org/officeDocument/2006/relationships/hyperlink" Target="https://talan.bank.gov.ua/get-user-certificate/WK3N7u-xYQa6PEThImTX" TargetMode="External"/><Relationship Id="rId153" Type="http://schemas.openxmlformats.org/officeDocument/2006/relationships/hyperlink" Target="https://talan.bank.gov.ua/get-user-certificate/WK3N7qt6809PFVj2plb0" TargetMode="External"/><Relationship Id="rId15" Type="http://schemas.openxmlformats.org/officeDocument/2006/relationships/hyperlink" Target="https://talan.bank.gov.ua/get-user-certificate/WK3N7_54c04wOdv78Og0" TargetMode="External"/><Relationship Id="rId36" Type="http://schemas.openxmlformats.org/officeDocument/2006/relationships/hyperlink" Target="https://talan.bank.gov.ua/get-user-certificate/WK3N7yEQOAcDidS8NHbe" TargetMode="External"/><Relationship Id="rId57" Type="http://schemas.openxmlformats.org/officeDocument/2006/relationships/hyperlink" Target="https://talan.bank.gov.ua/get-user-certificate/WK3N72818zjocBoNPkgg" TargetMode="External"/><Relationship Id="rId106" Type="http://schemas.openxmlformats.org/officeDocument/2006/relationships/hyperlink" Target="https://talan.bank.gov.ua/get-user-certificate/WK3N7_dl5-QRj37d1pwg" TargetMode="External"/><Relationship Id="rId127" Type="http://schemas.openxmlformats.org/officeDocument/2006/relationships/hyperlink" Target="https://talan.bank.gov.ua/get-user-certificate/WK3N7RZVXJmQKllsZCXj" TargetMode="External"/><Relationship Id="rId10" Type="http://schemas.openxmlformats.org/officeDocument/2006/relationships/hyperlink" Target="https://talan.bank.gov.ua/get-user-certificate/WK3N7wVGnniuSRlbPJ5G" TargetMode="External"/><Relationship Id="rId31" Type="http://schemas.openxmlformats.org/officeDocument/2006/relationships/hyperlink" Target="https://talan.bank.gov.ua/get-user-certificate/WK3N7FSH6xKJNEnBfoR3" TargetMode="External"/><Relationship Id="rId52" Type="http://schemas.openxmlformats.org/officeDocument/2006/relationships/hyperlink" Target="https://talan.bank.gov.ua/get-user-certificate/WK3N7o8IwAzk1Ojb2uxa" TargetMode="External"/><Relationship Id="rId73" Type="http://schemas.openxmlformats.org/officeDocument/2006/relationships/hyperlink" Target="https://talan.bank.gov.ua/get-user-certificate/WK3N7Bovc_K2hIkpbNdQ" TargetMode="External"/><Relationship Id="rId78" Type="http://schemas.openxmlformats.org/officeDocument/2006/relationships/hyperlink" Target="https://talan.bank.gov.ua/get-user-certificate/WK3N77qGWwd8o3k_o4eF" TargetMode="External"/><Relationship Id="rId94" Type="http://schemas.openxmlformats.org/officeDocument/2006/relationships/hyperlink" Target="https://talan.bank.gov.ua/get-user-certificate/WK3N747aepA5C-G2mV_Y" TargetMode="External"/><Relationship Id="rId99" Type="http://schemas.openxmlformats.org/officeDocument/2006/relationships/hyperlink" Target="https://talan.bank.gov.ua/get-user-certificate/WK3N7yJyosMminOJ2bO5" TargetMode="External"/><Relationship Id="rId101" Type="http://schemas.openxmlformats.org/officeDocument/2006/relationships/hyperlink" Target="https://talan.bank.gov.ua/get-user-certificate/WK3N7rfmQvXJd639k2j_" TargetMode="External"/><Relationship Id="rId122" Type="http://schemas.openxmlformats.org/officeDocument/2006/relationships/hyperlink" Target="https://talan.bank.gov.ua/get-user-certificate/WK3N7ZO7NJoQji2tRd7v" TargetMode="External"/><Relationship Id="rId143" Type="http://schemas.openxmlformats.org/officeDocument/2006/relationships/hyperlink" Target="https://talan.bank.gov.ua/get-user-certificate/WK3N7ccYiadVG8fGtVoN" TargetMode="External"/><Relationship Id="rId148" Type="http://schemas.openxmlformats.org/officeDocument/2006/relationships/hyperlink" Target="https://talan.bank.gov.ua/get-user-certificate/WK3N7NjaTZPwmU603f_k" TargetMode="External"/><Relationship Id="rId164" Type="http://schemas.openxmlformats.org/officeDocument/2006/relationships/hyperlink" Target="https://talan.bank.gov.ua/get-user-certificate/WK3N7QbUH-E6diRMj9O7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talan.bank.gov.ua/get-user-certificate/WK3N7rVcDLLHz6knIGPu" TargetMode="External"/><Relationship Id="rId9" Type="http://schemas.openxmlformats.org/officeDocument/2006/relationships/hyperlink" Target="https://talan.bank.gov.ua/get-user-certificate/WK3N7oQC-A0b1QkQe2BL" TargetMode="External"/><Relationship Id="rId26" Type="http://schemas.openxmlformats.org/officeDocument/2006/relationships/hyperlink" Target="https://talan.bank.gov.ua/get-user-certificate/WK3N7CLoLw4L-0b0dGNe" TargetMode="External"/><Relationship Id="rId47" Type="http://schemas.openxmlformats.org/officeDocument/2006/relationships/hyperlink" Target="https://talan.bank.gov.ua/get-user-certificate/WK3N719lW7LcZjOUB1UU" TargetMode="External"/><Relationship Id="rId68" Type="http://schemas.openxmlformats.org/officeDocument/2006/relationships/hyperlink" Target="https://talan.bank.gov.ua/get-user-certificate/WK3N7Hn2Km6zAXutfK7F" TargetMode="External"/><Relationship Id="rId89" Type="http://schemas.openxmlformats.org/officeDocument/2006/relationships/hyperlink" Target="https://talan.bank.gov.ua/get-user-certificate/WK3N7j2LZ4FigRRk4oTY" TargetMode="External"/><Relationship Id="rId112" Type="http://schemas.openxmlformats.org/officeDocument/2006/relationships/hyperlink" Target="https://talan.bank.gov.ua/get-user-certificate/WK3N78EgzuPkGMc33qVa" TargetMode="External"/><Relationship Id="rId133" Type="http://schemas.openxmlformats.org/officeDocument/2006/relationships/hyperlink" Target="https://talan.bank.gov.ua/get-user-certificate/WK3N7CIdFAWu19E2El7t" TargetMode="External"/><Relationship Id="rId154" Type="http://schemas.openxmlformats.org/officeDocument/2006/relationships/hyperlink" Target="https://talan.bank.gov.ua/get-user-certificate/WK3N7SW0mYsdzcecBaZj" TargetMode="External"/><Relationship Id="rId16" Type="http://schemas.openxmlformats.org/officeDocument/2006/relationships/hyperlink" Target="https://talan.bank.gov.ua/get-user-certificate/WK3N7Ld56CFmNMKWdGy2" TargetMode="External"/><Relationship Id="rId37" Type="http://schemas.openxmlformats.org/officeDocument/2006/relationships/hyperlink" Target="https://talan.bank.gov.ua/get-user-certificate/WK3N7ueEAmfQphBxyvZL" TargetMode="External"/><Relationship Id="rId58" Type="http://schemas.openxmlformats.org/officeDocument/2006/relationships/hyperlink" Target="https://talan.bank.gov.ua/get-user-certificate/WK3N7F7b9hxWlOGQHlRe" TargetMode="External"/><Relationship Id="rId79" Type="http://schemas.openxmlformats.org/officeDocument/2006/relationships/hyperlink" Target="https://talan.bank.gov.ua/get-user-certificate/WK3N7pTYhjgpmR3nJSbe" TargetMode="External"/><Relationship Id="rId102" Type="http://schemas.openxmlformats.org/officeDocument/2006/relationships/hyperlink" Target="https://talan.bank.gov.ua/get-user-certificate/WK3N7fLC0IR_FZN1QKwR" TargetMode="External"/><Relationship Id="rId123" Type="http://schemas.openxmlformats.org/officeDocument/2006/relationships/hyperlink" Target="https://talan.bank.gov.ua/get-user-certificate/WK3N75fmy_ee5LhIgkH8" TargetMode="External"/><Relationship Id="rId144" Type="http://schemas.openxmlformats.org/officeDocument/2006/relationships/hyperlink" Target="https://talan.bank.gov.ua/get-user-certificate/WK3N7B0zD6K56QnOhufv" TargetMode="External"/><Relationship Id="rId90" Type="http://schemas.openxmlformats.org/officeDocument/2006/relationships/hyperlink" Target="https://talan.bank.gov.ua/get-user-certificate/WK3N72Q0aZEQV78igMPJ" TargetMode="External"/><Relationship Id="rId165" Type="http://schemas.openxmlformats.org/officeDocument/2006/relationships/hyperlink" Target="https://talan.bank.gov.ua/get-user-certificate/WK3N7RFnjEaigwtNfBGp" TargetMode="External"/><Relationship Id="rId27" Type="http://schemas.openxmlformats.org/officeDocument/2006/relationships/hyperlink" Target="https://talan.bank.gov.ua/get-user-certificate/WK3N7U1iEGnJovJpEK2c" TargetMode="External"/><Relationship Id="rId48" Type="http://schemas.openxmlformats.org/officeDocument/2006/relationships/hyperlink" Target="https://talan.bank.gov.ua/get-user-certificate/WK3N7PtwvFRah-l7Ct45" TargetMode="External"/><Relationship Id="rId69" Type="http://schemas.openxmlformats.org/officeDocument/2006/relationships/hyperlink" Target="https://talan.bank.gov.ua/get-user-certificate/WK3N7w0fcWf3e0d7jvSm" TargetMode="External"/><Relationship Id="rId113" Type="http://schemas.openxmlformats.org/officeDocument/2006/relationships/hyperlink" Target="https://talan.bank.gov.ua/get-user-certificate/WK3N7FoCf-fZjNw1kYZW" TargetMode="External"/><Relationship Id="rId134" Type="http://schemas.openxmlformats.org/officeDocument/2006/relationships/hyperlink" Target="https://talan.bank.gov.ua/get-user-certificate/WK3N7RkdSK8Gg4-BaC64" TargetMode="External"/><Relationship Id="rId80" Type="http://schemas.openxmlformats.org/officeDocument/2006/relationships/hyperlink" Target="https://talan.bank.gov.ua/get-user-certificate/WK3N7GNdcJMz_yKI95t_" TargetMode="External"/><Relationship Id="rId155" Type="http://schemas.openxmlformats.org/officeDocument/2006/relationships/hyperlink" Target="https://talan.bank.gov.ua/get-user-certificate/WK3N7w4aQ1fpyBjfmlvd" TargetMode="External"/><Relationship Id="rId17" Type="http://schemas.openxmlformats.org/officeDocument/2006/relationships/hyperlink" Target="https://talan.bank.gov.ua/get-user-certificate/WK3N7u-R1mfu_6YgWNmO" TargetMode="External"/><Relationship Id="rId38" Type="http://schemas.openxmlformats.org/officeDocument/2006/relationships/hyperlink" Target="https://talan.bank.gov.ua/get-user-certificate/WK3N7vMO-rRTSZpjS4sT" TargetMode="External"/><Relationship Id="rId59" Type="http://schemas.openxmlformats.org/officeDocument/2006/relationships/hyperlink" Target="https://talan.bank.gov.ua/get-user-certificate/WK3N7O-G5AjRJJp1ZluD" TargetMode="External"/><Relationship Id="rId103" Type="http://schemas.openxmlformats.org/officeDocument/2006/relationships/hyperlink" Target="https://talan.bank.gov.ua/get-user-certificate/WK3N7ywJku62wl-5BFHe" TargetMode="External"/><Relationship Id="rId124" Type="http://schemas.openxmlformats.org/officeDocument/2006/relationships/hyperlink" Target="https://talan.bank.gov.ua/get-user-certificate/WK3N7PCiUc0ufIw3lj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abSelected="1" topLeftCell="A157" workbookViewId="0">
      <selection activeCell="J170" sqref="J170"/>
    </sheetView>
  </sheetViews>
  <sheetFormatPr defaultRowHeight="14.4" x14ac:dyDescent="0.3"/>
  <cols>
    <col min="1" max="1" width="14.33203125" customWidth="1"/>
    <col min="2" max="2" width="17.77734375" customWidth="1"/>
    <col min="3" max="3" width="33" customWidth="1"/>
    <col min="4" max="4" width="31.21875" customWidth="1"/>
    <col min="5" max="5" width="37.5546875" customWidth="1"/>
  </cols>
  <sheetData>
    <row r="1" spans="1:5" x14ac:dyDescent="0.3">
      <c r="A1" s="2" t="s">
        <v>5</v>
      </c>
      <c r="B1" s="2"/>
      <c r="C1" s="2"/>
      <c r="D1" s="2"/>
      <c r="E1" s="2"/>
    </row>
    <row r="2" spans="1:5" s="1" customFormat="1" x14ac:dyDescent="0.3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3">
      <c r="A3" t="s">
        <v>6</v>
      </c>
      <c r="B3" t="s">
        <v>7</v>
      </c>
      <c r="C3" t="s">
        <v>8</v>
      </c>
      <c r="D3" t="s">
        <v>5</v>
      </c>
      <c r="E3" t="str">
        <f>HYPERLINK("https://talan.bank.gov.ua/get-user-certificate/WK3N7eSS5-YbERygOaA0","Завантажити сертифікат")</f>
        <v>Завантажити сертифікат</v>
      </c>
    </row>
    <row r="4" spans="1:5" s="1" customFormat="1" x14ac:dyDescent="0.3">
      <c r="A4" s="2" t="s">
        <v>9</v>
      </c>
      <c r="B4" s="2"/>
      <c r="C4" s="2"/>
      <c r="D4" s="2"/>
      <c r="E4" s="2"/>
    </row>
    <row r="5" spans="1:5" s="1" customFormat="1" x14ac:dyDescent="0.3">
      <c r="A5" s="1" t="s">
        <v>4</v>
      </c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3">
      <c r="A6" t="s">
        <v>10</v>
      </c>
      <c r="B6" t="s">
        <v>7</v>
      </c>
      <c r="C6" t="s">
        <v>11</v>
      </c>
      <c r="D6" t="s">
        <v>9</v>
      </c>
      <c r="E6" t="str">
        <f>HYPERLINK("https://talan.bank.gov.ua/get-user-certificate/WK3N7Hycr4JAr7wJGvsd","Завантажити сертифікат")</f>
        <v>Завантажити сертифікат</v>
      </c>
    </row>
    <row r="7" spans="1:5" x14ac:dyDescent="0.3">
      <c r="A7" t="s">
        <v>12</v>
      </c>
      <c r="B7" t="s">
        <v>7</v>
      </c>
      <c r="C7" t="s">
        <v>13</v>
      </c>
      <c r="D7" t="s">
        <v>9</v>
      </c>
      <c r="E7" t="str">
        <f>HYPERLINK("https://talan.bank.gov.ua/get-user-certificate/WK3N7MKhbBR4NkJt05xc","Завантажити сертифікат")</f>
        <v>Завантажити сертифікат</v>
      </c>
    </row>
    <row r="8" spans="1:5" x14ac:dyDescent="0.3">
      <c r="A8" t="s">
        <v>14</v>
      </c>
      <c r="B8" t="s">
        <v>7</v>
      </c>
      <c r="C8" t="s">
        <v>15</v>
      </c>
      <c r="D8" t="s">
        <v>9</v>
      </c>
      <c r="E8" t="str">
        <f>HYPERLINK("https://talan.bank.gov.ua/get-user-certificate/WK3N7rVcDLLHz6knIGPu","Завантажити сертифікат")</f>
        <v>Завантажити сертифікат</v>
      </c>
    </row>
    <row r="9" spans="1:5" x14ac:dyDescent="0.3">
      <c r="A9" t="s">
        <v>16</v>
      </c>
      <c r="B9" t="s">
        <v>7</v>
      </c>
      <c r="C9" t="s">
        <v>17</v>
      </c>
      <c r="D9" t="s">
        <v>9</v>
      </c>
      <c r="E9" t="str">
        <f>HYPERLINK("https://talan.bank.gov.ua/get-user-certificate/WK3N7eqSF85uIY7pT4Yk","Завантажити сертифікат")</f>
        <v>Завантажити сертифікат</v>
      </c>
    </row>
    <row r="10" spans="1:5" x14ac:dyDescent="0.3">
      <c r="A10" t="s">
        <v>18</v>
      </c>
      <c r="B10" t="s">
        <v>7</v>
      </c>
      <c r="C10" t="s">
        <v>19</v>
      </c>
      <c r="D10" t="s">
        <v>9</v>
      </c>
      <c r="E10" t="str">
        <f>HYPERLINK("https://talan.bank.gov.ua/get-user-certificate/WK3N7ObDhb5fuAwInQl2","Завантажити сертифікат")</f>
        <v>Завантажити сертифікат</v>
      </c>
    </row>
    <row r="11" spans="1:5" x14ac:dyDescent="0.3">
      <c r="A11" t="s">
        <v>20</v>
      </c>
      <c r="B11" t="s">
        <v>7</v>
      </c>
      <c r="C11" t="s">
        <v>21</v>
      </c>
      <c r="D11" t="s">
        <v>9</v>
      </c>
      <c r="E11" t="str">
        <f>HYPERLINK("https://talan.bank.gov.ua/get-user-certificate/WK3N7jJTWq98eY0HuT8P","Завантажити сертифікат")</f>
        <v>Завантажити сертифікат</v>
      </c>
    </row>
    <row r="12" spans="1:5" x14ac:dyDescent="0.3">
      <c r="A12" t="s">
        <v>22</v>
      </c>
      <c r="B12" t="s">
        <v>7</v>
      </c>
      <c r="C12" t="s">
        <v>23</v>
      </c>
      <c r="D12" t="s">
        <v>9</v>
      </c>
      <c r="E12" t="str">
        <f>HYPERLINK("https://talan.bank.gov.ua/get-user-certificate/WK3N7o-szZ0JNwbRLGlW","Завантажити сертифікат")</f>
        <v>Завантажити сертифікат</v>
      </c>
    </row>
    <row r="13" spans="1:5" x14ac:dyDescent="0.3">
      <c r="A13" t="s">
        <v>24</v>
      </c>
      <c r="B13" t="s">
        <v>7</v>
      </c>
      <c r="C13" t="s">
        <v>25</v>
      </c>
      <c r="D13" t="s">
        <v>9</v>
      </c>
      <c r="E13" t="str">
        <f>HYPERLINK("https://talan.bank.gov.ua/get-user-certificate/WK3N7oQC-A0b1QkQe2BL","Завантажити сертифікат")</f>
        <v>Завантажити сертифікат</v>
      </c>
    </row>
    <row r="14" spans="1:5" x14ac:dyDescent="0.3">
      <c r="A14" t="s">
        <v>26</v>
      </c>
      <c r="B14" t="s">
        <v>7</v>
      </c>
      <c r="C14" t="s">
        <v>27</v>
      </c>
      <c r="D14" t="s">
        <v>9</v>
      </c>
      <c r="E14" t="str">
        <f>HYPERLINK("https://talan.bank.gov.ua/get-user-certificate/WK3N7wVGnniuSRlbPJ5G","Завантажити сертифікат")</f>
        <v>Завантажити сертифікат</v>
      </c>
    </row>
    <row r="15" spans="1:5" x14ac:dyDescent="0.3">
      <c r="A15" t="s">
        <v>28</v>
      </c>
      <c r="B15" t="s">
        <v>7</v>
      </c>
      <c r="C15" t="s">
        <v>29</v>
      </c>
      <c r="D15" t="s">
        <v>9</v>
      </c>
      <c r="E15" t="str">
        <f>HYPERLINK("https://talan.bank.gov.ua/get-user-certificate/WK3N7LKNkRXowaov5edh","Завантажити сертифікат")</f>
        <v>Завантажити сертифікат</v>
      </c>
    </row>
    <row r="16" spans="1:5" x14ac:dyDescent="0.3">
      <c r="A16" t="s">
        <v>30</v>
      </c>
      <c r="B16" t="s">
        <v>7</v>
      </c>
      <c r="C16" t="s">
        <v>31</v>
      </c>
      <c r="D16" t="s">
        <v>9</v>
      </c>
      <c r="E16" t="str">
        <f>HYPERLINK("https://talan.bank.gov.ua/get-user-certificate/WK3N7X8NSsfnF6IZomP2","Завантажити сертифікат")</f>
        <v>Завантажити сертифікат</v>
      </c>
    </row>
    <row r="17" spans="1:5" x14ac:dyDescent="0.3">
      <c r="A17" t="s">
        <v>32</v>
      </c>
      <c r="B17" t="s">
        <v>7</v>
      </c>
      <c r="C17" t="s">
        <v>33</v>
      </c>
      <c r="D17" t="s">
        <v>9</v>
      </c>
      <c r="E17" t="str">
        <f>HYPERLINK("https://talan.bank.gov.ua/get-user-certificate/WK3N7r7-WqxRFdSV4Apt","Завантажити сертифікат")</f>
        <v>Завантажити сертифікат</v>
      </c>
    </row>
    <row r="18" spans="1:5" x14ac:dyDescent="0.3">
      <c r="A18" t="s">
        <v>34</v>
      </c>
      <c r="B18" t="s">
        <v>7</v>
      </c>
      <c r="C18" t="s">
        <v>35</v>
      </c>
      <c r="D18" t="s">
        <v>9</v>
      </c>
      <c r="E18" t="str">
        <f>HYPERLINK("https://talan.bank.gov.ua/get-user-certificate/WK3N7gtmcOsJ9M-eTQoI","Завантажити сертифікат")</f>
        <v>Завантажити сертифікат</v>
      </c>
    </row>
    <row r="19" spans="1:5" x14ac:dyDescent="0.3">
      <c r="A19" t="s">
        <v>36</v>
      </c>
      <c r="B19" t="s">
        <v>7</v>
      </c>
      <c r="C19" t="s">
        <v>37</v>
      </c>
      <c r="D19" t="s">
        <v>9</v>
      </c>
      <c r="E19" t="str">
        <f>HYPERLINK("https://talan.bank.gov.ua/get-user-certificate/WK3N7_54c04wOdv78Og0","Завантажити сертифікат")</f>
        <v>Завантажити сертифікат</v>
      </c>
    </row>
    <row r="20" spans="1:5" x14ac:dyDescent="0.3">
      <c r="A20" t="s">
        <v>38</v>
      </c>
      <c r="B20" t="s">
        <v>7</v>
      </c>
      <c r="C20" t="s">
        <v>39</v>
      </c>
      <c r="D20" t="s">
        <v>9</v>
      </c>
      <c r="E20" t="str">
        <f>HYPERLINK("https://talan.bank.gov.ua/get-user-certificate/WK3N7Ld56CFmNMKWdGy2","Завантажити сертифікат")</f>
        <v>Завантажити сертифікат</v>
      </c>
    </row>
    <row r="21" spans="1:5" x14ac:dyDescent="0.3">
      <c r="A21" t="s">
        <v>40</v>
      </c>
      <c r="B21" t="s">
        <v>7</v>
      </c>
      <c r="C21" t="s">
        <v>41</v>
      </c>
      <c r="D21" t="s">
        <v>9</v>
      </c>
      <c r="E21" t="str">
        <f>HYPERLINK("https://talan.bank.gov.ua/get-user-certificate/WK3N7u-R1mfu_6YgWNmO","Завантажити сертифікат")</f>
        <v>Завантажити сертифікат</v>
      </c>
    </row>
    <row r="22" spans="1:5" x14ac:dyDescent="0.3">
      <c r="A22" t="s">
        <v>42</v>
      </c>
      <c r="B22" t="s">
        <v>7</v>
      </c>
      <c r="C22" t="s">
        <v>43</v>
      </c>
      <c r="D22" t="s">
        <v>9</v>
      </c>
      <c r="E22" t="str">
        <f>HYPERLINK("https://talan.bank.gov.ua/get-user-certificate/WK3N7lO3K3VHOt9F6rd5","Завантажити сертифікат")</f>
        <v>Завантажити сертифікат</v>
      </c>
    </row>
    <row r="23" spans="1:5" x14ac:dyDescent="0.3">
      <c r="A23" t="s">
        <v>44</v>
      </c>
      <c r="B23" t="s">
        <v>7</v>
      </c>
      <c r="C23" t="s">
        <v>45</v>
      </c>
      <c r="D23" t="s">
        <v>9</v>
      </c>
      <c r="E23" t="str">
        <f>HYPERLINK("https://talan.bank.gov.ua/get-user-certificate/WK3N7A9B1R2cRdleOvGt","Завантажити сертифікат")</f>
        <v>Завантажити сертифікат</v>
      </c>
    </row>
    <row r="24" spans="1:5" x14ac:dyDescent="0.3">
      <c r="A24" t="s">
        <v>46</v>
      </c>
      <c r="B24" t="s">
        <v>7</v>
      </c>
      <c r="C24" t="s">
        <v>47</v>
      </c>
      <c r="D24" t="s">
        <v>9</v>
      </c>
      <c r="E24" t="str">
        <f>HYPERLINK("https://talan.bank.gov.ua/get-user-certificate/WK3N7sTGWOoWKdVjfhMq","Завантажити сертифікат")</f>
        <v>Завантажити сертифікат</v>
      </c>
    </row>
    <row r="25" spans="1:5" x14ac:dyDescent="0.3">
      <c r="A25" t="s">
        <v>48</v>
      </c>
      <c r="B25" t="s">
        <v>7</v>
      </c>
      <c r="C25" t="s">
        <v>49</v>
      </c>
      <c r="D25" t="s">
        <v>9</v>
      </c>
      <c r="E25" t="str">
        <f>HYPERLINK("https://talan.bank.gov.ua/get-user-certificate/WK3N7Hdy63oLnzDzdZGJ","Завантажити сертифікат")</f>
        <v>Завантажити сертифікат</v>
      </c>
    </row>
    <row r="26" spans="1:5" x14ac:dyDescent="0.3">
      <c r="A26" t="s">
        <v>50</v>
      </c>
      <c r="B26" t="s">
        <v>7</v>
      </c>
      <c r="C26" t="s">
        <v>51</v>
      </c>
      <c r="D26" t="s">
        <v>9</v>
      </c>
      <c r="E26" t="str">
        <f>HYPERLINK("https://talan.bank.gov.ua/get-user-certificate/WK3N7R3ht8-MLCVOoMBW","Завантажити сертифікат")</f>
        <v>Завантажити сертифікат</v>
      </c>
    </row>
    <row r="27" spans="1:5" x14ac:dyDescent="0.3">
      <c r="A27" t="s">
        <v>52</v>
      </c>
      <c r="B27" t="s">
        <v>7</v>
      </c>
      <c r="C27" t="s">
        <v>53</v>
      </c>
      <c r="D27" t="s">
        <v>9</v>
      </c>
      <c r="E27" t="str">
        <f>HYPERLINK("https://talan.bank.gov.ua/get-user-certificate/WK3N78bL9iMqr6cZeQG_","Завантажити сертифікат")</f>
        <v>Завантажити сертифікат</v>
      </c>
    </row>
    <row r="28" spans="1:5" x14ac:dyDescent="0.3">
      <c r="A28" t="s">
        <v>54</v>
      </c>
      <c r="B28" t="s">
        <v>7</v>
      </c>
      <c r="C28" t="s">
        <v>55</v>
      </c>
      <c r="D28" t="s">
        <v>9</v>
      </c>
      <c r="E28" t="str">
        <f>HYPERLINK("https://talan.bank.gov.ua/get-user-certificate/WK3N7nFji0dRHAA_zau2","Завантажити сертифікат")</f>
        <v>Завантажити сертифікат</v>
      </c>
    </row>
    <row r="29" spans="1:5" x14ac:dyDescent="0.3">
      <c r="A29" t="s">
        <v>56</v>
      </c>
      <c r="B29" t="s">
        <v>7</v>
      </c>
      <c r="C29" t="s">
        <v>57</v>
      </c>
      <c r="D29" t="s">
        <v>9</v>
      </c>
      <c r="E29" t="str">
        <f>HYPERLINK("https://talan.bank.gov.ua/get-user-certificate/WK3N7e6ixgRK_CgXBMlK","Завантажити сертифікат")</f>
        <v>Завантажити сертифікат</v>
      </c>
    </row>
    <row r="30" spans="1:5" x14ac:dyDescent="0.3">
      <c r="A30" t="s">
        <v>58</v>
      </c>
      <c r="B30" t="s">
        <v>7</v>
      </c>
      <c r="C30" t="s">
        <v>59</v>
      </c>
      <c r="D30" t="s">
        <v>9</v>
      </c>
      <c r="E30" t="str">
        <f>HYPERLINK("https://talan.bank.gov.ua/get-user-certificate/WK3N7CLoLw4L-0b0dGNe","Завантажити сертифікат")</f>
        <v>Завантажити сертифікат</v>
      </c>
    </row>
    <row r="31" spans="1:5" x14ac:dyDescent="0.3">
      <c r="A31" t="s">
        <v>60</v>
      </c>
      <c r="B31" t="s">
        <v>7</v>
      </c>
      <c r="C31" t="s">
        <v>61</v>
      </c>
      <c r="D31" t="s">
        <v>9</v>
      </c>
      <c r="E31" t="str">
        <f>HYPERLINK("https://talan.bank.gov.ua/get-user-certificate/WK3N7U1iEGnJovJpEK2c","Завантажити сертифікат")</f>
        <v>Завантажити сертифікат</v>
      </c>
    </row>
    <row r="32" spans="1:5" x14ac:dyDescent="0.3">
      <c r="A32" t="s">
        <v>62</v>
      </c>
      <c r="B32" t="s">
        <v>7</v>
      </c>
      <c r="C32" t="s">
        <v>63</v>
      </c>
      <c r="D32" t="s">
        <v>9</v>
      </c>
      <c r="E32" t="str">
        <f>HYPERLINK("https://talan.bank.gov.ua/get-user-certificate/WK3N7wlwfHfkwOJxtJRs","Завантажити сертифікат")</f>
        <v>Завантажити сертифікат</v>
      </c>
    </row>
    <row r="33" spans="1:5" x14ac:dyDescent="0.3">
      <c r="A33" t="s">
        <v>64</v>
      </c>
      <c r="B33" t="s">
        <v>7</v>
      </c>
      <c r="C33" t="s">
        <v>65</v>
      </c>
      <c r="D33" t="s">
        <v>9</v>
      </c>
      <c r="E33" t="str">
        <f>HYPERLINK("https://talan.bank.gov.ua/get-user-certificate/WK3N74KERaobbG1Gly85","Завантажити сертифікат")</f>
        <v>Завантажити сертифікат</v>
      </c>
    </row>
    <row r="34" spans="1:5" x14ac:dyDescent="0.3">
      <c r="A34" t="s">
        <v>66</v>
      </c>
      <c r="B34" t="s">
        <v>7</v>
      </c>
      <c r="C34" t="s">
        <v>67</v>
      </c>
      <c r="D34" t="s">
        <v>9</v>
      </c>
      <c r="E34" t="str">
        <f>HYPERLINK("https://talan.bank.gov.ua/get-user-certificate/WK3N75W3tWmACWMyq3a_","Завантажити сертифікат")</f>
        <v>Завантажити сертифікат</v>
      </c>
    </row>
    <row r="35" spans="1:5" x14ac:dyDescent="0.3">
      <c r="A35" t="s">
        <v>68</v>
      </c>
      <c r="B35" t="s">
        <v>7</v>
      </c>
      <c r="C35" t="s">
        <v>69</v>
      </c>
      <c r="D35" t="s">
        <v>9</v>
      </c>
      <c r="E35" t="str">
        <f>HYPERLINK("https://talan.bank.gov.ua/get-user-certificate/WK3N7FSH6xKJNEnBfoR3","Завантажити сертифікат")</f>
        <v>Завантажити сертифікат</v>
      </c>
    </row>
    <row r="36" spans="1:5" x14ac:dyDescent="0.3">
      <c r="A36" t="s">
        <v>70</v>
      </c>
      <c r="B36" t="s">
        <v>7</v>
      </c>
      <c r="C36" t="s">
        <v>71</v>
      </c>
      <c r="D36" t="s">
        <v>9</v>
      </c>
      <c r="E36" t="str">
        <f>HYPERLINK("https://talan.bank.gov.ua/get-user-certificate/WK3N7RWfVSE1GlGuZ7p2","Завантажити сертифікат")</f>
        <v>Завантажити сертифікат</v>
      </c>
    </row>
    <row r="37" spans="1:5" x14ac:dyDescent="0.3">
      <c r="A37" t="s">
        <v>72</v>
      </c>
      <c r="B37" t="s">
        <v>7</v>
      </c>
      <c r="C37" t="s">
        <v>73</v>
      </c>
      <c r="D37" t="s">
        <v>9</v>
      </c>
      <c r="E37" t="str">
        <f>HYPERLINK("https://talan.bank.gov.ua/get-user-certificate/WK3N7Rglo1-V4Jcwm8zg","Завантажити сертифікат")</f>
        <v>Завантажити сертифікат</v>
      </c>
    </row>
    <row r="38" spans="1:5" x14ac:dyDescent="0.3">
      <c r="A38" t="s">
        <v>74</v>
      </c>
      <c r="B38" t="s">
        <v>7</v>
      </c>
      <c r="C38" t="s">
        <v>75</v>
      </c>
      <c r="D38" t="s">
        <v>9</v>
      </c>
      <c r="E38" t="str">
        <f>HYPERLINK("https://talan.bank.gov.ua/get-user-certificate/WK3N7S_rPpbRGUBRXGw7","Завантажити сертифікат")</f>
        <v>Завантажити сертифікат</v>
      </c>
    </row>
    <row r="39" spans="1:5" x14ac:dyDescent="0.3">
      <c r="A39" t="s">
        <v>76</v>
      </c>
      <c r="B39" t="s">
        <v>7</v>
      </c>
      <c r="C39" t="s">
        <v>77</v>
      </c>
      <c r="D39" t="s">
        <v>9</v>
      </c>
      <c r="E39" t="str">
        <f>HYPERLINK("https://talan.bank.gov.ua/get-user-certificate/WK3N7-L5aDvL_28ZfYMf","Завантажити сертифікат")</f>
        <v>Завантажити сертифікат</v>
      </c>
    </row>
    <row r="40" spans="1:5" x14ac:dyDescent="0.3">
      <c r="A40" t="s">
        <v>78</v>
      </c>
      <c r="B40" t="s">
        <v>7</v>
      </c>
      <c r="C40" t="s">
        <v>79</v>
      </c>
      <c r="D40" t="s">
        <v>9</v>
      </c>
      <c r="E40" t="str">
        <f>HYPERLINK("https://talan.bank.gov.ua/get-user-certificate/WK3N7yEQOAcDidS8NHbe","Завантажити сертифікат")</f>
        <v>Завантажити сертифікат</v>
      </c>
    </row>
    <row r="41" spans="1:5" x14ac:dyDescent="0.3">
      <c r="A41" t="s">
        <v>80</v>
      </c>
      <c r="B41" t="s">
        <v>7</v>
      </c>
      <c r="C41" t="s">
        <v>81</v>
      </c>
      <c r="D41" t="s">
        <v>9</v>
      </c>
      <c r="E41" t="str">
        <f>HYPERLINK("https://talan.bank.gov.ua/get-user-certificate/WK3N7ueEAmfQphBxyvZL","Завантажити сертифікат")</f>
        <v>Завантажити сертифікат</v>
      </c>
    </row>
    <row r="42" spans="1:5" x14ac:dyDescent="0.3">
      <c r="A42" s="2" t="s">
        <v>82</v>
      </c>
      <c r="B42" s="2"/>
      <c r="C42" s="2"/>
      <c r="D42" s="2"/>
      <c r="E42" s="2"/>
    </row>
    <row r="43" spans="1:5" x14ac:dyDescent="0.3">
      <c r="A43" s="1" t="s">
        <v>4</v>
      </c>
      <c r="B43" s="1" t="s">
        <v>0</v>
      </c>
      <c r="C43" s="1" t="s">
        <v>1</v>
      </c>
      <c r="D43" s="1" t="s">
        <v>2</v>
      </c>
      <c r="E43" s="1" t="s">
        <v>3</v>
      </c>
    </row>
    <row r="44" spans="1:5" x14ac:dyDescent="0.3">
      <c r="A44" t="s">
        <v>83</v>
      </c>
      <c r="B44" t="s">
        <v>7</v>
      </c>
      <c r="C44" t="s">
        <v>84</v>
      </c>
      <c r="D44" t="s">
        <v>82</v>
      </c>
      <c r="E44" t="str">
        <f>HYPERLINK("https://talan.bank.gov.ua/get-user-certificate/WK3N7vMO-rRTSZpjS4sT","Завантажити сертифікат")</f>
        <v>Завантажити сертифікат</v>
      </c>
    </row>
    <row r="45" spans="1:5" x14ac:dyDescent="0.3">
      <c r="A45" t="s">
        <v>85</v>
      </c>
      <c r="B45" t="s">
        <v>7</v>
      </c>
      <c r="C45" t="s">
        <v>86</v>
      </c>
      <c r="D45" t="s">
        <v>82</v>
      </c>
      <c r="E45" t="str">
        <f>HYPERLINK("https://talan.bank.gov.ua/get-user-certificate/WK3N7ErZdGzbMU9kB_Uw","Завантажити сертифікат")</f>
        <v>Завантажити сертифікат</v>
      </c>
    </row>
    <row r="46" spans="1:5" x14ac:dyDescent="0.3">
      <c r="A46" t="s">
        <v>87</v>
      </c>
      <c r="B46" t="s">
        <v>7</v>
      </c>
      <c r="C46" t="s">
        <v>88</v>
      </c>
      <c r="D46" t="s">
        <v>82</v>
      </c>
      <c r="E46" t="str">
        <f>HYPERLINK("https://talan.bank.gov.ua/get-user-certificate/WK3N7HzK_RK_kJUtVLa2","Завантажити сертифікат")</f>
        <v>Завантажити сертифікат</v>
      </c>
    </row>
    <row r="47" spans="1:5" x14ac:dyDescent="0.3">
      <c r="A47" s="2" t="s">
        <v>89</v>
      </c>
      <c r="B47" s="2"/>
      <c r="C47" s="2"/>
      <c r="D47" s="2"/>
      <c r="E47" s="2"/>
    </row>
    <row r="48" spans="1:5" x14ac:dyDescent="0.3">
      <c r="A48" s="1" t="s">
        <v>4</v>
      </c>
      <c r="B48" s="1" t="s">
        <v>0</v>
      </c>
      <c r="C48" s="1" t="s">
        <v>1</v>
      </c>
      <c r="D48" s="1" t="s">
        <v>2</v>
      </c>
      <c r="E48" s="1" t="s">
        <v>3</v>
      </c>
    </row>
    <row r="49" spans="1:5" x14ac:dyDescent="0.3">
      <c r="A49" t="s">
        <v>90</v>
      </c>
      <c r="B49" t="s">
        <v>7</v>
      </c>
      <c r="C49" t="s">
        <v>91</v>
      </c>
      <c r="D49" t="s">
        <v>89</v>
      </c>
      <c r="E49" t="str">
        <f>HYPERLINK("https://talan.bank.gov.ua/get-user-certificate/WK3N7HcvDnZ02cy-hXY_","Завантажити сертифікат")</f>
        <v>Завантажити сертифікат</v>
      </c>
    </row>
    <row r="50" spans="1:5" x14ac:dyDescent="0.3">
      <c r="A50" t="s">
        <v>92</v>
      </c>
      <c r="B50" t="s">
        <v>7</v>
      </c>
      <c r="C50" t="s">
        <v>93</v>
      </c>
      <c r="D50" t="s">
        <v>89</v>
      </c>
      <c r="E50" t="str">
        <f>HYPERLINK("https://talan.bank.gov.ua/get-user-certificate/WK3N7nHaVsrfQPoP2zMQ","Завантажити сертифікат")</f>
        <v>Завантажити сертифікат</v>
      </c>
    </row>
    <row r="51" spans="1:5" x14ac:dyDescent="0.3">
      <c r="A51" t="s">
        <v>94</v>
      </c>
      <c r="B51" t="s">
        <v>7</v>
      </c>
      <c r="C51" t="s">
        <v>95</v>
      </c>
      <c r="D51" t="s">
        <v>89</v>
      </c>
      <c r="E51" t="str">
        <f>HYPERLINK("https://talan.bank.gov.ua/get-user-certificate/WK3N7LDq2yagRjNls6Ar","Завантажити сертифікат")</f>
        <v>Завантажити сертифікат</v>
      </c>
    </row>
    <row r="52" spans="1:5" x14ac:dyDescent="0.3">
      <c r="A52" t="s">
        <v>96</v>
      </c>
      <c r="B52" t="s">
        <v>7</v>
      </c>
      <c r="C52" t="s">
        <v>97</v>
      </c>
      <c r="D52" t="s">
        <v>89</v>
      </c>
      <c r="E52" t="str">
        <f>HYPERLINK("https://talan.bank.gov.ua/get-user-certificate/WK3N703A3cfcB7Q571OX","Завантажити сертифікат")</f>
        <v>Завантажити сертифікат</v>
      </c>
    </row>
    <row r="53" spans="1:5" x14ac:dyDescent="0.3">
      <c r="A53" s="2" t="s">
        <v>98</v>
      </c>
      <c r="B53" s="2"/>
      <c r="C53" s="2"/>
      <c r="D53" s="2"/>
      <c r="E53" s="2"/>
    </row>
    <row r="54" spans="1:5" x14ac:dyDescent="0.3">
      <c r="A54" s="1" t="s">
        <v>4</v>
      </c>
      <c r="B54" s="1" t="s">
        <v>0</v>
      </c>
      <c r="C54" s="1" t="s">
        <v>1</v>
      </c>
      <c r="D54" s="1" t="s">
        <v>2</v>
      </c>
      <c r="E54" s="1" t="s">
        <v>3</v>
      </c>
    </row>
    <row r="55" spans="1:5" x14ac:dyDescent="0.3">
      <c r="A55" t="s">
        <v>99</v>
      </c>
      <c r="B55" t="s">
        <v>7</v>
      </c>
      <c r="C55" t="s">
        <v>100</v>
      </c>
      <c r="D55" t="s">
        <v>98</v>
      </c>
      <c r="E55" t="str">
        <f>HYPERLINK("https://talan.bank.gov.ua/get-user-certificate/WK3N7ys_ZOztIdcklql3","Завантажити сертифікат")</f>
        <v>Завантажити сертифікат</v>
      </c>
    </row>
    <row r="56" spans="1:5" x14ac:dyDescent="0.3">
      <c r="A56" s="2" t="s">
        <v>101</v>
      </c>
      <c r="B56" s="2"/>
      <c r="C56" s="2"/>
      <c r="D56" s="2"/>
      <c r="E56" s="2"/>
    </row>
    <row r="57" spans="1:5" x14ac:dyDescent="0.3">
      <c r="A57" s="1" t="s">
        <v>4</v>
      </c>
      <c r="B57" s="1" t="s">
        <v>0</v>
      </c>
      <c r="C57" s="1" t="s">
        <v>1</v>
      </c>
      <c r="D57" s="1" t="s">
        <v>2</v>
      </c>
      <c r="E57" s="1" t="s">
        <v>3</v>
      </c>
    </row>
    <row r="58" spans="1:5" x14ac:dyDescent="0.3">
      <c r="A58" t="s">
        <v>102</v>
      </c>
      <c r="B58" t="s">
        <v>7</v>
      </c>
      <c r="C58" t="s">
        <v>103</v>
      </c>
      <c r="D58" t="s">
        <v>101</v>
      </c>
      <c r="E58" t="str">
        <f>HYPERLINK("https://talan.bank.gov.ua/get-user-certificate/WK3N7tVpVaWPsPk-auL5","Завантажити сертифікат")</f>
        <v>Завантажити сертифікат</v>
      </c>
    </row>
    <row r="59" spans="1:5" x14ac:dyDescent="0.3">
      <c r="A59" t="s">
        <v>104</v>
      </c>
      <c r="B59" t="s">
        <v>7</v>
      </c>
      <c r="C59" t="s">
        <v>105</v>
      </c>
      <c r="D59" t="s">
        <v>101</v>
      </c>
      <c r="E59" t="str">
        <f>HYPERLINK("https://talan.bank.gov.ua/get-user-certificate/WK3N719lW7LcZjOUB1UU","Завантажити сертифікат")</f>
        <v>Завантажити сертифікат</v>
      </c>
    </row>
    <row r="60" spans="1:5" x14ac:dyDescent="0.3">
      <c r="A60" t="s">
        <v>106</v>
      </c>
      <c r="B60" t="s">
        <v>7</v>
      </c>
      <c r="C60" t="s">
        <v>107</v>
      </c>
      <c r="D60" t="s">
        <v>101</v>
      </c>
      <c r="E60" t="str">
        <f>HYPERLINK("https://talan.bank.gov.ua/get-user-certificate/WK3N7PtwvFRah-l7Ct45","Завантажити сертифікат")</f>
        <v>Завантажити сертифікат</v>
      </c>
    </row>
    <row r="61" spans="1:5" x14ac:dyDescent="0.3">
      <c r="A61" t="s">
        <v>108</v>
      </c>
      <c r="B61" t="s">
        <v>7</v>
      </c>
      <c r="C61" t="s">
        <v>109</v>
      </c>
      <c r="D61" t="s">
        <v>101</v>
      </c>
      <c r="E61" t="str">
        <f>HYPERLINK("https://talan.bank.gov.ua/get-user-certificate/WK3N7r75hjvHqa9t3l0c","Завантажити сертифікат")</f>
        <v>Завантажити сертифікат</v>
      </c>
    </row>
    <row r="62" spans="1:5" x14ac:dyDescent="0.3">
      <c r="A62" t="s">
        <v>110</v>
      </c>
      <c r="B62" t="s">
        <v>7</v>
      </c>
      <c r="C62" t="s">
        <v>111</v>
      </c>
      <c r="D62" t="s">
        <v>101</v>
      </c>
      <c r="E62" t="str">
        <f>HYPERLINK("https://talan.bank.gov.ua/get-user-certificate/WK3N7h-8pRNT9CoFiqPA","Завантажити сертифікат")</f>
        <v>Завантажити сертифікат</v>
      </c>
    </row>
    <row r="63" spans="1:5" x14ac:dyDescent="0.3">
      <c r="A63" t="s">
        <v>112</v>
      </c>
      <c r="B63" t="s">
        <v>7</v>
      </c>
      <c r="C63" t="s">
        <v>113</v>
      </c>
      <c r="D63" t="s">
        <v>101</v>
      </c>
      <c r="E63" t="str">
        <f>HYPERLINK("https://talan.bank.gov.ua/get-user-certificate/WK3N7UwLk9wSwULSFml-","Завантажити сертифікат")</f>
        <v>Завантажити сертифікат</v>
      </c>
    </row>
    <row r="64" spans="1:5" x14ac:dyDescent="0.3">
      <c r="A64" t="s">
        <v>114</v>
      </c>
      <c r="B64" t="s">
        <v>7</v>
      </c>
      <c r="C64" t="s">
        <v>115</v>
      </c>
      <c r="D64" t="s">
        <v>101</v>
      </c>
      <c r="E64" t="str">
        <f>HYPERLINK("https://talan.bank.gov.ua/get-user-certificate/WK3N7o8IwAzk1Ojb2uxa","Завантажити сертифікат")</f>
        <v>Завантажити сертифікат</v>
      </c>
    </row>
    <row r="65" spans="1:5" x14ac:dyDescent="0.3">
      <c r="A65" t="s">
        <v>116</v>
      </c>
      <c r="B65" t="s">
        <v>7</v>
      </c>
      <c r="C65" t="s">
        <v>117</v>
      </c>
      <c r="D65" t="s">
        <v>101</v>
      </c>
      <c r="E65" t="str">
        <f>HYPERLINK("https://talan.bank.gov.ua/get-user-certificate/WK3N7env-Z8PWdK-Q_FF","Завантажити сертифікат")</f>
        <v>Завантажити сертифікат</v>
      </c>
    </row>
    <row r="66" spans="1:5" x14ac:dyDescent="0.3">
      <c r="A66" s="2" t="s">
        <v>118</v>
      </c>
      <c r="B66" s="2"/>
      <c r="C66" s="2"/>
      <c r="D66" s="2"/>
      <c r="E66" s="2"/>
    </row>
    <row r="67" spans="1:5" x14ac:dyDescent="0.3">
      <c r="A67" s="1" t="s">
        <v>4</v>
      </c>
      <c r="B67" s="1" t="s">
        <v>0</v>
      </c>
      <c r="C67" s="1" t="s">
        <v>1</v>
      </c>
      <c r="D67" s="1" t="s">
        <v>2</v>
      </c>
      <c r="E67" s="1" t="s">
        <v>3</v>
      </c>
    </row>
    <row r="68" spans="1:5" x14ac:dyDescent="0.3">
      <c r="A68" t="s">
        <v>119</v>
      </c>
      <c r="B68" t="s">
        <v>7</v>
      </c>
      <c r="C68" t="s">
        <v>120</v>
      </c>
      <c r="D68" t="s">
        <v>118</v>
      </c>
      <c r="E68" t="str">
        <f>HYPERLINK("https://talan.bank.gov.ua/get-user-certificate/WK3N7XbmREfr7iNMLud7","Завантажити сертифікат")</f>
        <v>Завантажити сертифікат</v>
      </c>
    </row>
    <row r="69" spans="1:5" x14ac:dyDescent="0.3">
      <c r="A69" t="s">
        <v>121</v>
      </c>
      <c r="B69" t="s">
        <v>7</v>
      </c>
      <c r="C69" t="s">
        <v>122</v>
      </c>
      <c r="D69" t="s">
        <v>118</v>
      </c>
      <c r="E69" t="str">
        <f>HYPERLINK("https://talan.bank.gov.ua/get-user-certificate/WK3N76RWftQYiv4uXR8N","Завантажити сертифікат")</f>
        <v>Завантажити сертифікат</v>
      </c>
    </row>
    <row r="70" spans="1:5" x14ac:dyDescent="0.3">
      <c r="A70" s="2" t="s">
        <v>123</v>
      </c>
      <c r="B70" s="2"/>
      <c r="C70" s="2"/>
      <c r="D70" s="2"/>
      <c r="E70" s="2"/>
    </row>
    <row r="71" spans="1:5" x14ac:dyDescent="0.3">
      <c r="A71" s="1" t="s">
        <v>4</v>
      </c>
      <c r="B71" s="1" t="s">
        <v>0</v>
      </c>
      <c r="C71" s="1" t="s">
        <v>1</v>
      </c>
      <c r="D71" s="1" t="s">
        <v>2</v>
      </c>
      <c r="E71" s="1" t="s">
        <v>3</v>
      </c>
    </row>
    <row r="72" spans="1:5" x14ac:dyDescent="0.3">
      <c r="A72" t="s">
        <v>124</v>
      </c>
      <c r="B72" t="s">
        <v>7</v>
      </c>
      <c r="C72" t="s">
        <v>125</v>
      </c>
      <c r="D72" t="s">
        <v>123</v>
      </c>
      <c r="E72" t="str">
        <f>HYPERLINK("https://talan.bank.gov.ua/get-user-certificate/WK3N7eIS8coo9ucaVCKf","Завантажити сертифікат")</f>
        <v>Завантажити сертифікат</v>
      </c>
    </row>
    <row r="73" spans="1:5" x14ac:dyDescent="0.3">
      <c r="A73" s="2" t="s">
        <v>126</v>
      </c>
      <c r="B73" s="2"/>
      <c r="C73" s="2"/>
      <c r="D73" s="2"/>
      <c r="E73" s="2"/>
    </row>
    <row r="74" spans="1:5" x14ac:dyDescent="0.3">
      <c r="A74" s="1" t="s">
        <v>4</v>
      </c>
      <c r="B74" s="1" t="s">
        <v>0</v>
      </c>
      <c r="C74" s="1" t="s">
        <v>1</v>
      </c>
      <c r="D74" s="1" t="s">
        <v>2</v>
      </c>
      <c r="E74" s="1" t="s">
        <v>3</v>
      </c>
    </row>
    <row r="75" spans="1:5" x14ac:dyDescent="0.3">
      <c r="A75" t="s">
        <v>127</v>
      </c>
      <c r="B75" t="s">
        <v>7</v>
      </c>
      <c r="C75" t="s">
        <v>128</v>
      </c>
      <c r="D75" t="s">
        <v>126</v>
      </c>
      <c r="E75" t="str">
        <f>HYPERLINK("https://talan.bank.gov.ua/get-user-certificate/WK3N72818zjocBoNPkgg","Завантажити сертифікат")</f>
        <v>Завантажити сертифікат</v>
      </c>
    </row>
    <row r="76" spans="1:5" x14ac:dyDescent="0.3">
      <c r="A76" t="s">
        <v>129</v>
      </c>
      <c r="B76" t="s">
        <v>7</v>
      </c>
      <c r="C76" t="s">
        <v>130</v>
      </c>
      <c r="D76" t="s">
        <v>126</v>
      </c>
      <c r="E76" t="str">
        <f>HYPERLINK("https://talan.bank.gov.ua/get-user-certificate/WK3N7F7b9hxWlOGQHlRe","Завантажити сертифікат")</f>
        <v>Завантажити сертифікат</v>
      </c>
    </row>
    <row r="77" spans="1:5" x14ac:dyDescent="0.3">
      <c r="A77" t="s">
        <v>131</v>
      </c>
      <c r="B77" t="s">
        <v>7</v>
      </c>
      <c r="C77" t="s">
        <v>132</v>
      </c>
      <c r="D77" t="s">
        <v>126</v>
      </c>
      <c r="E77" t="str">
        <f>HYPERLINK("https://talan.bank.gov.ua/get-user-certificate/WK3N7O-G5AjRJJp1ZluD","Завантажити сертифікат")</f>
        <v>Завантажити сертифікат</v>
      </c>
    </row>
    <row r="78" spans="1:5" x14ac:dyDescent="0.3">
      <c r="A78" t="s">
        <v>133</v>
      </c>
      <c r="B78" t="s">
        <v>7</v>
      </c>
      <c r="C78" t="s">
        <v>134</v>
      </c>
      <c r="D78" t="s">
        <v>126</v>
      </c>
      <c r="E78" t="str">
        <f>HYPERLINK("https://talan.bank.gov.ua/get-user-certificate/WK3N7j71ikWMCWLKGr8Q","Завантажити сертифікат")</f>
        <v>Завантажити сертифікат</v>
      </c>
    </row>
    <row r="79" spans="1:5" x14ac:dyDescent="0.3">
      <c r="A79" t="s">
        <v>135</v>
      </c>
      <c r="B79" t="s">
        <v>7</v>
      </c>
      <c r="C79" t="s">
        <v>136</v>
      </c>
      <c r="D79" t="s">
        <v>126</v>
      </c>
      <c r="E79" t="str">
        <f>HYPERLINK("https://talan.bank.gov.ua/get-user-certificate/WK3N7misgDU82u62FTfi","Завантажити сертифікат")</f>
        <v>Завантажити сертифікат</v>
      </c>
    </row>
    <row r="80" spans="1:5" x14ac:dyDescent="0.3">
      <c r="A80" t="s">
        <v>137</v>
      </c>
      <c r="B80" t="s">
        <v>7</v>
      </c>
      <c r="C80" t="s">
        <v>138</v>
      </c>
      <c r="D80" t="s">
        <v>126</v>
      </c>
      <c r="E80" t="str">
        <f>HYPERLINK("https://talan.bank.gov.ua/get-user-certificate/WK3N75cjKWJq5oNfdysc","Завантажити сертифікат")</f>
        <v>Завантажити сертифікат</v>
      </c>
    </row>
    <row r="81" spans="1:5" x14ac:dyDescent="0.3">
      <c r="A81" t="s">
        <v>139</v>
      </c>
      <c r="B81" t="s">
        <v>7</v>
      </c>
      <c r="C81" t="s">
        <v>140</v>
      </c>
      <c r="D81" t="s">
        <v>126</v>
      </c>
      <c r="E81" t="str">
        <f>HYPERLINK("https://talan.bank.gov.ua/get-user-certificate/WK3N7Q9tsJLDFvwfgtwD","Завантажити сертифікат")</f>
        <v>Завантажити сертифікат</v>
      </c>
    </row>
    <row r="82" spans="1:5" x14ac:dyDescent="0.3">
      <c r="A82" t="s">
        <v>141</v>
      </c>
      <c r="B82" t="s">
        <v>7</v>
      </c>
      <c r="C82" t="s">
        <v>142</v>
      </c>
      <c r="D82" t="s">
        <v>126</v>
      </c>
      <c r="E82" t="str">
        <f>HYPERLINK("https://talan.bank.gov.ua/get-user-certificate/WK3N7NGgovIfaMS8POrY","Завантажити сертифікат")</f>
        <v>Завантажити сертифікат</v>
      </c>
    </row>
    <row r="83" spans="1:5" x14ac:dyDescent="0.3">
      <c r="A83" s="2" t="s">
        <v>143</v>
      </c>
      <c r="B83" s="2"/>
      <c r="C83" s="2"/>
      <c r="D83" s="2"/>
      <c r="E83" s="2"/>
    </row>
    <row r="84" spans="1:5" x14ac:dyDescent="0.3">
      <c r="A84" s="1" t="s">
        <v>4</v>
      </c>
      <c r="B84" s="1" t="s">
        <v>0</v>
      </c>
      <c r="C84" s="1" t="s">
        <v>1</v>
      </c>
      <c r="D84" s="1" t="s">
        <v>2</v>
      </c>
      <c r="E84" s="1" t="s">
        <v>3</v>
      </c>
    </row>
    <row r="85" spans="1:5" x14ac:dyDescent="0.3">
      <c r="A85" t="s">
        <v>144</v>
      </c>
      <c r="B85" t="s">
        <v>7</v>
      </c>
      <c r="C85" t="s">
        <v>145</v>
      </c>
      <c r="D85" t="s">
        <v>143</v>
      </c>
      <c r="E85" t="str">
        <f>HYPERLINK("https://talan.bank.gov.ua/get-user-certificate/WK3N7Gtnr8s7gpwJBcil","Завантажити сертифікат")</f>
        <v>Завантажити сертифікат</v>
      </c>
    </row>
    <row r="86" spans="1:5" x14ac:dyDescent="0.3">
      <c r="A86" s="2" t="s">
        <v>146</v>
      </c>
      <c r="B86" s="2"/>
      <c r="C86" s="2"/>
      <c r="D86" s="2"/>
      <c r="E86" s="2"/>
    </row>
    <row r="87" spans="1:5" x14ac:dyDescent="0.3">
      <c r="A87" s="1" t="s">
        <v>4</v>
      </c>
      <c r="B87" s="1" t="s">
        <v>0</v>
      </c>
      <c r="C87" s="1" t="s">
        <v>1</v>
      </c>
      <c r="D87" s="1" t="s">
        <v>2</v>
      </c>
      <c r="E87" s="1" t="s">
        <v>3</v>
      </c>
    </row>
    <row r="88" spans="1:5" x14ac:dyDescent="0.3">
      <c r="A88" t="s">
        <v>147</v>
      </c>
      <c r="B88" t="s">
        <v>7</v>
      </c>
      <c r="C88" t="s">
        <v>148</v>
      </c>
      <c r="D88" t="s">
        <v>146</v>
      </c>
      <c r="E88" t="str">
        <f>HYPERLINK("https://talan.bank.gov.ua/get-user-certificate/WK3N7LaANI1HuGG26SHW","Завантажити сертифікат")</f>
        <v>Завантажити сертифікат</v>
      </c>
    </row>
    <row r="89" spans="1:5" x14ac:dyDescent="0.3">
      <c r="A89" t="s">
        <v>149</v>
      </c>
      <c r="B89" t="s">
        <v>7</v>
      </c>
      <c r="C89" t="s">
        <v>150</v>
      </c>
      <c r="D89" t="s">
        <v>146</v>
      </c>
      <c r="E89" t="str">
        <f>HYPERLINK("https://talan.bank.gov.ua/get-user-certificate/WK3N7ecbHN2tZ_x7vkhI","Завантажити сертифікат")</f>
        <v>Завантажити сертифікат</v>
      </c>
    </row>
    <row r="90" spans="1:5" x14ac:dyDescent="0.3">
      <c r="A90" t="s">
        <v>151</v>
      </c>
      <c r="B90" t="s">
        <v>7</v>
      </c>
      <c r="C90" t="s">
        <v>152</v>
      </c>
      <c r="D90" t="s">
        <v>146</v>
      </c>
      <c r="E90" t="str">
        <f>HYPERLINK("https://talan.bank.gov.ua/get-user-certificate/WK3N7Hn2Km6zAXutfK7F","Завантажити сертифікат")</f>
        <v>Завантажити сертифікат</v>
      </c>
    </row>
    <row r="91" spans="1:5" x14ac:dyDescent="0.3">
      <c r="A91" t="s">
        <v>153</v>
      </c>
      <c r="B91" t="s">
        <v>7</v>
      </c>
      <c r="C91" t="s">
        <v>154</v>
      </c>
      <c r="D91" t="s">
        <v>146</v>
      </c>
      <c r="E91" t="str">
        <f>HYPERLINK("https://talan.bank.gov.ua/get-user-certificate/WK3N7w0fcWf3e0d7jvSm","Завантажити сертифікат")</f>
        <v>Завантажити сертифікат</v>
      </c>
    </row>
    <row r="92" spans="1:5" x14ac:dyDescent="0.3">
      <c r="A92" t="s">
        <v>155</v>
      </c>
      <c r="B92" t="s">
        <v>7</v>
      </c>
      <c r="C92" t="s">
        <v>156</v>
      </c>
      <c r="D92" t="s">
        <v>146</v>
      </c>
      <c r="E92" t="str">
        <f>HYPERLINK("https://talan.bank.gov.ua/get-user-certificate/WK3N7dfXrwYRPx2VJbJ-","Завантажити сертифікат")</f>
        <v>Завантажити сертифікат</v>
      </c>
    </row>
    <row r="93" spans="1:5" x14ac:dyDescent="0.3">
      <c r="A93" t="s">
        <v>157</v>
      </c>
      <c r="B93" t="s">
        <v>7</v>
      </c>
      <c r="C93" t="s">
        <v>158</v>
      </c>
      <c r="D93" t="s">
        <v>146</v>
      </c>
      <c r="E93" t="str">
        <f>HYPERLINK("https://talan.bank.gov.ua/get-user-certificate/WK3N7fLU_tP2glRcibsn","Завантажити сертифікат")</f>
        <v>Завантажити сертифікат</v>
      </c>
    </row>
    <row r="94" spans="1:5" x14ac:dyDescent="0.3">
      <c r="A94" t="s">
        <v>159</v>
      </c>
      <c r="B94" t="s">
        <v>7</v>
      </c>
      <c r="C94" t="s">
        <v>160</v>
      </c>
      <c r="D94" t="s">
        <v>146</v>
      </c>
      <c r="E94" t="str">
        <f>HYPERLINK("https://talan.bank.gov.ua/get-user-certificate/WK3N7n6kUkzWEJqyK6Et","Завантажити сертифікат")</f>
        <v>Завантажити сертифікат</v>
      </c>
    </row>
    <row r="95" spans="1:5" x14ac:dyDescent="0.3">
      <c r="A95" t="s">
        <v>161</v>
      </c>
      <c r="B95" t="s">
        <v>7</v>
      </c>
      <c r="C95" t="s">
        <v>162</v>
      </c>
      <c r="D95" t="s">
        <v>146</v>
      </c>
      <c r="E95" t="str">
        <f>HYPERLINK("https://talan.bank.gov.ua/get-user-certificate/WK3N7Bovc_K2hIkpbNdQ","Завантажити сертифікат")</f>
        <v>Завантажити сертифікат</v>
      </c>
    </row>
    <row r="96" spans="1:5" x14ac:dyDescent="0.3">
      <c r="A96" t="s">
        <v>163</v>
      </c>
      <c r="B96" t="s">
        <v>7</v>
      </c>
      <c r="C96" t="s">
        <v>164</v>
      </c>
      <c r="D96" t="s">
        <v>146</v>
      </c>
      <c r="E96" t="str">
        <f>HYPERLINK("https://talan.bank.gov.ua/get-user-certificate/WK3N7kocGAEjOh1Ab_PK","Завантажити сертифікат")</f>
        <v>Завантажити сертифікат</v>
      </c>
    </row>
    <row r="97" spans="1:5" x14ac:dyDescent="0.3">
      <c r="A97" t="s">
        <v>165</v>
      </c>
      <c r="B97" t="s">
        <v>7</v>
      </c>
      <c r="C97" t="s">
        <v>166</v>
      </c>
      <c r="D97" t="s">
        <v>146</v>
      </c>
      <c r="E97" t="str">
        <f>HYPERLINK("https://talan.bank.gov.ua/get-user-certificate/WK3N7wxd_mQZOGuz5ivq","Завантажити сертифікат")</f>
        <v>Завантажити сертифікат</v>
      </c>
    </row>
    <row r="98" spans="1:5" x14ac:dyDescent="0.3">
      <c r="A98" t="s">
        <v>167</v>
      </c>
      <c r="B98" t="s">
        <v>7</v>
      </c>
      <c r="C98" t="s">
        <v>168</v>
      </c>
      <c r="D98" t="s">
        <v>146</v>
      </c>
      <c r="E98" t="str">
        <f>HYPERLINK("https://talan.bank.gov.ua/get-user-certificate/WK3N7dDZMVHvm5nXToOZ","Завантажити сертифікат")</f>
        <v>Завантажити сертифікат</v>
      </c>
    </row>
    <row r="99" spans="1:5" x14ac:dyDescent="0.3">
      <c r="A99" t="s">
        <v>169</v>
      </c>
      <c r="B99" t="s">
        <v>7</v>
      </c>
      <c r="C99" t="s">
        <v>170</v>
      </c>
      <c r="D99" t="s">
        <v>146</v>
      </c>
      <c r="E99" t="str">
        <f>HYPERLINK("https://talan.bank.gov.ua/get-user-certificate/WK3N7ZhgmQUXQVvY__sK","Завантажити сертифікат")</f>
        <v>Завантажити сертифікат</v>
      </c>
    </row>
    <row r="100" spans="1:5" x14ac:dyDescent="0.3">
      <c r="A100" t="s">
        <v>171</v>
      </c>
      <c r="B100" t="s">
        <v>7</v>
      </c>
      <c r="C100" t="s">
        <v>172</v>
      </c>
      <c r="D100" t="s">
        <v>146</v>
      </c>
      <c r="E100" t="str">
        <f>HYPERLINK("https://talan.bank.gov.ua/get-user-certificate/WK3N77qGWwd8o3k_o4eF","Завантажити сертифікат")</f>
        <v>Завантажити сертифікат</v>
      </c>
    </row>
    <row r="101" spans="1:5" x14ac:dyDescent="0.3">
      <c r="A101" t="s">
        <v>173</v>
      </c>
      <c r="B101" t="s">
        <v>7</v>
      </c>
      <c r="C101" t="s">
        <v>174</v>
      </c>
      <c r="D101" t="s">
        <v>146</v>
      </c>
      <c r="E101" t="str">
        <f>HYPERLINK("https://talan.bank.gov.ua/get-user-certificate/WK3N7pTYhjgpmR3nJSbe","Завантажити сертифікат")</f>
        <v>Завантажити сертифікат</v>
      </c>
    </row>
    <row r="102" spans="1:5" x14ac:dyDescent="0.3">
      <c r="A102" t="s">
        <v>175</v>
      </c>
      <c r="B102" t="s">
        <v>7</v>
      </c>
      <c r="C102" t="s">
        <v>176</v>
      </c>
      <c r="D102" t="s">
        <v>146</v>
      </c>
      <c r="E102" t="str">
        <f>HYPERLINK("https://talan.bank.gov.ua/get-user-certificate/WK3N7GNdcJMz_yKI95t_","Завантажити сертифікат")</f>
        <v>Завантажити сертифікат</v>
      </c>
    </row>
    <row r="103" spans="1:5" x14ac:dyDescent="0.3">
      <c r="A103" t="s">
        <v>177</v>
      </c>
      <c r="B103" t="s">
        <v>7</v>
      </c>
      <c r="C103" t="s">
        <v>178</v>
      </c>
      <c r="D103" t="s">
        <v>146</v>
      </c>
      <c r="E103" t="str">
        <f>HYPERLINK("https://talan.bank.gov.ua/get-user-certificate/WK3N7Bvlg4PGZKt16UHC","Завантажити сертифікат")</f>
        <v>Завантажити сертифікат</v>
      </c>
    </row>
    <row r="104" spans="1:5" x14ac:dyDescent="0.3">
      <c r="A104" t="s">
        <v>179</v>
      </c>
      <c r="B104" t="s">
        <v>7</v>
      </c>
      <c r="C104" t="s">
        <v>180</v>
      </c>
      <c r="D104" t="s">
        <v>146</v>
      </c>
      <c r="E104" t="str">
        <f>HYPERLINK("https://talan.bank.gov.ua/get-user-certificate/WK3N7zFe70mUUmillgTa","Завантажити сертифікат")</f>
        <v>Завантажити сертифікат</v>
      </c>
    </row>
    <row r="105" spans="1:5" x14ac:dyDescent="0.3">
      <c r="A105" t="s">
        <v>181</v>
      </c>
      <c r="B105" t="s">
        <v>7</v>
      </c>
      <c r="C105" t="s">
        <v>182</v>
      </c>
      <c r="D105" t="s">
        <v>146</v>
      </c>
      <c r="E105" t="str">
        <f>HYPERLINK("https://talan.bank.gov.ua/get-user-certificate/WK3N7DcdlJAvIBuurdRK","Завантажити сертифікат")</f>
        <v>Завантажити сертифікат</v>
      </c>
    </row>
    <row r="106" spans="1:5" x14ac:dyDescent="0.3">
      <c r="A106" t="s">
        <v>183</v>
      </c>
      <c r="B106" t="s">
        <v>7</v>
      </c>
      <c r="C106" t="s">
        <v>184</v>
      </c>
      <c r="D106" t="s">
        <v>146</v>
      </c>
      <c r="E106" t="str">
        <f>HYPERLINK("https://talan.bank.gov.ua/get-user-certificate/WK3N7uFzOz6lcgBdZ5L0","Завантажити сертифікат")</f>
        <v>Завантажити сертифікат</v>
      </c>
    </row>
    <row r="107" spans="1:5" x14ac:dyDescent="0.3">
      <c r="A107" t="s">
        <v>185</v>
      </c>
      <c r="B107" t="s">
        <v>7</v>
      </c>
      <c r="C107" t="s">
        <v>186</v>
      </c>
      <c r="D107" t="s">
        <v>146</v>
      </c>
      <c r="E107" t="str">
        <f>HYPERLINK("https://talan.bank.gov.ua/get-user-certificate/WK3N7Vs92hpxciA_pGP5","Завантажити сертифікат")</f>
        <v>Завантажити сертифікат</v>
      </c>
    </row>
    <row r="108" spans="1:5" x14ac:dyDescent="0.3">
      <c r="A108" t="s">
        <v>187</v>
      </c>
      <c r="B108" t="s">
        <v>7</v>
      </c>
      <c r="C108" t="s">
        <v>188</v>
      </c>
      <c r="D108" t="s">
        <v>146</v>
      </c>
      <c r="E108" t="str">
        <f>HYPERLINK("https://talan.bank.gov.ua/get-user-certificate/WK3N7BClBFpDSTsWtSk8","Завантажити сертифікат")</f>
        <v>Завантажити сертифікат</v>
      </c>
    </row>
    <row r="109" spans="1:5" x14ac:dyDescent="0.3">
      <c r="A109" t="s">
        <v>189</v>
      </c>
      <c r="B109" t="s">
        <v>7</v>
      </c>
      <c r="C109" t="s">
        <v>190</v>
      </c>
      <c r="D109" t="s">
        <v>146</v>
      </c>
      <c r="E109" t="str">
        <f>HYPERLINK("https://talan.bank.gov.ua/get-user-certificate/WK3N7LxlF1HHk1_r1LKK","Завантажити сертифікат")</f>
        <v>Завантажити сертифікат</v>
      </c>
    </row>
    <row r="110" spans="1:5" x14ac:dyDescent="0.3">
      <c r="A110" t="s">
        <v>191</v>
      </c>
      <c r="B110" t="s">
        <v>7</v>
      </c>
      <c r="C110" t="s">
        <v>192</v>
      </c>
      <c r="D110" t="s">
        <v>146</v>
      </c>
      <c r="E110" t="str">
        <f>HYPERLINK("https://talan.bank.gov.ua/get-user-certificate/WK3N7JNyPCb-iqPBQfUb","Завантажити сертифікат")</f>
        <v>Завантажити сертифікат</v>
      </c>
    </row>
    <row r="111" spans="1:5" x14ac:dyDescent="0.3">
      <c r="A111" t="s">
        <v>193</v>
      </c>
      <c r="B111" t="s">
        <v>7</v>
      </c>
      <c r="C111" t="s">
        <v>194</v>
      </c>
      <c r="D111" t="s">
        <v>146</v>
      </c>
      <c r="E111" t="str">
        <f>HYPERLINK("https://talan.bank.gov.ua/get-user-certificate/WK3N7j2LZ4FigRRk4oTY","Завантажити сертифікат")</f>
        <v>Завантажити сертифікат</v>
      </c>
    </row>
    <row r="112" spans="1:5" x14ac:dyDescent="0.3">
      <c r="A112" t="s">
        <v>195</v>
      </c>
      <c r="B112" t="s">
        <v>7</v>
      </c>
      <c r="C112" t="s">
        <v>196</v>
      </c>
      <c r="D112" t="s">
        <v>146</v>
      </c>
      <c r="E112" t="str">
        <f>HYPERLINK("https://talan.bank.gov.ua/get-user-certificate/WK3N72Q0aZEQV78igMPJ","Завантажити сертифікат")</f>
        <v>Завантажити сертифікат</v>
      </c>
    </row>
    <row r="113" spans="1:5" x14ac:dyDescent="0.3">
      <c r="A113" t="s">
        <v>197</v>
      </c>
      <c r="B113" t="s">
        <v>7</v>
      </c>
      <c r="C113" t="s">
        <v>198</v>
      </c>
      <c r="D113" t="s">
        <v>146</v>
      </c>
      <c r="E113" t="str">
        <f>HYPERLINK("https://talan.bank.gov.ua/get-user-certificate/WK3N7tuZfGRh5FZHAgAT","Завантажити сертифікат")</f>
        <v>Завантажити сертифікат</v>
      </c>
    </row>
    <row r="114" spans="1:5" x14ac:dyDescent="0.3">
      <c r="A114" t="s">
        <v>199</v>
      </c>
      <c r="B114" t="s">
        <v>7</v>
      </c>
      <c r="C114" t="s">
        <v>200</v>
      </c>
      <c r="D114" t="s">
        <v>146</v>
      </c>
      <c r="E114" t="str">
        <f>HYPERLINK("https://talan.bank.gov.ua/get-user-certificate/WK3N76b1FTKszBX8_YU0","Завантажити сертифікат")</f>
        <v>Завантажити сертифікат</v>
      </c>
    </row>
    <row r="115" spans="1:5" x14ac:dyDescent="0.3">
      <c r="A115" t="s">
        <v>201</v>
      </c>
      <c r="B115" t="s">
        <v>7</v>
      </c>
      <c r="C115" t="s">
        <v>202</v>
      </c>
      <c r="D115" t="s">
        <v>146</v>
      </c>
      <c r="E115" t="str">
        <f>HYPERLINK("https://talan.bank.gov.ua/get-user-certificate/WK3N7j1uazjoRMJQIW0f","Завантажити сертифікат")</f>
        <v>Завантажити сертифікат</v>
      </c>
    </row>
    <row r="116" spans="1:5" x14ac:dyDescent="0.3">
      <c r="A116" t="s">
        <v>203</v>
      </c>
      <c r="B116" t="s">
        <v>7</v>
      </c>
      <c r="C116" t="s">
        <v>204</v>
      </c>
      <c r="D116" t="s">
        <v>146</v>
      </c>
      <c r="E116" t="str">
        <f>HYPERLINK("https://talan.bank.gov.ua/get-user-certificate/WK3N747aepA5C-G2mV_Y","Завантажити сертифікат")</f>
        <v>Завантажити сертифікат</v>
      </c>
    </row>
    <row r="117" spans="1:5" x14ac:dyDescent="0.3">
      <c r="A117" t="s">
        <v>205</v>
      </c>
      <c r="B117" t="s">
        <v>7</v>
      </c>
      <c r="C117" t="s">
        <v>206</v>
      </c>
      <c r="D117" t="s">
        <v>146</v>
      </c>
      <c r="E117" t="str">
        <f>HYPERLINK("https://talan.bank.gov.ua/get-user-certificate/WK3N7RPEfMNXmADLRQLI","Завантажити сертифікат")</f>
        <v>Завантажити сертифікат</v>
      </c>
    </row>
    <row r="118" spans="1:5" x14ac:dyDescent="0.3">
      <c r="A118" t="s">
        <v>207</v>
      </c>
      <c r="B118" t="s">
        <v>7</v>
      </c>
      <c r="C118" t="s">
        <v>208</v>
      </c>
      <c r="D118" t="s">
        <v>146</v>
      </c>
      <c r="E118" t="str">
        <f>HYPERLINK("https://talan.bank.gov.ua/get-user-certificate/WK3N7--FbEW_6i3U1jVY","Завантажити сертифікат")</f>
        <v>Завантажити сертифікат</v>
      </c>
    </row>
    <row r="119" spans="1:5" x14ac:dyDescent="0.3">
      <c r="A119" t="s">
        <v>209</v>
      </c>
      <c r="B119" t="s">
        <v>7</v>
      </c>
      <c r="C119" t="s">
        <v>210</v>
      </c>
      <c r="D119" t="s">
        <v>146</v>
      </c>
      <c r="E119" t="str">
        <f>HYPERLINK("https://talan.bank.gov.ua/get-user-certificate/WK3N7D7OurNawefRKIPX","Завантажити сертифікат")</f>
        <v>Завантажити сертифікат</v>
      </c>
    </row>
    <row r="120" spans="1:5" x14ac:dyDescent="0.3">
      <c r="A120" t="s">
        <v>211</v>
      </c>
      <c r="B120" t="s">
        <v>7</v>
      </c>
      <c r="C120" t="s">
        <v>212</v>
      </c>
      <c r="D120" t="s">
        <v>146</v>
      </c>
      <c r="E120" t="str">
        <f>HYPERLINK("https://talan.bank.gov.ua/get-user-certificate/WK3N7HfGwtZMowueAwdZ","Завантажити сертифікат")</f>
        <v>Завантажити сертифікат</v>
      </c>
    </row>
    <row r="121" spans="1:5" x14ac:dyDescent="0.3">
      <c r="A121" t="s">
        <v>213</v>
      </c>
      <c r="B121" t="s">
        <v>7</v>
      </c>
      <c r="C121" t="s">
        <v>214</v>
      </c>
      <c r="D121" t="s">
        <v>146</v>
      </c>
      <c r="E121" t="str">
        <f>HYPERLINK("https://talan.bank.gov.ua/get-user-certificate/WK3N7yJyosMminOJ2bO5","Завантажити сертифікат")</f>
        <v>Завантажити сертифікат</v>
      </c>
    </row>
    <row r="122" spans="1:5" x14ac:dyDescent="0.3">
      <c r="A122" t="s">
        <v>215</v>
      </c>
      <c r="B122" t="s">
        <v>7</v>
      </c>
      <c r="C122" t="s">
        <v>216</v>
      </c>
      <c r="D122" t="s">
        <v>146</v>
      </c>
      <c r="E122" t="str">
        <f>HYPERLINK("https://talan.bank.gov.ua/get-user-certificate/WK3N7yZw32F3Pl8naGqg","Завантажити сертифікат")</f>
        <v>Завантажити сертифікат</v>
      </c>
    </row>
    <row r="123" spans="1:5" x14ac:dyDescent="0.3">
      <c r="A123" t="s">
        <v>217</v>
      </c>
      <c r="B123" t="s">
        <v>7</v>
      </c>
      <c r="C123" t="s">
        <v>218</v>
      </c>
      <c r="D123" t="s">
        <v>146</v>
      </c>
      <c r="E123" t="str">
        <f>HYPERLINK("https://talan.bank.gov.ua/get-user-certificate/WK3N7rfmQvXJd639k2j_","Завантажити сертифікат")</f>
        <v>Завантажити сертифікат</v>
      </c>
    </row>
    <row r="124" spans="1:5" x14ac:dyDescent="0.3">
      <c r="A124" t="s">
        <v>219</v>
      </c>
      <c r="B124" t="s">
        <v>7</v>
      </c>
      <c r="C124" t="s">
        <v>220</v>
      </c>
      <c r="D124" t="s">
        <v>146</v>
      </c>
      <c r="E124" t="str">
        <f>HYPERLINK("https://talan.bank.gov.ua/get-user-certificate/WK3N7fLC0IR_FZN1QKwR","Завантажити сертифікат")</f>
        <v>Завантажити сертифікат</v>
      </c>
    </row>
    <row r="125" spans="1:5" x14ac:dyDescent="0.3">
      <c r="A125" t="s">
        <v>221</v>
      </c>
      <c r="B125" t="s">
        <v>7</v>
      </c>
      <c r="C125" t="s">
        <v>222</v>
      </c>
      <c r="D125" t="s">
        <v>146</v>
      </c>
      <c r="E125" t="str">
        <f>HYPERLINK("https://talan.bank.gov.ua/get-user-certificate/WK3N7ywJku62wl-5BFHe","Завантажити сертифікат")</f>
        <v>Завантажити сертифікат</v>
      </c>
    </row>
    <row r="126" spans="1:5" x14ac:dyDescent="0.3">
      <c r="A126" t="s">
        <v>223</v>
      </c>
      <c r="B126" t="s">
        <v>7</v>
      </c>
      <c r="C126" t="s">
        <v>224</v>
      </c>
      <c r="D126" t="s">
        <v>146</v>
      </c>
      <c r="E126" t="str">
        <f>HYPERLINK("https://talan.bank.gov.ua/get-user-certificate/WK3N7MBMqEDMAuYc0lBH","Завантажити сертифікат")</f>
        <v>Завантажити сертифікат</v>
      </c>
    </row>
    <row r="127" spans="1:5" x14ac:dyDescent="0.3">
      <c r="A127" t="s">
        <v>225</v>
      </c>
      <c r="B127" t="s">
        <v>7</v>
      </c>
      <c r="C127" t="s">
        <v>226</v>
      </c>
      <c r="D127" t="s">
        <v>146</v>
      </c>
      <c r="E127" t="str">
        <f>HYPERLINK("https://talan.bank.gov.ua/get-user-certificate/WK3N7e6rud-RIgVxiHUO","Завантажити сертифікат")</f>
        <v>Завантажити сертифікат</v>
      </c>
    </row>
    <row r="128" spans="1:5" x14ac:dyDescent="0.3">
      <c r="A128" t="s">
        <v>227</v>
      </c>
      <c r="B128" t="s">
        <v>7</v>
      </c>
      <c r="C128" t="s">
        <v>228</v>
      </c>
      <c r="D128" t="s">
        <v>146</v>
      </c>
      <c r="E128" t="str">
        <f>HYPERLINK("https://talan.bank.gov.ua/get-user-certificate/WK3N7_dl5-QRj37d1pwg","Завантажити сертифікат")</f>
        <v>Завантажити сертифікат</v>
      </c>
    </row>
    <row r="129" spans="1:5" x14ac:dyDescent="0.3">
      <c r="A129" t="s">
        <v>229</v>
      </c>
      <c r="B129" t="s">
        <v>7</v>
      </c>
      <c r="C129" t="s">
        <v>230</v>
      </c>
      <c r="D129" t="s">
        <v>146</v>
      </c>
      <c r="E129" t="str">
        <f>HYPERLINK("https://talan.bank.gov.ua/get-user-certificate/WK3N7IWL0rKeXvE75yRV","Завантажити сертифікат")</f>
        <v>Завантажити сертифікат</v>
      </c>
    </row>
    <row r="130" spans="1:5" x14ac:dyDescent="0.3">
      <c r="A130" t="s">
        <v>231</v>
      </c>
      <c r="B130" t="s">
        <v>7</v>
      </c>
      <c r="C130" t="s">
        <v>232</v>
      </c>
      <c r="D130" t="s">
        <v>146</v>
      </c>
      <c r="E130" t="str">
        <f>HYPERLINK("https://talan.bank.gov.ua/get-user-certificate/WK3N7PbBvtZjBxbuhztQ","Завантажити сертифікат")</f>
        <v>Завантажити сертифікат</v>
      </c>
    </row>
    <row r="131" spans="1:5" x14ac:dyDescent="0.3">
      <c r="A131" t="s">
        <v>233</v>
      </c>
      <c r="B131" t="s">
        <v>7</v>
      </c>
      <c r="C131" t="s">
        <v>234</v>
      </c>
      <c r="D131" t="s">
        <v>146</v>
      </c>
      <c r="E131" t="str">
        <f>HYPERLINK("https://talan.bank.gov.ua/get-user-certificate/WK3N7beKQGO4RLBhu72d","Завантажити сертифікат")</f>
        <v>Завантажити сертифікат</v>
      </c>
    </row>
    <row r="132" spans="1:5" x14ac:dyDescent="0.3">
      <c r="A132" t="s">
        <v>235</v>
      </c>
      <c r="B132" t="s">
        <v>7</v>
      </c>
      <c r="C132" t="s">
        <v>234</v>
      </c>
      <c r="D132" t="s">
        <v>146</v>
      </c>
      <c r="E132" t="str">
        <f>HYPERLINK("https://talan.bank.gov.ua/get-user-certificate/WK3N75tu1UQyU3ppGsBe","Завантажити сертифікат")</f>
        <v>Завантажити сертифікат</v>
      </c>
    </row>
    <row r="133" spans="1:5" x14ac:dyDescent="0.3">
      <c r="A133" t="s">
        <v>236</v>
      </c>
      <c r="B133" t="s">
        <v>7</v>
      </c>
      <c r="C133" t="s">
        <v>237</v>
      </c>
      <c r="D133" t="s">
        <v>146</v>
      </c>
      <c r="E133" t="str">
        <f>HYPERLINK("https://talan.bank.gov.ua/get-user-certificate/WK3N7cuTEOPMNdwyptby","Завантажити сертифікат")</f>
        <v>Завантажити сертифікат</v>
      </c>
    </row>
    <row r="134" spans="1:5" x14ac:dyDescent="0.3">
      <c r="A134" t="s">
        <v>238</v>
      </c>
      <c r="B134" t="s">
        <v>7</v>
      </c>
      <c r="C134" t="s">
        <v>239</v>
      </c>
      <c r="D134" t="s">
        <v>146</v>
      </c>
      <c r="E134" t="str">
        <f>HYPERLINK("https://talan.bank.gov.ua/get-user-certificate/WK3N78EgzuPkGMc33qVa","Завантажити сертифікат")</f>
        <v>Завантажити сертифікат</v>
      </c>
    </row>
    <row r="135" spans="1:5" x14ac:dyDescent="0.3">
      <c r="A135" t="s">
        <v>240</v>
      </c>
      <c r="B135" t="s">
        <v>7</v>
      </c>
      <c r="C135" t="s">
        <v>241</v>
      </c>
      <c r="D135" t="s">
        <v>146</v>
      </c>
      <c r="E135" t="str">
        <f>HYPERLINK("https://talan.bank.gov.ua/get-user-certificate/WK3N7FoCf-fZjNw1kYZW","Завантажити сертифікат")</f>
        <v>Завантажити сертифікат</v>
      </c>
    </row>
    <row r="136" spans="1:5" x14ac:dyDescent="0.3">
      <c r="A136" t="s">
        <v>242</v>
      </c>
      <c r="B136" t="s">
        <v>7</v>
      </c>
      <c r="C136" t="s">
        <v>243</v>
      </c>
      <c r="D136" t="s">
        <v>146</v>
      </c>
      <c r="E136" t="str">
        <f>HYPERLINK("https://talan.bank.gov.ua/get-user-certificate/WK3N78aGv6bjEh04VZP1","Завантажити сертифікат")</f>
        <v>Завантажити сертифікат</v>
      </c>
    </row>
    <row r="137" spans="1:5" x14ac:dyDescent="0.3">
      <c r="A137" t="s">
        <v>244</v>
      </c>
      <c r="B137" t="s">
        <v>7</v>
      </c>
      <c r="C137" t="s">
        <v>245</v>
      </c>
      <c r="D137" t="s">
        <v>146</v>
      </c>
      <c r="E137" t="str">
        <f>HYPERLINK("https://talan.bank.gov.ua/get-user-certificate/WK3N7raIjplhZlWpX3kb","Завантажити сертифікат")</f>
        <v>Завантажити сертифікат</v>
      </c>
    </row>
    <row r="138" spans="1:5" x14ac:dyDescent="0.3">
      <c r="A138" t="s">
        <v>246</v>
      </c>
      <c r="B138" t="s">
        <v>7</v>
      </c>
      <c r="C138" t="s">
        <v>247</v>
      </c>
      <c r="D138" t="s">
        <v>146</v>
      </c>
      <c r="E138" t="str">
        <f>HYPERLINK("https://talan.bank.gov.ua/get-user-certificate/WK3N7BUnPrI_cGZktsFn","Завантажити сертифікат")</f>
        <v>Завантажити сертифікат</v>
      </c>
    </row>
    <row r="139" spans="1:5" x14ac:dyDescent="0.3">
      <c r="A139" t="s">
        <v>248</v>
      </c>
      <c r="B139" t="s">
        <v>7</v>
      </c>
      <c r="C139" t="s">
        <v>249</v>
      </c>
      <c r="D139" t="s">
        <v>146</v>
      </c>
      <c r="E139" t="str">
        <f>HYPERLINK("https://talan.bank.gov.ua/get-user-certificate/WK3N7xBJGG1XTejiVlfw","Завантажити сертифікат")</f>
        <v>Завантажити сертифікат</v>
      </c>
    </row>
    <row r="140" spans="1:5" x14ac:dyDescent="0.3">
      <c r="A140" t="s">
        <v>250</v>
      </c>
      <c r="B140" t="s">
        <v>7</v>
      </c>
      <c r="C140" t="s">
        <v>251</v>
      </c>
      <c r="D140" t="s">
        <v>146</v>
      </c>
      <c r="E140" t="str">
        <f>HYPERLINK("https://talan.bank.gov.ua/get-user-certificate/WK3N7hhKpvTot28ygsr3","Завантажити сертифікат")</f>
        <v>Завантажити сертифікат</v>
      </c>
    </row>
    <row r="141" spans="1:5" x14ac:dyDescent="0.3">
      <c r="A141" t="s">
        <v>252</v>
      </c>
      <c r="B141" t="s">
        <v>7</v>
      </c>
      <c r="C141" t="s">
        <v>253</v>
      </c>
      <c r="D141" t="s">
        <v>146</v>
      </c>
      <c r="E141" t="str">
        <f>HYPERLINK("https://talan.bank.gov.ua/get-user-certificate/WK3N7y6NpPcDsl9SSADx","Завантажити сертифікат")</f>
        <v>Завантажити сертифікат</v>
      </c>
    </row>
    <row r="142" spans="1:5" x14ac:dyDescent="0.3">
      <c r="A142" t="s">
        <v>254</v>
      </c>
      <c r="B142" t="s">
        <v>7</v>
      </c>
      <c r="C142" t="s">
        <v>255</v>
      </c>
      <c r="D142" t="s">
        <v>146</v>
      </c>
      <c r="E142" t="str">
        <f>HYPERLINK("https://talan.bank.gov.ua/get-user-certificate/WK3N71S6qA7oU-9BL4wR","Завантажити сертифікат")</f>
        <v>Завантажити сертифікат</v>
      </c>
    </row>
    <row r="143" spans="1:5" x14ac:dyDescent="0.3">
      <c r="A143" t="s">
        <v>256</v>
      </c>
      <c r="B143" t="s">
        <v>7</v>
      </c>
      <c r="C143" t="s">
        <v>257</v>
      </c>
      <c r="D143" t="s">
        <v>146</v>
      </c>
      <c r="E143" t="str">
        <f>HYPERLINK("https://talan.bank.gov.ua/get-user-certificate/WK3N7pnvft7Wu1CR22CE","Завантажити сертифікат")</f>
        <v>Завантажити сертифікат</v>
      </c>
    </row>
    <row r="144" spans="1:5" x14ac:dyDescent="0.3">
      <c r="A144" t="s">
        <v>258</v>
      </c>
      <c r="B144" t="s">
        <v>7</v>
      </c>
      <c r="C144" t="s">
        <v>259</v>
      </c>
      <c r="D144" t="s">
        <v>146</v>
      </c>
      <c r="E144" t="str">
        <f>HYPERLINK("https://talan.bank.gov.ua/get-user-certificate/WK3N7ZO7NJoQji2tRd7v","Завантажити сертифікат")</f>
        <v>Завантажити сертифікат</v>
      </c>
    </row>
    <row r="145" spans="1:5" x14ac:dyDescent="0.3">
      <c r="A145" t="s">
        <v>260</v>
      </c>
      <c r="B145" t="s">
        <v>7</v>
      </c>
      <c r="C145" t="s">
        <v>261</v>
      </c>
      <c r="D145" t="s">
        <v>146</v>
      </c>
      <c r="E145" t="str">
        <f>HYPERLINK("https://talan.bank.gov.ua/get-user-certificate/WK3N75fmy_ee5LhIgkH8","Завантажити сертифікат")</f>
        <v>Завантажити сертифікат</v>
      </c>
    </row>
    <row r="146" spans="1:5" x14ac:dyDescent="0.3">
      <c r="A146" t="s">
        <v>262</v>
      </c>
      <c r="B146" t="s">
        <v>7</v>
      </c>
      <c r="C146" t="s">
        <v>263</v>
      </c>
      <c r="D146" t="s">
        <v>146</v>
      </c>
      <c r="E146" t="str">
        <f>HYPERLINK("https://talan.bank.gov.ua/get-user-certificate/WK3N7PCiUc0ufIw3ljeb","Завантажити сертифікат")</f>
        <v>Завантажити сертифікат</v>
      </c>
    </row>
    <row r="147" spans="1:5" x14ac:dyDescent="0.3">
      <c r="A147" t="s">
        <v>264</v>
      </c>
      <c r="B147" t="s">
        <v>7</v>
      </c>
      <c r="C147" t="s">
        <v>265</v>
      </c>
      <c r="D147" t="s">
        <v>146</v>
      </c>
      <c r="E147" t="str">
        <f>HYPERLINK("https://talan.bank.gov.ua/get-user-certificate/WK3N7fFUWM36IVMYJRPG","Завантажити сертифікат")</f>
        <v>Завантажити сертифікат</v>
      </c>
    </row>
    <row r="148" spans="1:5" x14ac:dyDescent="0.3">
      <c r="A148" t="s">
        <v>266</v>
      </c>
      <c r="B148" t="s">
        <v>7</v>
      </c>
      <c r="C148" t="s">
        <v>267</v>
      </c>
      <c r="D148" t="s">
        <v>146</v>
      </c>
      <c r="E148" t="str">
        <f>HYPERLINK("https://talan.bank.gov.ua/get-user-certificate/WK3N7izOnltlVDceq5U2","Завантажити сертифікат")</f>
        <v>Завантажити сертифікат</v>
      </c>
    </row>
    <row r="149" spans="1:5" x14ac:dyDescent="0.3">
      <c r="A149" t="s">
        <v>268</v>
      </c>
      <c r="B149" t="s">
        <v>7</v>
      </c>
      <c r="C149" t="s">
        <v>269</v>
      </c>
      <c r="D149" t="s">
        <v>146</v>
      </c>
      <c r="E149" t="str">
        <f>HYPERLINK("https://talan.bank.gov.ua/get-user-certificate/WK3N7RZVXJmQKllsZCXj","Завантажити сертифікат")</f>
        <v>Завантажити сертифікат</v>
      </c>
    </row>
    <row r="150" spans="1:5" x14ac:dyDescent="0.3">
      <c r="A150" t="s">
        <v>270</v>
      </c>
      <c r="B150" t="s">
        <v>7</v>
      </c>
      <c r="C150" t="s">
        <v>271</v>
      </c>
      <c r="D150" t="s">
        <v>146</v>
      </c>
      <c r="E150" t="str">
        <f>HYPERLINK("https://talan.bank.gov.ua/get-user-certificate/WK3N79rHLfsmh5iGx-Za","Завантажити сертифікат")</f>
        <v>Завантажити сертифікат</v>
      </c>
    </row>
    <row r="151" spans="1:5" x14ac:dyDescent="0.3">
      <c r="A151" t="s">
        <v>272</v>
      </c>
      <c r="B151" t="s">
        <v>7</v>
      </c>
      <c r="C151" t="s">
        <v>273</v>
      </c>
      <c r="D151" t="s">
        <v>146</v>
      </c>
      <c r="E151" t="str">
        <f>HYPERLINK("https://talan.bank.gov.ua/get-user-certificate/WK3N7UuiUwkeiKxxkkfD","Завантажити сертифікат")</f>
        <v>Завантажити сертифікат</v>
      </c>
    </row>
    <row r="152" spans="1:5" x14ac:dyDescent="0.3">
      <c r="A152" t="s">
        <v>274</v>
      </c>
      <c r="B152" t="s">
        <v>7</v>
      </c>
      <c r="C152" t="s">
        <v>275</v>
      </c>
      <c r="D152" t="s">
        <v>146</v>
      </c>
      <c r="E152" t="str">
        <f>HYPERLINK("https://talan.bank.gov.ua/get-user-certificate/WK3N7mYvXK9k_7cfOv71","Завантажити сертифікат")</f>
        <v>Завантажити сертифікат</v>
      </c>
    </row>
    <row r="153" spans="1:5" x14ac:dyDescent="0.3">
      <c r="A153" t="s">
        <v>276</v>
      </c>
      <c r="B153" t="s">
        <v>7</v>
      </c>
      <c r="C153" t="s">
        <v>277</v>
      </c>
      <c r="D153" t="s">
        <v>146</v>
      </c>
      <c r="E153" t="str">
        <f>HYPERLINK("https://talan.bank.gov.ua/get-user-certificate/WK3N7bh80QerV3v-QXWc","Завантажити сертифікат")</f>
        <v>Завантажити сертифікат</v>
      </c>
    </row>
    <row r="154" spans="1:5" x14ac:dyDescent="0.3">
      <c r="A154" t="s">
        <v>278</v>
      </c>
      <c r="B154" t="s">
        <v>7</v>
      </c>
      <c r="C154" t="s">
        <v>279</v>
      </c>
      <c r="D154" t="s">
        <v>146</v>
      </c>
      <c r="E154" t="str">
        <f>HYPERLINK("https://talan.bank.gov.ua/get-user-certificate/WK3N7u-xYQa6PEThImTX","Завантажити сертифікат")</f>
        <v>Завантажити сертифікат</v>
      </c>
    </row>
    <row r="155" spans="1:5" x14ac:dyDescent="0.3">
      <c r="A155" s="2" t="s">
        <v>280</v>
      </c>
      <c r="B155" s="2"/>
      <c r="C155" s="2"/>
      <c r="D155" s="2"/>
      <c r="E155" s="2"/>
    </row>
    <row r="156" spans="1:5" x14ac:dyDescent="0.3">
      <c r="A156" s="1" t="s">
        <v>4</v>
      </c>
      <c r="B156" s="1" t="s">
        <v>0</v>
      </c>
      <c r="C156" s="1" t="s">
        <v>1</v>
      </c>
      <c r="D156" s="1" t="s">
        <v>2</v>
      </c>
      <c r="E156" s="1" t="s">
        <v>3</v>
      </c>
    </row>
    <row r="157" spans="1:5" x14ac:dyDescent="0.3">
      <c r="A157" t="s">
        <v>281</v>
      </c>
      <c r="B157" t="s">
        <v>7</v>
      </c>
      <c r="C157" t="s">
        <v>282</v>
      </c>
      <c r="D157" t="s">
        <v>280</v>
      </c>
      <c r="E157" t="str">
        <f>HYPERLINK("https://talan.bank.gov.ua/get-user-certificate/WK3N7CIdFAWu19E2El7t","Завантажити сертифікат")</f>
        <v>Завантажити сертифікат</v>
      </c>
    </row>
    <row r="158" spans="1:5" x14ac:dyDescent="0.3">
      <c r="A158" t="s">
        <v>283</v>
      </c>
      <c r="B158" t="s">
        <v>7</v>
      </c>
      <c r="C158" t="s">
        <v>284</v>
      </c>
      <c r="D158" t="s">
        <v>280</v>
      </c>
      <c r="E158" t="str">
        <f>HYPERLINK("https://talan.bank.gov.ua/get-user-certificate/WK3N7RkdSK8Gg4-BaC64","Завантажити сертифікат")</f>
        <v>Завантажити сертифікат</v>
      </c>
    </row>
    <row r="159" spans="1:5" x14ac:dyDescent="0.3">
      <c r="A159" s="2" t="s">
        <v>287</v>
      </c>
      <c r="B159" s="2"/>
      <c r="C159" s="2"/>
      <c r="D159" s="2"/>
      <c r="E159" s="2"/>
    </row>
    <row r="160" spans="1:5" x14ac:dyDescent="0.3">
      <c r="A160" s="1" t="s">
        <v>4</v>
      </c>
      <c r="B160" s="1" t="s">
        <v>0</v>
      </c>
      <c r="C160" s="1" t="s">
        <v>1</v>
      </c>
      <c r="D160" s="1" t="s">
        <v>2</v>
      </c>
      <c r="E160" s="1" t="s">
        <v>3</v>
      </c>
    </row>
    <row r="161" spans="1:5" x14ac:dyDescent="0.3">
      <c r="A161" t="s">
        <v>285</v>
      </c>
      <c r="B161" t="s">
        <v>7</v>
      </c>
      <c r="C161" t="s">
        <v>286</v>
      </c>
      <c r="D161" t="s">
        <v>287</v>
      </c>
      <c r="E161" t="str">
        <f>HYPERLINK("https://talan.bank.gov.ua/get-user-certificate/WK3N752TsaGmiSQkU_2a","Завантажити сертифікат")</f>
        <v>Завантажити сертифікат</v>
      </c>
    </row>
    <row r="162" spans="1:5" x14ac:dyDescent="0.3">
      <c r="A162" t="s">
        <v>288</v>
      </c>
      <c r="B162" t="s">
        <v>7</v>
      </c>
      <c r="C162" t="s">
        <v>289</v>
      </c>
      <c r="D162" t="s">
        <v>287</v>
      </c>
      <c r="E162" t="str">
        <f>HYPERLINK("https://talan.bank.gov.ua/get-user-certificate/WK3N7uJ63HRRxc9C4b_s","Завантажити сертифікат")</f>
        <v>Завантажити сертифікат</v>
      </c>
    </row>
    <row r="163" spans="1:5" x14ac:dyDescent="0.3">
      <c r="A163" t="s">
        <v>290</v>
      </c>
      <c r="B163" t="s">
        <v>7</v>
      </c>
      <c r="C163" t="s">
        <v>291</v>
      </c>
      <c r="D163" t="s">
        <v>287</v>
      </c>
      <c r="E163" t="str">
        <f>HYPERLINK("https://talan.bank.gov.ua/get-user-certificate/WK3N76b3MPFgDPqdo0Ac","Завантажити сертифікат")</f>
        <v>Завантажити сертифікат</v>
      </c>
    </row>
    <row r="164" spans="1:5" x14ac:dyDescent="0.3">
      <c r="A164" t="s">
        <v>292</v>
      </c>
      <c r="B164" t="s">
        <v>7</v>
      </c>
      <c r="C164" t="s">
        <v>293</v>
      </c>
      <c r="D164" t="s">
        <v>287</v>
      </c>
      <c r="E164" t="str">
        <f>HYPERLINK("https://talan.bank.gov.ua/get-user-certificate/WK3N77vtSu2AD90Ce95M","Завантажити сертифікат")</f>
        <v>Завантажити сертифікат</v>
      </c>
    </row>
    <row r="165" spans="1:5" x14ac:dyDescent="0.3">
      <c r="A165" t="s">
        <v>294</v>
      </c>
      <c r="B165" t="s">
        <v>7</v>
      </c>
      <c r="C165" t="s">
        <v>295</v>
      </c>
      <c r="D165" t="s">
        <v>287</v>
      </c>
      <c r="E165" t="str">
        <f>HYPERLINK("https://talan.bank.gov.ua/get-user-certificate/WK3N7ohE_TkPvXZeDALZ","Завантажити сертифікат")</f>
        <v>Завантажити сертифікат</v>
      </c>
    </row>
    <row r="166" spans="1:5" x14ac:dyDescent="0.3">
      <c r="A166" t="s">
        <v>296</v>
      </c>
      <c r="B166" t="s">
        <v>7</v>
      </c>
      <c r="C166" t="s">
        <v>297</v>
      </c>
      <c r="D166" t="s">
        <v>287</v>
      </c>
      <c r="E166" t="str">
        <f>HYPERLINK("https://talan.bank.gov.ua/get-user-certificate/WK3N7nx5G5b1JIr0LoxK","Завантажити сертифікат")</f>
        <v>Завантажити сертифікат</v>
      </c>
    </row>
    <row r="167" spans="1:5" x14ac:dyDescent="0.3">
      <c r="A167" s="2" t="s">
        <v>300</v>
      </c>
      <c r="B167" s="2"/>
      <c r="C167" s="2"/>
      <c r="D167" s="2"/>
      <c r="E167" s="2"/>
    </row>
    <row r="168" spans="1:5" x14ac:dyDescent="0.3">
      <c r="A168" s="1" t="s">
        <v>4</v>
      </c>
      <c r="B168" s="1" t="s">
        <v>0</v>
      </c>
      <c r="C168" s="1" t="s">
        <v>1</v>
      </c>
      <c r="D168" s="1" t="s">
        <v>2</v>
      </c>
      <c r="E168" s="1" t="s">
        <v>3</v>
      </c>
    </row>
    <row r="169" spans="1:5" x14ac:dyDescent="0.3">
      <c r="A169" t="s">
        <v>298</v>
      </c>
      <c r="B169" t="s">
        <v>7</v>
      </c>
      <c r="C169" t="s">
        <v>299</v>
      </c>
      <c r="D169" t="s">
        <v>300</v>
      </c>
      <c r="E169" t="str">
        <f>HYPERLINK("https://talan.bank.gov.ua/get-user-certificate/WK3N75XNkYsWtwhmISGV","Завантажити сертифікат")</f>
        <v>Завантажити сертифікат</v>
      </c>
    </row>
    <row r="170" spans="1:5" x14ac:dyDescent="0.3">
      <c r="A170" t="s">
        <v>301</v>
      </c>
      <c r="B170" t="s">
        <v>7</v>
      </c>
      <c r="C170" t="s">
        <v>302</v>
      </c>
      <c r="D170" t="s">
        <v>300</v>
      </c>
      <c r="E170" t="str">
        <f>HYPERLINK("https://talan.bank.gov.ua/get-user-certificate/WK3N7sGdH3yQ2gCFtBZy","Завантажити сертифікат")</f>
        <v>Завантажити сертифікат</v>
      </c>
    </row>
    <row r="171" spans="1:5" x14ac:dyDescent="0.3">
      <c r="A171" t="s">
        <v>303</v>
      </c>
      <c r="B171" t="s">
        <v>7</v>
      </c>
      <c r="C171" t="s">
        <v>304</v>
      </c>
      <c r="D171" t="s">
        <v>300</v>
      </c>
      <c r="E171" t="str">
        <f>HYPERLINK("https://talan.bank.gov.ua/get-user-certificate/WK3N7ccYiadVG8fGtVoN","Завантажити сертифікат")</f>
        <v>Завантажити сертифікат</v>
      </c>
    </row>
    <row r="172" spans="1:5" x14ac:dyDescent="0.3">
      <c r="A172" t="s">
        <v>305</v>
      </c>
      <c r="B172" t="s">
        <v>7</v>
      </c>
      <c r="C172" t="s">
        <v>306</v>
      </c>
      <c r="D172" t="s">
        <v>300</v>
      </c>
      <c r="E172" t="str">
        <f>HYPERLINK("https://talan.bank.gov.ua/get-user-certificate/WK3N7B0zD6K56QnOhufv","Завантажити сертифікат")</f>
        <v>Завантажити сертифікат</v>
      </c>
    </row>
    <row r="173" spans="1:5" x14ac:dyDescent="0.3">
      <c r="A173" t="s">
        <v>307</v>
      </c>
      <c r="B173" t="s">
        <v>7</v>
      </c>
      <c r="C173" t="s">
        <v>308</v>
      </c>
      <c r="D173" t="s">
        <v>300</v>
      </c>
      <c r="E173" t="str">
        <f>HYPERLINK("https://talan.bank.gov.ua/get-user-certificate/WK3N7_qsA5B0itvXNyzf","Завантажити сертифікат")</f>
        <v>Завантажити сертифікат</v>
      </c>
    </row>
    <row r="174" spans="1:5" x14ac:dyDescent="0.3">
      <c r="A174" t="s">
        <v>357</v>
      </c>
      <c r="B174" t="s">
        <v>7</v>
      </c>
      <c r="C174" t="s">
        <v>358</v>
      </c>
      <c r="D174" t="s">
        <v>300</v>
      </c>
      <c r="E174" t="str">
        <f>HYPERLINK("https://talan.bank.gov.ua/get-user-certificate/aVYcvnFjAd03j1425kee","Завантажити сертифікат")</f>
        <v>Завантажити сертифікат</v>
      </c>
    </row>
    <row r="175" spans="1:5" x14ac:dyDescent="0.3">
      <c r="A175" s="2" t="s">
        <v>311</v>
      </c>
      <c r="B175" s="2"/>
      <c r="C175" s="2"/>
      <c r="D175" s="2"/>
      <c r="E175" s="2"/>
    </row>
    <row r="176" spans="1:5" x14ac:dyDescent="0.3">
      <c r="A176" s="1" t="s">
        <v>4</v>
      </c>
      <c r="B176" s="1" t="s">
        <v>0</v>
      </c>
      <c r="C176" s="1" t="s">
        <v>1</v>
      </c>
      <c r="D176" s="1" t="s">
        <v>2</v>
      </c>
      <c r="E176" s="1" t="s">
        <v>3</v>
      </c>
    </row>
    <row r="177" spans="1:5" x14ac:dyDescent="0.3">
      <c r="A177" t="s">
        <v>309</v>
      </c>
      <c r="B177" t="s">
        <v>7</v>
      </c>
      <c r="C177" t="s">
        <v>310</v>
      </c>
      <c r="D177" t="s">
        <v>311</v>
      </c>
      <c r="E177" t="str">
        <f>HYPERLINK("https://talan.bank.gov.ua/get-user-certificate/WK3N7LgApYylrs9i1lwC","Завантажити сертифікат")</f>
        <v>Завантажити сертифікат</v>
      </c>
    </row>
    <row r="178" spans="1:5" x14ac:dyDescent="0.3">
      <c r="A178" t="s">
        <v>312</v>
      </c>
      <c r="B178" t="s">
        <v>7</v>
      </c>
      <c r="C178" t="s">
        <v>313</v>
      </c>
      <c r="D178" t="s">
        <v>311</v>
      </c>
      <c r="E178" t="str">
        <f>HYPERLINK("https://talan.bank.gov.ua/get-user-certificate/WK3N7M_S_w_M99r1psiI","Завантажити сертифікат")</f>
        <v>Завантажити сертифікат</v>
      </c>
    </row>
    <row r="179" spans="1:5" x14ac:dyDescent="0.3">
      <c r="A179" t="s">
        <v>314</v>
      </c>
      <c r="B179" t="s">
        <v>7</v>
      </c>
      <c r="C179" t="s">
        <v>315</v>
      </c>
      <c r="D179" t="s">
        <v>311</v>
      </c>
      <c r="E179" t="str">
        <f>HYPERLINK("https://talan.bank.gov.ua/get-user-certificate/WK3N7NjaTZPwmU603f_k","Завантажити сертифікат")</f>
        <v>Завантажити сертифікат</v>
      </c>
    </row>
    <row r="180" spans="1:5" x14ac:dyDescent="0.3">
      <c r="A180" t="s">
        <v>353</v>
      </c>
      <c r="B180" t="s">
        <v>7</v>
      </c>
      <c r="C180" t="s">
        <v>354</v>
      </c>
      <c r="D180" t="s">
        <v>311</v>
      </c>
      <c r="E180" t="str">
        <f>HYPERLINK("https://talan.bank.gov.ua/get-user-certificate/aVYcvSQWYaaPH7p-yyn5","Завантажити сертифікат")</f>
        <v>Завантажити сертифікат</v>
      </c>
    </row>
    <row r="181" spans="1:5" x14ac:dyDescent="0.3">
      <c r="A181" t="s">
        <v>355</v>
      </c>
      <c r="B181" t="s">
        <v>7</v>
      </c>
      <c r="C181" t="s">
        <v>356</v>
      </c>
      <c r="D181" t="s">
        <v>311</v>
      </c>
      <c r="E181" t="str">
        <f>HYPERLINK("https://talan.bank.gov.ua/get-user-certificate/aVYcviXX_0nWQEOxlMYe","Завантажити сертифікат")</f>
        <v>Завантажити сертифікат</v>
      </c>
    </row>
    <row r="182" spans="1:5" x14ac:dyDescent="0.3">
      <c r="A182" s="2" t="s">
        <v>318</v>
      </c>
      <c r="B182" s="2"/>
      <c r="C182" s="2"/>
      <c r="D182" s="2"/>
      <c r="E182" s="2"/>
    </row>
    <row r="183" spans="1:5" x14ac:dyDescent="0.3">
      <c r="A183" s="1" t="s">
        <v>4</v>
      </c>
      <c r="B183" s="1" t="s">
        <v>0</v>
      </c>
      <c r="C183" s="1" t="s">
        <v>1</v>
      </c>
      <c r="D183" s="1" t="s">
        <v>2</v>
      </c>
      <c r="E183" s="1" t="s">
        <v>3</v>
      </c>
    </row>
    <row r="184" spans="1:5" x14ac:dyDescent="0.3">
      <c r="A184" t="s">
        <v>316</v>
      </c>
      <c r="B184" t="s">
        <v>7</v>
      </c>
      <c r="C184" t="s">
        <v>317</v>
      </c>
      <c r="D184" t="s">
        <v>318</v>
      </c>
      <c r="E184" t="str">
        <f>HYPERLINK("https://talan.bank.gov.ua/get-user-certificate/WK3N7ERo2DNey6seT8Dr","Завантажити сертифікат")</f>
        <v>Завантажити сертифікат</v>
      </c>
    </row>
    <row r="185" spans="1:5" x14ac:dyDescent="0.3">
      <c r="A185" t="s">
        <v>319</v>
      </c>
      <c r="B185" t="s">
        <v>7</v>
      </c>
      <c r="C185" t="s">
        <v>320</v>
      </c>
      <c r="D185" t="s">
        <v>318</v>
      </c>
      <c r="E185" t="str">
        <f>HYPERLINK("https://talan.bank.gov.ua/get-user-certificate/WK3N7xp_FnHMYFl6-a-M","Завантажити сертифікат")</f>
        <v>Завантажити сертифікат</v>
      </c>
    </row>
    <row r="186" spans="1:5" x14ac:dyDescent="0.3">
      <c r="A186" t="s">
        <v>321</v>
      </c>
      <c r="B186" t="s">
        <v>7</v>
      </c>
      <c r="C186" t="s">
        <v>322</v>
      </c>
      <c r="D186" t="s">
        <v>318</v>
      </c>
      <c r="E186" t="str">
        <f>HYPERLINK("https://talan.bank.gov.ua/get-user-certificate/WK3N7ydSi_EH3joa_6Qt","Завантажити сертифікат")</f>
        <v>Завантажити сертифікат</v>
      </c>
    </row>
    <row r="187" spans="1:5" x14ac:dyDescent="0.3">
      <c r="A187" t="s">
        <v>323</v>
      </c>
      <c r="B187" t="s">
        <v>7</v>
      </c>
      <c r="C187" t="s">
        <v>324</v>
      </c>
      <c r="D187" t="s">
        <v>318</v>
      </c>
      <c r="E187" t="str">
        <f>HYPERLINK("https://talan.bank.gov.ua/get-user-certificate/WK3N7CakWT7gZciiykew","Завантажити сертифікат")</f>
        <v>Завантажити сертифікат</v>
      </c>
    </row>
    <row r="188" spans="1:5" x14ac:dyDescent="0.3">
      <c r="A188" t="s">
        <v>325</v>
      </c>
      <c r="B188" t="s">
        <v>7</v>
      </c>
      <c r="C188" t="s">
        <v>326</v>
      </c>
      <c r="D188" t="s">
        <v>318</v>
      </c>
      <c r="E188" t="str">
        <f>HYPERLINK("https://talan.bank.gov.ua/get-user-certificate/WK3N7qt6809PFVj2plb0","Завантажити сертифікат")</f>
        <v>Завантажити сертифікат</v>
      </c>
    </row>
    <row r="189" spans="1:5" x14ac:dyDescent="0.3">
      <c r="A189" t="s">
        <v>327</v>
      </c>
      <c r="B189" t="s">
        <v>7</v>
      </c>
      <c r="C189" t="s">
        <v>328</v>
      </c>
      <c r="D189" t="s">
        <v>318</v>
      </c>
      <c r="E189" t="str">
        <f>HYPERLINK("https://talan.bank.gov.ua/get-user-certificate/WK3N7SW0mYsdzcecBaZj","Завантажити сертифікат")</f>
        <v>Завантажити сертифікат</v>
      </c>
    </row>
    <row r="190" spans="1:5" x14ac:dyDescent="0.3">
      <c r="A190" t="s">
        <v>329</v>
      </c>
      <c r="B190" t="s">
        <v>7</v>
      </c>
      <c r="C190" t="s">
        <v>330</v>
      </c>
      <c r="D190" t="s">
        <v>318</v>
      </c>
      <c r="E190" t="str">
        <f>HYPERLINK("https://talan.bank.gov.ua/get-user-certificate/WK3N7w4aQ1fpyBjfmlvd","Завантажити сертифікат")</f>
        <v>Завантажити сертифікат</v>
      </c>
    </row>
    <row r="191" spans="1:5" x14ac:dyDescent="0.3">
      <c r="A191" t="s">
        <v>331</v>
      </c>
      <c r="B191" t="s">
        <v>7</v>
      </c>
      <c r="C191" t="s">
        <v>332</v>
      </c>
      <c r="D191" t="s">
        <v>318</v>
      </c>
      <c r="E191" t="str">
        <f>HYPERLINK("https://talan.bank.gov.ua/get-user-certificate/WK3N7KbUW2PdUKcS1MG4","Завантажити сертифікат")</f>
        <v>Завантажити сертифікат</v>
      </c>
    </row>
    <row r="192" spans="1:5" x14ac:dyDescent="0.3">
      <c r="A192" t="s">
        <v>333</v>
      </c>
      <c r="B192" t="s">
        <v>7</v>
      </c>
      <c r="C192" t="s">
        <v>334</v>
      </c>
      <c r="D192" t="s">
        <v>318</v>
      </c>
      <c r="E192" t="str">
        <f>HYPERLINK("https://talan.bank.gov.ua/get-user-certificate/WK3N7zetsJRbFeYm2bAD","Завантажити сертифікат")</f>
        <v>Завантажити сертифікат</v>
      </c>
    </row>
    <row r="193" spans="1:5" x14ac:dyDescent="0.3">
      <c r="A193" t="s">
        <v>335</v>
      </c>
      <c r="B193" t="s">
        <v>7</v>
      </c>
      <c r="C193" t="s">
        <v>336</v>
      </c>
      <c r="D193" t="s">
        <v>318</v>
      </c>
      <c r="E193" t="str">
        <f>HYPERLINK("https://talan.bank.gov.ua/get-user-certificate/WK3N7lCM6FkSz1aNg2vW","Завантажити сертифікат")</f>
        <v>Завантажити сертифікат</v>
      </c>
    </row>
    <row r="194" spans="1:5" x14ac:dyDescent="0.3">
      <c r="A194" t="s">
        <v>337</v>
      </c>
      <c r="B194" t="s">
        <v>7</v>
      </c>
      <c r="C194" t="s">
        <v>338</v>
      </c>
      <c r="D194" t="s">
        <v>318</v>
      </c>
      <c r="E194" t="str">
        <f>HYPERLINK("https://talan.bank.gov.ua/get-user-certificate/WK3N7LZLIpViohHqIbK5","Завантажити сертифікат")</f>
        <v>Завантажити сертифікат</v>
      </c>
    </row>
    <row r="195" spans="1:5" x14ac:dyDescent="0.3">
      <c r="A195" t="s">
        <v>339</v>
      </c>
      <c r="B195" t="s">
        <v>7</v>
      </c>
      <c r="C195" t="s">
        <v>340</v>
      </c>
      <c r="D195" t="s">
        <v>318</v>
      </c>
      <c r="E195" t="str">
        <f>HYPERLINK("https://talan.bank.gov.ua/get-user-certificate/WK3N7rCtzAlCkHB3Nvmk","Завантажити сертифікат")</f>
        <v>Завантажити сертифікат</v>
      </c>
    </row>
    <row r="196" spans="1:5" x14ac:dyDescent="0.3">
      <c r="A196" t="s">
        <v>341</v>
      </c>
      <c r="B196" t="s">
        <v>7</v>
      </c>
      <c r="C196" t="s">
        <v>342</v>
      </c>
      <c r="D196" t="s">
        <v>318</v>
      </c>
      <c r="E196" t="str">
        <f>HYPERLINK("https://talan.bank.gov.ua/get-user-certificate/WK3N7kwl7fjbelC_2D6u","Завантажити сертифікат")</f>
        <v>Завантажити сертифікат</v>
      </c>
    </row>
    <row r="197" spans="1:5" x14ac:dyDescent="0.3">
      <c r="A197" t="s">
        <v>343</v>
      </c>
      <c r="B197" t="s">
        <v>7</v>
      </c>
      <c r="C197" t="s">
        <v>344</v>
      </c>
      <c r="D197" t="s">
        <v>318</v>
      </c>
      <c r="E197" t="str">
        <f>HYPERLINK("https://talan.bank.gov.ua/get-user-certificate/WK3N7IttQDKectq8zyka","Завантажити сертифікат")</f>
        <v>Завантажити сертифікат</v>
      </c>
    </row>
    <row r="198" spans="1:5" x14ac:dyDescent="0.3">
      <c r="A198" s="2" t="s">
        <v>347</v>
      </c>
      <c r="B198" s="2"/>
      <c r="C198" s="2"/>
      <c r="D198" s="2"/>
      <c r="E198" s="2"/>
    </row>
    <row r="199" spans="1:5" x14ac:dyDescent="0.3">
      <c r="A199" s="1" t="s">
        <v>4</v>
      </c>
      <c r="B199" s="1" t="s">
        <v>0</v>
      </c>
      <c r="C199" s="1" t="s">
        <v>1</v>
      </c>
      <c r="D199" s="1" t="s">
        <v>2</v>
      </c>
      <c r="E199" s="1" t="s">
        <v>3</v>
      </c>
    </row>
    <row r="200" spans="1:5" x14ac:dyDescent="0.3">
      <c r="A200" t="s">
        <v>345</v>
      </c>
      <c r="B200" t="s">
        <v>7</v>
      </c>
      <c r="C200" t="s">
        <v>346</v>
      </c>
      <c r="D200" t="s">
        <v>347</v>
      </c>
      <c r="E200" t="str">
        <f>HYPERLINK("https://talan.bank.gov.ua/get-user-certificate/WK3N7gnMK9n1asqEazNd","Завантажити сертифікат")</f>
        <v>Завантажити сертифікат</v>
      </c>
    </row>
    <row r="201" spans="1:5" x14ac:dyDescent="0.3">
      <c r="A201" t="s">
        <v>348</v>
      </c>
      <c r="B201" t="s">
        <v>7</v>
      </c>
      <c r="C201" t="s">
        <v>349</v>
      </c>
      <c r="D201" t="s">
        <v>347</v>
      </c>
      <c r="E201" t="str">
        <f>HYPERLINK("https://talan.bank.gov.ua/get-user-certificate/WK3N7QbUH-E6diRMj9O7","Завантажити сертифікат")</f>
        <v>Завантажити сертифікат</v>
      </c>
    </row>
    <row r="202" spans="1:5" x14ac:dyDescent="0.3">
      <c r="A202" s="2" t="s">
        <v>352</v>
      </c>
      <c r="B202" s="2"/>
      <c r="C202" s="2"/>
      <c r="D202" s="2"/>
      <c r="E202" s="2"/>
    </row>
    <row r="203" spans="1:5" x14ac:dyDescent="0.3">
      <c r="A203" s="1" t="s">
        <v>4</v>
      </c>
      <c r="B203" s="1" t="s">
        <v>0</v>
      </c>
      <c r="C203" s="1" t="s">
        <v>1</v>
      </c>
      <c r="D203" s="1" t="s">
        <v>2</v>
      </c>
      <c r="E203" s="1" t="s">
        <v>3</v>
      </c>
    </row>
    <row r="204" spans="1:5" x14ac:dyDescent="0.3">
      <c r="A204" t="s">
        <v>350</v>
      </c>
      <c r="B204" t="s">
        <v>7</v>
      </c>
      <c r="C204" t="s">
        <v>351</v>
      </c>
      <c r="D204" t="s">
        <v>352</v>
      </c>
      <c r="E204" t="str">
        <f>HYPERLINK("https://talan.bank.gov.ua/get-user-certificate/WK3N7RFnjEaigwtNfBGp","Завантажити сертифікат")</f>
        <v>Завантажити сертифікат</v>
      </c>
    </row>
  </sheetData>
  <mergeCells count="18">
    <mergeCell ref="A56:E56"/>
    <mergeCell ref="A1:E1"/>
    <mergeCell ref="A4:E4"/>
    <mergeCell ref="A42:E42"/>
    <mergeCell ref="A47:E47"/>
    <mergeCell ref="A53:E53"/>
    <mergeCell ref="A202:E202"/>
    <mergeCell ref="A66:E66"/>
    <mergeCell ref="A70:E70"/>
    <mergeCell ref="A73:E73"/>
    <mergeCell ref="A83:E83"/>
    <mergeCell ref="A86:E86"/>
    <mergeCell ref="A155:E155"/>
    <mergeCell ref="A159:E159"/>
    <mergeCell ref="A167:E167"/>
    <mergeCell ref="A175:E175"/>
    <mergeCell ref="A182:E182"/>
    <mergeCell ref="A198:E198"/>
  </mergeCells>
  <hyperlinks>
    <hyperlink ref="E3" r:id="rId1" tooltip="Завантажити сертифікат" display="Завантажити сертифікат"/>
    <hyperlink ref="E6" r:id="rId2" tooltip="Завантажити сертифікат" display="Завантажити сертифікат"/>
    <hyperlink ref="E7" r:id="rId3" tooltip="Завантажити сертифікат" display="Завантажити сертифікат"/>
    <hyperlink ref="E8" r:id="rId4" tooltip="Завантажити сертифікат" display="Завантажити сертифікат"/>
    <hyperlink ref="E9" r:id="rId5" tooltip="Завантажити сертифікат" display="Завантажити сертифікат"/>
    <hyperlink ref="E10" r:id="rId6" tooltip="Завантажити сертифікат" display="Завантажити сертифікат"/>
    <hyperlink ref="E11" r:id="rId7" tooltip="Завантажити сертифікат" display="Завантажити сертифікат"/>
    <hyperlink ref="E12" r:id="rId8" tooltip="Завантажити сертифікат" display="Завантажити сертифікат"/>
    <hyperlink ref="E13" r:id="rId9" tooltip="Завантажити сертифікат" display="Завантажити сертифікат"/>
    <hyperlink ref="E14" r:id="rId10" tooltip="Завантажити сертифікат" display="Завантажити сертифікат"/>
    <hyperlink ref="E15" r:id="rId11" tooltip="Завантажити сертифікат" display="Завантажити сертифікат"/>
    <hyperlink ref="E16" r:id="rId12" tooltip="Завантажити сертифікат" display="Завантажити сертифікат"/>
    <hyperlink ref="E17" r:id="rId13" tooltip="Завантажити сертифікат" display="Завантажити сертифікат"/>
    <hyperlink ref="E18" r:id="rId14" tooltip="Завантажити сертифікат" display="Завантажити сертифікат"/>
    <hyperlink ref="E19" r:id="rId15" tooltip="Завантажити сертифікат" display="Завантажити сертифікат"/>
    <hyperlink ref="E20" r:id="rId16" tooltip="Завантажити сертифікат" display="Завантажити сертифікат"/>
    <hyperlink ref="E21" r:id="rId17" tooltip="Завантажити сертифікат" display="Завантажити сертифікат"/>
    <hyperlink ref="E22" r:id="rId18" tooltip="Завантажити сертифікат" display="Завантажити сертифікат"/>
    <hyperlink ref="E23" r:id="rId19" tooltip="Завантажити сертифікат" display="Завантажити сертифікат"/>
    <hyperlink ref="E24" r:id="rId20" tooltip="Завантажити сертифікат" display="Завантажити сертифікат"/>
    <hyperlink ref="E25" r:id="rId21" tooltip="Завантажити сертифікат" display="Завантажити сертифікат"/>
    <hyperlink ref="E26" r:id="rId22" tooltip="Завантажити сертифікат" display="Завантажити сертифікат"/>
    <hyperlink ref="E27" r:id="rId23" tooltip="Завантажити сертифікат" display="Завантажити сертифікат"/>
    <hyperlink ref="E28" r:id="rId24" tooltip="Завантажити сертифікат" display="Завантажити сертифікат"/>
    <hyperlink ref="E29" r:id="rId25" tooltip="Завантажити сертифікат" display="Завантажити сертифікат"/>
    <hyperlink ref="E30" r:id="rId26" tooltip="Завантажити сертифікат" display="Завантажити сертифікат"/>
    <hyperlink ref="E31" r:id="rId27" tooltip="Завантажити сертифікат" display="Завантажити сертифікат"/>
    <hyperlink ref="E32" r:id="rId28" tooltip="Завантажити сертифікат" display="Завантажити сертифікат"/>
    <hyperlink ref="E33" r:id="rId29" tooltip="Завантажити сертифікат" display="Завантажити сертифікат"/>
    <hyperlink ref="E34" r:id="rId30" tooltip="Завантажити сертифікат" display="Завантажити сертифікат"/>
    <hyperlink ref="E35" r:id="rId31" tooltip="Завантажити сертифікат" display="Завантажити сертифікат"/>
    <hyperlink ref="E36" r:id="rId32" tooltip="Завантажити сертифікат" display="Завантажити сертифікат"/>
    <hyperlink ref="E37" r:id="rId33" tooltip="Завантажити сертифікат" display="Завантажити сертифікат"/>
    <hyperlink ref="E38" r:id="rId34" tooltip="Завантажити сертифікат" display="Завантажити сертифікат"/>
    <hyperlink ref="E39" r:id="rId35" tooltip="Завантажити сертифікат" display="Завантажити сертифікат"/>
    <hyperlink ref="E40" r:id="rId36" tooltip="Завантажити сертифікат" display="Завантажити сертифікат"/>
    <hyperlink ref="E41" r:id="rId37" tooltip="Завантажити сертифікат" display="Завантажити сертифікат"/>
    <hyperlink ref="E44" r:id="rId38" tooltip="Завантажити сертифікат" display="Завантажити сертифікат"/>
    <hyperlink ref="E45" r:id="rId39" tooltip="Завантажити сертифікат" display="Завантажити сертифікат"/>
    <hyperlink ref="E46" r:id="rId40" tooltip="Завантажити сертифікат" display="Завантажити сертифікат"/>
    <hyperlink ref="E49" r:id="rId41" tooltip="Завантажити сертифікат" display="Завантажити сертифікат"/>
    <hyperlink ref="E50" r:id="rId42" tooltip="Завантажити сертифікат" display="Завантажити сертифікат"/>
    <hyperlink ref="E51" r:id="rId43" tooltip="Завантажити сертифікат" display="Завантажити сертифікат"/>
    <hyperlink ref="E52" r:id="rId44" tooltip="Завантажити сертифікат" display="Завантажити сертифікат"/>
    <hyperlink ref="E55" r:id="rId45" tooltip="Завантажити сертифікат" display="Завантажити сертифікат"/>
    <hyperlink ref="E58" r:id="rId46" tooltip="Завантажити сертифікат" display="Завантажити сертифікат"/>
    <hyperlink ref="E59" r:id="rId47" tooltip="Завантажити сертифікат" display="Завантажити сертифікат"/>
    <hyperlink ref="E60" r:id="rId48" tooltip="Завантажити сертифікат" display="Завантажити сертифікат"/>
    <hyperlink ref="E61" r:id="rId49" tooltip="Завантажити сертифікат" display="Завантажити сертифікат"/>
    <hyperlink ref="E62" r:id="rId50" tooltip="Завантажити сертифікат" display="Завантажити сертифікат"/>
    <hyperlink ref="E63" r:id="rId51" tooltip="Завантажити сертифікат" display="Завантажити сертифікат"/>
    <hyperlink ref="E64" r:id="rId52" tooltip="Завантажити сертифікат" display="Завантажити сертифікат"/>
    <hyperlink ref="E65" r:id="rId53" tooltip="Завантажити сертифікат" display="Завантажити сертифікат"/>
    <hyperlink ref="E68" r:id="rId54" tooltip="Завантажити сертифікат" display="Завантажити сертифікат"/>
    <hyperlink ref="E69" r:id="rId55" tooltip="Завантажити сертифікат" display="Завантажити сертифікат"/>
    <hyperlink ref="E72" r:id="rId56" tooltip="Завантажити сертифікат" display="Завантажити сертифікат"/>
    <hyperlink ref="E75" r:id="rId57" tooltip="Завантажити сертифікат" display="Завантажити сертифікат"/>
    <hyperlink ref="E76" r:id="rId58" tooltip="Завантажити сертифікат" display="Завантажити сертифікат"/>
    <hyperlink ref="E77" r:id="rId59" tooltip="Завантажити сертифікат" display="Завантажити сертифікат"/>
    <hyperlink ref="E78" r:id="rId60" tooltip="Завантажити сертифікат" display="Завантажити сертифікат"/>
    <hyperlink ref="E79" r:id="rId61" tooltip="Завантажити сертифікат" display="Завантажити сертифікат"/>
    <hyperlink ref="E80" r:id="rId62" tooltip="Завантажити сертифікат" display="Завантажити сертифікат"/>
    <hyperlink ref="E81" r:id="rId63" tooltip="Завантажити сертифікат" display="Завантажити сертифікат"/>
    <hyperlink ref="E82" r:id="rId64" tooltip="Завантажити сертифікат" display="Завантажити сертифікат"/>
    <hyperlink ref="E85" r:id="rId65" tooltip="Завантажити сертифікат" display="Завантажити сертифікат"/>
    <hyperlink ref="E88" r:id="rId66" tooltip="Завантажити сертифікат" display="Завантажити сертифікат"/>
    <hyperlink ref="E89" r:id="rId67" tooltip="Завантажити сертифікат" display="Завантажити сертифікат"/>
    <hyperlink ref="E90" r:id="rId68" tooltip="Завантажити сертифікат" display="Завантажити сертифікат"/>
    <hyperlink ref="E91" r:id="rId69" tooltip="Завантажити сертифікат" display="Завантажити сертифікат"/>
    <hyperlink ref="E92" r:id="rId70" tooltip="Завантажити сертифікат" display="Завантажити сертифікат"/>
    <hyperlink ref="E93" r:id="rId71" tooltip="Завантажити сертифікат" display="Завантажити сертифікат"/>
    <hyperlink ref="E94" r:id="rId72" tooltip="Завантажити сертифікат" display="Завантажити сертифікат"/>
    <hyperlink ref="E95" r:id="rId73" tooltip="Завантажити сертифікат" display="Завантажити сертифікат"/>
    <hyperlink ref="E96" r:id="rId74" tooltip="Завантажити сертифікат" display="Завантажити сертифікат"/>
    <hyperlink ref="E97" r:id="rId75" tooltip="Завантажити сертифікат" display="Завантажити сертифікат"/>
    <hyperlink ref="E98" r:id="rId76" tooltip="Завантажити сертифікат" display="Завантажити сертифікат"/>
    <hyperlink ref="E99" r:id="rId77" tooltip="Завантажити сертифікат" display="Завантажити сертифікат"/>
    <hyperlink ref="E100" r:id="rId78" tooltip="Завантажити сертифікат" display="Завантажити сертифікат"/>
    <hyperlink ref="E101" r:id="rId79" tooltip="Завантажити сертифікат" display="Завантажити сертифікат"/>
    <hyperlink ref="E102" r:id="rId80" tooltip="Завантажити сертифікат" display="Завантажити сертифікат"/>
    <hyperlink ref="E103" r:id="rId81" tooltip="Завантажити сертифікат" display="Завантажити сертифікат"/>
    <hyperlink ref="E104" r:id="rId82" tooltip="Завантажити сертифікат" display="Завантажити сертифікат"/>
    <hyperlink ref="E105" r:id="rId83" tooltip="Завантажити сертифікат" display="Завантажити сертифікат"/>
    <hyperlink ref="E106" r:id="rId84" tooltip="Завантажити сертифікат" display="Завантажити сертифікат"/>
    <hyperlink ref="E107" r:id="rId85" tooltip="Завантажити сертифікат" display="Завантажити сертифікат"/>
    <hyperlink ref="E108" r:id="rId86" tooltip="Завантажити сертифікат" display="Завантажити сертифікат"/>
    <hyperlink ref="E109" r:id="rId87" tooltip="Завантажити сертифікат" display="Завантажити сертифікат"/>
    <hyperlink ref="E110" r:id="rId88" tooltip="Завантажити сертифікат" display="Завантажити сертифікат"/>
    <hyperlink ref="E111" r:id="rId89" tooltip="Завантажити сертифікат" display="Завантажити сертифікат"/>
    <hyperlink ref="E112" r:id="rId90" tooltip="Завантажити сертифікат" display="Завантажити сертифікат"/>
    <hyperlink ref="E113" r:id="rId91" tooltip="Завантажити сертифікат" display="Завантажити сертифікат"/>
    <hyperlink ref="E114" r:id="rId92" tooltip="Завантажити сертифікат" display="Завантажити сертифікат"/>
    <hyperlink ref="E115" r:id="rId93" tooltip="Завантажити сертифікат" display="Завантажити сертифікат"/>
    <hyperlink ref="E116" r:id="rId94" tooltip="Завантажити сертифікат" display="Завантажити сертифікат"/>
    <hyperlink ref="E117" r:id="rId95" tooltip="Завантажити сертифікат" display="Завантажити сертифікат"/>
    <hyperlink ref="E118" r:id="rId96" tooltip="Завантажити сертифікат" display="Завантажити сертифікат"/>
    <hyperlink ref="E119" r:id="rId97" tooltip="Завантажити сертифікат" display="Завантажити сертифікат"/>
    <hyperlink ref="E120" r:id="rId98" tooltip="Завантажити сертифікат" display="Завантажити сертифікат"/>
    <hyperlink ref="E121" r:id="rId99" tooltip="Завантажити сертифікат" display="Завантажити сертифікат"/>
    <hyperlink ref="E122" r:id="rId100" tooltip="Завантажити сертифікат" display="Завантажити сертифікат"/>
    <hyperlink ref="E123" r:id="rId101" tooltip="Завантажити сертифікат" display="Завантажити сертифікат"/>
    <hyperlink ref="E124" r:id="rId102" tooltip="Завантажити сертифікат" display="Завантажити сертифікат"/>
    <hyperlink ref="E125" r:id="rId103" tooltip="Завантажити сертифікат" display="Завантажити сертифікат"/>
    <hyperlink ref="E126" r:id="rId104" tooltip="Завантажити сертифікат" display="Завантажити сертифікат"/>
    <hyperlink ref="E127" r:id="rId105" tooltip="Завантажити сертифікат" display="Завантажити сертифікат"/>
    <hyperlink ref="E128" r:id="rId106" tooltip="Завантажити сертифікат" display="Завантажити сертифікат"/>
    <hyperlink ref="E129" r:id="rId107" tooltip="Завантажити сертифікат" display="Завантажити сертифікат"/>
    <hyperlink ref="E130" r:id="rId108" tooltip="Завантажити сертифікат" display="Завантажити сертифікат"/>
    <hyperlink ref="E131" r:id="rId109" tooltip="Завантажити сертифікат" display="Завантажити сертифікат"/>
    <hyperlink ref="E132" r:id="rId110" tooltip="Завантажити сертифікат" display="Завантажити сертифікат"/>
    <hyperlink ref="E133" r:id="rId111" tooltip="Завантажити сертифікат" display="Завантажити сертифікат"/>
    <hyperlink ref="E134" r:id="rId112" tooltip="Завантажити сертифікат" display="Завантажити сертифікат"/>
    <hyperlink ref="E135" r:id="rId113" tooltip="Завантажити сертифікат" display="Завантажити сертифікат"/>
    <hyperlink ref="E136" r:id="rId114" tooltip="Завантажити сертифікат" display="Завантажити сертифікат"/>
    <hyperlink ref="E137" r:id="rId115" tooltip="Завантажити сертифікат" display="Завантажити сертифікат"/>
    <hyperlink ref="E138" r:id="rId116" tooltip="Завантажити сертифікат" display="Завантажити сертифікат"/>
    <hyperlink ref="E139" r:id="rId117" tooltip="Завантажити сертифікат" display="Завантажити сертифікат"/>
    <hyperlink ref="E140" r:id="rId118" tooltip="Завантажити сертифікат" display="Завантажити сертифікат"/>
    <hyperlink ref="E141" r:id="rId119" tooltip="Завантажити сертифікат" display="Завантажити сертифікат"/>
    <hyperlink ref="E142" r:id="rId120" tooltip="Завантажити сертифікат" display="Завантажити сертифікат"/>
    <hyperlink ref="E143" r:id="rId121" tooltip="Завантажити сертифікат" display="Завантажити сертифікат"/>
    <hyperlink ref="E144" r:id="rId122" tooltip="Завантажити сертифікат" display="Завантажити сертифікат"/>
    <hyperlink ref="E145" r:id="rId123" tooltip="Завантажити сертифікат" display="Завантажити сертифікат"/>
    <hyperlink ref="E146" r:id="rId124" tooltip="Завантажити сертифікат" display="Завантажити сертифікат"/>
    <hyperlink ref="E147" r:id="rId125" tooltip="Завантажити сертифікат" display="Завантажити сертифікат"/>
    <hyperlink ref="E148" r:id="rId126" tooltip="Завантажити сертифікат" display="Завантажити сертифікат"/>
    <hyperlink ref="E149" r:id="rId127" tooltip="Завантажити сертифікат" display="Завантажити сертифікат"/>
    <hyperlink ref="E150" r:id="rId128" tooltip="Завантажити сертифікат" display="Завантажити сертифікат"/>
    <hyperlink ref="E151" r:id="rId129" tooltip="Завантажити сертифікат" display="Завантажити сертифікат"/>
    <hyperlink ref="E152" r:id="rId130" tooltip="Завантажити сертифікат" display="Завантажити сертифікат"/>
    <hyperlink ref="E153" r:id="rId131" tooltip="Завантажити сертифікат" display="Завантажити сертифікат"/>
    <hyperlink ref="E154" r:id="rId132" tooltip="Завантажити сертифікат" display="Завантажити сертифікат"/>
    <hyperlink ref="E157" r:id="rId133" tooltip="Завантажити сертифікат" display="Завантажити сертифікат"/>
    <hyperlink ref="E158" r:id="rId134" tooltip="Завантажити сертифікат" display="Завантажити сертифікат"/>
    <hyperlink ref="E161" r:id="rId135" tooltip="Завантажити сертифікат" display="Завантажити сертифікат"/>
    <hyperlink ref="E162" r:id="rId136" tooltip="Завантажити сертифікат" display="Завантажити сертифікат"/>
    <hyperlink ref="E163" r:id="rId137" tooltip="Завантажити сертифікат" display="Завантажити сертифікат"/>
    <hyperlink ref="E164" r:id="rId138" tooltip="Завантажити сертифікат" display="Завантажити сертифікат"/>
    <hyperlink ref="E165" r:id="rId139" tooltip="Завантажити сертифікат" display="Завантажити сертифікат"/>
    <hyperlink ref="E166" r:id="rId140" tooltip="Завантажити сертифікат" display="Завантажити сертифікат"/>
    <hyperlink ref="E169" r:id="rId141" tooltip="Завантажити сертифікат" display="Завантажити сертифікат"/>
    <hyperlink ref="E170" r:id="rId142" tooltip="Завантажити сертифікат" display="Завантажити сертифікат"/>
    <hyperlink ref="E171" r:id="rId143" tooltip="Завантажити сертифікат" display="Завантажити сертифікат"/>
    <hyperlink ref="E172" r:id="rId144" tooltip="Завантажити сертифікат" display="Завантажити сертифікат"/>
    <hyperlink ref="E173" r:id="rId145" tooltip="Завантажити сертифікат" display="Завантажити сертифікат"/>
    <hyperlink ref="E177" r:id="rId146" tooltip="Завантажити сертифікат" display="Завантажити сертифікат"/>
    <hyperlink ref="E178" r:id="rId147" tooltip="Завантажити сертифікат" display="Завантажити сертифікат"/>
    <hyperlink ref="E179" r:id="rId148" tooltip="Завантажити сертифікат" display="Завантажити сертифікат"/>
    <hyperlink ref="E184" r:id="rId149" tooltip="Завантажити сертифікат" display="Завантажити сертифікат"/>
    <hyperlink ref="E185" r:id="rId150" tooltip="Завантажити сертифікат" display="Завантажити сертифікат"/>
    <hyperlink ref="E186" r:id="rId151" tooltip="Завантажити сертифікат" display="Завантажити сертифікат"/>
    <hyperlink ref="E187" r:id="rId152" tooltip="Завантажити сертифікат" display="Завантажити сертифікат"/>
    <hyperlink ref="E188" r:id="rId153" tooltip="Завантажити сертифікат" display="Завантажити сертифікат"/>
    <hyperlink ref="E189" r:id="rId154" tooltip="Завантажити сертифікат" display="Завантажити сертифікат"/>
    <hyperlink ref="E190" r:id="rId155" tooltip="Завантажити сертифікат" display="Завантажити сертифікат"/>
    <hyperlink ref="E191" r:id="rId156" tooltip="Завантажити сертифікат" display="Завантажити сертифікат"/>
    <hyperlink ref="E192" r:id="rId157" tooltip="Завантажити сертифікат" display="Завантажити сертифікат"/>
    <hyperlink ref="E193" r:id="rId158" tooltip="Завантажити сертифікат" display="Завантажити сертифікат"/>
    <hyperlink ref="E194" r:id="rId159" tooltip="Завантажити сертифікат" display="Завантажити сертифікат"/>
    <hyperlink ref="E195" r:id="rId160" tooltip="Завантажити сертифікат" display="Завантажити сертифікат"/>
    <hyperlink ref="E196" r:id="rId161" tooltip="Завантажити сертифікат" display="Завантажити сертифікат"/>
    <hyperlink ref="E197" r:id="rId162" tooltip="Завантажити сертифікат" display="Завантажити сертифікат"/>
    <hyperlink ref="E200" r:id="rId163" tooltip="Завантажити сертифікат" display="Завантажити сертифікат"/>
    <hyperlink ref="E201" r:id="rId164" tooltip="Завантажити сертифікат" display="Завантажити сертифікат"/>
    <hyperlink ref="E204" r:id="rId165" tooltip="Завантажити сертифікат" display="Завантажити сертифікат"/>
    <hyperlink ref="E180" r:id="rId166" tooltip="Завантажити сертифікат" display="Завантажити сертифікат"/>
    <hyperlink ref="E181" r:id="rId167" tooltip="Завантажити сертифікат" display="Завантажити сертифікат"/>
    <hyperlink ref="E174" r:id="rId168" tooltip="Завантажити сертифікат" display="Завантажити сертифікат"/>
  </hyperlinks>
  <pageMargins left="0.7" right="0.7" top="0.75" bottom="0.75" header="0.3" footer="0.3"/>
  <pageSetup paperSize="9" orientation="portrait"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Багінська Каріна Геннадіївна</dc:creator>
  <cp:lastModifiedBy>Багінська Каріна Геннадіївна</cp:lastModifiedBy>
  <dcterms:created xsi:type="dcterms:W3CDTF">2025-07-02T14:13:12Z</dcterms:created>
  <dcterms:modified xsi:type="dcterms:W3CDTF">2025-07-09T13:36:14Z</dcterms:modified>
</cp:coreProperties>
</file>