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esktop\Сертифікат GMW2025\Сертифікати вебінари GMW2025\3_18.03 вебінар від онлайн ІТ-академії GoITeens ДІТИ ТА ГРОШІ\"/>
    </mc:Choice>
  </mc:AlternateContent>
  <bookViews>
    <workbookView xWindow="0" yWindow="0" windowWidth="23040" windowHeight="8784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D260" i="1" l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<sst xmlns="http://schemas.openxmlformats.org/spreadsheetml/2006/main" count="781" uniqueCount="717">
  <si>
    <t>номер</t>
  </si>
  <si>
    <t>ПІБ</t>
  </si>
  <si>
    <t>Посилання на сертифікат</t>
  </si>
  <si>
    <t>GMW2025_3_001</t>
  </si>
  <si>
    <t>Щербина Поліна Сергіївна</t>
  </si>
  <si>
    <t>Центральноукраїнський національний технічний університет</t>
  </si>
  <si>
    <t>GMW2025_3_002</t>
  </si>
  <si>
    <t>Пузій Ангеліна Олександрівна</t>
  </si>
  <si>
    <t>Optima School</t>
  </si>
  <si>
    <t>GMW2025_3_003</t>
  </si>
  <si>
    <t>Довга Ірина Олексієвна</t>
  </si>
  <si>
    <t>КЗДО (црд) N259</t>
  </si>
  <si>
    <t>GMW2025_3_004</t>
  </si>
  <si>
    <t>ЖАРІКОВА АННА</t>
  </si>
  <si>
    <t>НАЦІОНАЛЬНИЙ УНІВЕРСИТЕТ БІОРЕСУРСІВ І ПРИРОДОКОРИТСУВАННЯ УКРАЇНИ</t>
  </si>
  <si>
    <t>GMW2025_3_005</t>
  </si>
  <si>
    <t>Михальчишина Лариса Гаврилівна</t>
  </si>
  <si>
    <t>ПВНЗ "Вінницький інститут конструювання одягу і підприємництва"</t>
  </si>
  <si>
    <t>GMW2025_3_006</t>
  </si>
  <si>
    <t>Сахно Ольга Петрівна</t>
  </si>
  <si>
    <t>КЗДО №259 ДМР</t>
  </si>
  <si>
    <t>GMW2025_3_007</t>
  </si>
  <si>
    <t>Птишник Наталія Вікторівна</t>
  </si>
  <si>
    <t>Лозівська філія Харківського автомобільно-дорожнього фахового коледжу</t>
  </si>
  <si>
    <t>GMW2025_3_008</t>
  </si>
  <si>
    <t>Гололобова Інна Іванівна</t>
  </si>
  <si>
    <t>КЗДО (црд) N259 ДМР</t>
  </si>
  <si>
    <t>GMW2025_3_009</t>
  </si>
  <si>
    <t>Довга Ірина Олексіївна</t>
  </si>
  <si>
    <t>КЗДО(црд) N259 ДМР</t>
  </si>
  <si>
    <t>GMW2025_3_010</t>
  </si>
  <si>
    <t>Гарасюта Альона Олексіївна</t>
  </si>
  <si>
    <t>Черкаський національний університет імені Богдана Хмельницького</t>
  </si>
  <si>
    <t>GMW2025_3_011</t>
  </si>
  <si>
    <t>Гуцул Інна Анатоліївна</t>
  </si>
  <si>
    <t>Хмельницький університет управління та права</t>
  </si>
  <si>
    <t>GMW2025_3_012</t>
  </si>
  <si>
    <t>Харченко Ольга Тарасівна</t>
  </si>
  <si>
    <t>Комунальний заклад дошкільної освіти (ясла-садок) комбінованого типу №220 Криворізької міської ради</t>
  </si>
  <si>
    <t>GMW2025_3_013</t>
  </si>
  <si>
    <t>Подворна Ірина Олександрівна</t>
  </si>
  <si>
    <t>Комунальний заклад "Вінницький ліцей № 29"</t>
  </si>
  <si>
    <t>GMW2025_3_014</t>
  </si>
  <si>
    <t>Веліченко Дмитро Святославович</t>
  </si>
  <si>
    <t>ОДЕСЬКИЙ ЛІЦЕЙ №28</t>
  </si>
  <si>
    <t>GMW2025_3_015</t>
  </si>
  <si>
    <t>Голубева Любов Олександрівна</t>
  </si>
  <si>
    <t>Комунальний заклад дошкільної освіти № 259 Дніпровської міської ради</t>
  </si>
  <si>
    <t>GMW2025_3_016</t>
  </si>
  <si>
    <t>Децьо Надія Анатоліївна</t>
  </si>
  <si>
    <t>Чорноморський національний університет імені Петра Могили</t>
  </si>
  <si>
    <t>GMW2025_3_017</t>
  </si>
  <si>
    <t>Голуб Наталія Володимирівна</t>
  </si>
  <si>
    <t>GMW2025_3_018</t>
  </si>
  <si>
    <t>Гуцул Ірина Олегівна</t>
  </si>
  <si>
    <t>Хмельницький університет управління та права імені Леоніда Юзькова</t>
  </si>
  <si>
    <t>GMW2025_3_019</t>
  </si>
  <si>
    <t>Гудзенко Наталія Миколаївна</t>
  </si>
  <si>
    <t>ВСП "Ладижинський фаховий коледж ВНАУ"</t>
  </si>
  <si>
    <t>GMW2025_3_020</t>
  </si>
  <si>
    <t>Цибулько Яна Анатоліївна</t>
  </si>
  <si>
    <t>Комунальний заклад дошкільної освіти 203 Криворізької міської ради</t>
  </si>
  <si>
    <t>GMW2025_3_021</t>
  </si>
  <si>
    <t>Пшенишнюк Анастасія</t>
  </si>
  <si>
    <t>GMW2025_3_022</t>
  </si>
  <si>
    <t>Колосова Марія</t>
  </si>
  <si>
    <t>Путивльский Педагогічний коледж</t>
  </si>
  <si>
    <t>GMW2025_3_023</t>
  </si>
  <si>
    <t>Тітова Світлана Олексіївна</t>
  </si>
  <si>
    <t>Державний професійно-технічний навчальний заклад "Путивльський професійний ліцей"</t>
  </si>
  <si>
    <t>GMW2025_3_024</t>
  </si>
  <si>
    <t>Пендак Лариса Семенівна</t>
  </si>
  <si>
    <t>ОЗ Нижньосірогозький ліцей</t>
  </si>
  <si>
    <t>GMW2025_3_025</t>
  </si>
  <si>
    <t>Загарія Богдан Іванович</t>
  </si>
  <si>
    <t>Чернівецький торговельно-економічний інститут Державного торговельно-економічного університету</t>
  </si>
  <si>
    <t>GMW2025_3_026</t>
  </si>
  <si>
    <t>Білоус Алла Сергіївна</t>
  </si>
  <si>
    <t>Заклад дошкільної освіти «Ромашка»</t>
  </si>
  <si>
    <t>GMW2025_3_027</t>
  </si>
  <si>
    <t>Новицька Яна Володимирівна</t>
  </si>
  <si>
    <t>Газета «НОВЕ МІСТО + ТВ»</t>
  </si>
  <si>
    <t>GMW2025_3_028</t>
  </si>
  <si>
    <t>Аркатова Олена Сергіївна</t>
  </si>
  <si>
    <t>Комунальний заклад «Харківський ліцей №90 Харківської міської ради»</t>
  </si>
  <si>
    <t>GMW2025_3_029</t>
  </si>
  <si>
    <t>Бабій Андріана Миколаївна</t>
  </si>
  <si>
    <t>Лужанський ЗЗСО І-ІІІ ступенів Великобичківської ТГ Рахівського району Закарпатської області</t>
  </si>
  <si>
    <t>GMW2025_3_030</t>
  </si>
  <si>
    <t>ІРИНА ГЛАДУШ</t>
  </si>
  <si>
    <t>Комунальний заклад дошкільної освіти комбінованого типу №220 Криворізької міської ради</t>
  </si>
  <si>
    <t>GMW2025_3_031</t>
  </si>
  <si>
    <t>Демків Галина Ігорівна, Демків Оксана Ярославівна, Демків Ігор Юрійович</t>
  </si>
  <si>
    <t>Ліцей №46 ім. В. Чорновола</t>
  </si>
  <si>
    <t>GMW2025_3_032</t>
  </si>
  <si>
    <t>Гливка Настя Іванівна</t>
  </si>
  <si>
    <t>ЧТЕІ ДТЕУ</t>
  </si>
  <si>
    <t>GMW2025_3_033</t>
  </si>
  <si>
    <t>Боброва Вікторія Володимирівна</t>
  </si>
  <si>
    <t>Черкаський Національний Університет ім. Богдана Хмельницького</t>
  </si>
  <si>
    <t>GMW2025_3_034</t>
  </si>
  <si>
    <t>Кошеленко Вікторія Миколаївна</t>
  </si>
  <si>
    <t>КЗДО 392 ДМР</t>
  </si>
  <si>
    <t>GMW2025_3_035</t>
  </si>
  <si>
    <t>Дніпровська Ірина Володимирівна</t>
  </si>
  <si>
    <t>ДП Укрнаукагеоцентр</t>
  </si>
  <si>
    <t>GMW2025_3_036</t>
  </si>
  <si>
    <t>Кочерган Богдан Олександрович</t>
  </si>
  <si>
    <t>GMW2025_3_037</t>
  </si>
  <si>
    <t>Єрасова Марія Олександрівна</t>
  </si>
  <si>
    <t>ФОП ЄРАСОВА М. О.</t>
  </si>
  <si>
    <t>GMW2025_3_038</t>
  </si>
  <si>
    <t>Парубець Ірина Павлівна</t>
  </si>
  <si>
    <t>Декретна відпустка</t>
  </si>
  <si>
    <t>GMW2025_3_039</t>
  </si>
  <si>
    <t>Білецька Людмила Вікторівна</t>
  </si>
  <si>
    <t>Опорний заклад Нижньосірогозький ліцей Нижньосірогозької селищної ради Херсонської області</t>
  </si>
  <si>
    <t>GMW2025_3_040</t>
  </si>
  <si>
    <t>Куракса Сергiй Вячеславович</t>
  </si>
  <si>
    <t>Харкiвський лiцей №24 iменi I.Н. Питiкова Харкiвської мiської ради</t>
  </si>
  <si>
    <t>GMW2025_3_041</t>
  </si>
  <si>
    <t>Золотарьова Юлія Олександрівна</t>
  </si>
  <si>
    <t>-</t>
  </si>
  <si>
    <t>GMW2025_3_042</t>
  </si>
  <si>
    <t>Парасочка-Цьомка Тамара Борисівна</t>
  </si>
  <si>
    <t>Ліцей №3 Подільського району міста Києва</t>
  </si>
  <si>
    <t>GMW2025_3_043</t>
  </si>
  <si>
    <t>Свідніцька Наталя Володимирівна</t>
  </si>
  <si>
    <t>GMW2025_3_044</t>
  </si>
  <si>
    <t>Понич Анна Олександрівна</t>
  </si>
  <si>
    <t>GMW2025_3_045</t>
  </si>
  <si>
    <t>Суздаль Марина Миколаївна</t>
  </si>
  <si>
    <t>КЗ "Криворізький фаховий медичний коледж" ДОР</t>
  </si>
  <si>
    <t>GMW2025_3_046</t>
  </si>
  <si>
    <t>Фількіна Юлія Євгенівна</t>
  </si>
  <si>
    <t>Івано-Франківський фаховий коледж технологій та бізнесу</t>
  </si>
  <si>
    <t>GMW2025_3_047</t>
  </si>
  <si>
    <t>Хуторненко Тетяна Миколаївна</t>
  </si>
  <si>
    <t>Державний професійно-технічний навчальний заклад "Конотопське вище професійне училище"</t>
  </si>
  <si>
    <t>GMW2025_3_048</t>
  </si>
  <si>
    <t>Клименко Тетяна Василівна</t>
  </si>
  <si>
    <t>GMW2025_3_049</t>
  </si>
  <si>
    <t>Кримська Анна</t>
  </si>
  <si>
    <t>ЧТЕI ДТЕУ</t>
  </si>
  <si>
    <t>GMW2025_3_050</t>
  </si>
  <si>
    <t>Melnychuk Bohdan</t>
  </si>
  <si>
    <t>Chicago Wilwood School</t>
  </si>
  <si>
    <t>GMW2025_3_051</t>
  </si>
  <si>
    <t>Тихонов Андрій Миколайович</t>
  </si>
  <si>
    <t>ЦДО "Джерело"</t>
  </si>
  <si>
    <t>GMW2025_3_052</t>
  </si>
  <si>
    <t>Кривенко Оксана Іванівна</t>
  </si>
  <si>
    <t>Ніжинська гімназія №10</t>
  </si>
  <si>
    <t>GMW2025_3_053</t>
  </si>
  <si>
    <t>Русин-Гриник Златослава Романівна</t>
  </si>
  <si>
    <t>Коростівський ЗЗСО І-ІІ ст</t>
  </si>
  <si>
    <t>GMW2025_3_054</t>
  </si>
  <si>
    <t>Середа Катерина Анатоліївна</t>
  </si>
  <si>
    <t>ТОВ «Приватний ліцей «Ай Діти» міста Києва»</t>
  </si>
  <si>
    <t>GMW2025_3_055</t>
  </si>
  <si>
    <t>Діденко Тетяна Сергіївна</t>
  </si>
  <si>
    <t>Національний університет харчових технологій</t>
  </si>
  <si>
    <t>GMW2025_3_056</t>
  </si>
  <si>
    <t>Діжак Кірілл Вадимович</t>
  </si>
  <si>
    <t>GMW2025_3_057</t>
  </si>
  <si>
    <t>Мельник Марія Миколаївна</t>
  </si>
  <si>
    <t>ЗДО 396 м. Києва</t>
  </si>
  <si>
    <t>GMW2025_3_058</t>
  </si>
  <si>
    <t>Гнатенко Віталій Володимирович</t>
  </si>
  <si>
    <t>Одеський Державний Аграрний Університет</t>
  </si>
  <si>
    <t>GMW2025_3_059</t>
  </si>
  <si>
    <t>Бугай Марʼяна Олександрівна</t>
  </si>
  <si>
    <t>Технолого-економічний фаховий коледж Миколаївського національного аграрного університету</t>
  </si>
  <si>
    <t>GMW2025_3_060</t>
  </si>
  <si>
    <t>Діана БОЯРЧУК</t>
  </si>
  <si>
    <t>Луцький кооперативний фаховий коледж ЛТЕУ</t>
  </si>
  <si>
    <t>GMW2025_3_061</t>
  </si>
  <si>
    <t>Бутова Людмила Володимирівна</t>
  </si>
  <si>
    <t>Новокаховський приладобудівний фаховий коледж</t>
  </si>
  <si>
    <t>GMW2025_3_062</t>
  </si>
  <si>
    <t>Іван Калашник</t>
  </si>
  <si>
    <t>МКУ ім. Пилипа Орлика</t>
  </si>
  <si>
    <t>GMW2025_3_063</t>
  </si>
  <si>
    <t>Рубан Вікторія</t>
  </si>
  <si>
    <t>коледж Приватного закладу вищої освіти «Міжнародний класичний університет імені Пилипа Орлика», Україна, м. Миколаїв,</t>
  </si>
  <si>
    <t>GMW2025_3_064</t>
  </si>
  <si>
    <t>Коршак Олександра Сергіївна</t>
  </si>
  <si>
    <t>GMW2025_3_065</t>
  </si>
  <si>
    <t>Гірік Олег</t>
  </si>
  <si>
    <t>GMW2025_3_066</t>
  </si>
  <si>
    <t>Костюк Павло Костянтинович</t>
  </si>
  <si>
    <t>Новокаховський приладобудівний фаховий колоедж</t>
  </si>
  <si>
    <t>GMW2025_3_067</t>
  </si>
  <si>
    <t>Сурхаєва Марина Олександрівна</t>
  </si>
  <si>
    <t>GMW2025_3_068</t>
  </si>
  <si>
    <t>Гузь Валентина Олександрівна</t>
  </si>
  <si>
    <t>Новосуханівський ліцей Степанівської селищної ради Сумського району Сумської області</t>
  </si>
  <si>
    <t>GMW2025_3_069</t>
  </si>
  <si>
    <t>Natalia Spolitak</t>
  </si>
  <si>
    <t>Міжнародний класичний університет ім. Пилипа Орлика</t>
  </si>
  <si>
    <t>GMW2025_3_070</t>
  </si>
  <si>
    <t>Кириченко Олег Анатолійович</t>
  </si>
  <si>
    <t>GMW2025_3_071</t>
  </si>
  <si>
    <t>Боярський Михайло</t>
  </si>
  <si>
    <t>Міжнародний класичний університет імені Пилипа Орлика (МКУ)</t>
  </si>
  <si>
    <t>GMW2025_3_072</t>
  </si>
  <si>
    <t>Бродський Артем Русланович</t>
  </si>
  <si>
    <t>Херсонский Державний Аграрно-Економічний Університет</t>
  </si>
  <si>
    <t>GMW2025_3_073</t>
  </si>
  <si>
    <t>Сінькевич Вікторія Василівна</t>
  </si>
  <si>
    <t>GMW2025_3_074</t>
  </si>
  <si>
    <t>Білий Олег Петрович</t>
  </si>
  <si>
    <t>GMW2025_3_075</t>
  </si>
  <si>
    <t>Величковський Олександр Володимирович</t>
  </si>
  <si>
    <t>GMW2025_3_076</t>
  </si>
  <si>
    <t>Кирпичов Олександр Михайлович</t>
  </si>
  <si>
    <t>GMW2025_3_077</t>
  </si>
  <si>
    <t>Ведмідська Наталія Миколаївна</t>
  </si>
  <si>
    <t>Криворізький національний університет</t>
  </si>
  <si>
    <t>GMW2025_3_078</t>
  </si>
  <si>
    <t>Кондратюк Олександр Микитович</t>
  </si>
  <si>
    <t>GMW2025_3_079</t>
  </si>
  <si>
    <t>Татарова Юлія Володимирівна</t>
  </si>
  <si>
    <t>Міжнародний класичний університет імені Пилипа Орлика</t>
  </si>
  <si>
    <t>GMW2025_3_080</t>
  </si>
  <si>
    <t>Легенчук Оксана Анатоліївна</t>
  </si>
  <si>
    <t>ВСП КІФК КНУБА</t>
  </si>
  <si>
    <t>GMW2025_3_081</t>
  </si>
  <si>
    <t>Коровкін Олександр Андріійович</t>
  </si>
  <si>
    <t>GMW2025_3_082</t>
  </si>
  <si>
    <t>Сасова Юлія Володимирівна</t>
  </si>
  <si>
    <t>GMW2025_3_083</t>
  </si>
  <si>
    <t>Волошенко Галина Іванівна</t>
  </si>
  <si>
    <t>ЗДО ясла-садок Оленка Великописарівської селищної ради Сумської області</t>
  </si>
  <si>
    <t>GMW2025_3_084</t>
  </si>
  <si>
    <t>Кушніренко Вячеслав Борисович</t>
  </si>
  <si>
    <t>GMW2025_3_085</t>
  </si>
  <si>
    <t>Замкова Світлана Миколаївна</t>
  </si>
  <si>
    <t>Херсонський кооперативний економіко-правовий фаховий коледж</t>
  </si>
  <si>
    <t>GMW2025_3_086</t>
  </si>
  <si>
    <t>Таран Ігор Іванович</t>
  </si>
  <si>
    <t>GMW2025_3_087</t>
  </si>
  <si>
    <t>Таран Вероніка Олександрівна</t>
  </si>
  <si>
    <t>ліцей 315</t>
  </si>
  <si>
    <t>GMW2025_3_088</t>
  </si>
  <si>
    <t>Мінакова Єлизавета Андріївна</t>
  </si>
  <si>
    <t>Херсонський державний аграрно-економічний університет</t>
  </si>
  <si>
    <t>GMW2025_3_089</t>
  </si>
  <si>
    <t>Носуліч Давид Валентинович</t>
  </si>
  <si>
    <t>Луцький Національний технічний університет</t>
  </si>
  <si>
    <t>GMW2025_3_090</t>
  </si>
  <si>
    <t>Гаркуша Тамара Григорівна</t>
  </si>
  <si>
    <t>Сумський національний аграрний університет</t>
  </si>
  <si>
    <t>GMW2025_3_091</t>
  </si>
  <si>
    <t>Бекіс Оксана Анатоліївна</t>
  </si>
  <si>
    <t>Комунальний заклад "Дошкільний навчальний заклад #45" Вінницької Міської Ради</t>
  </si>
  <si>
    <t>GMW2025_3_092</t>
  </si>
  <si>
    <t>Барта Владислав Олексійович</t>
  </si>
  <si>
    <t>Мукачівський Кооперативний Фаховий Коледж Бізнесу</t>
  </si>
  <si>
    <t>GMW2025_3_093</t>
  </si>
  <si>
    <t>Власенко Любов Леонідівна</t>
  </si>
  <si>
    <t>ЛФХАДК</t>
  </si>
  <si>
    <t>GMW2025_3_094</t>
  </si>
  <si>
    <t>Боровець Надія Василівна</t>
  </si>
  <si>
    <t>Яцьковицька філія опорного закладу Балашівський ліцей</t>
  </si>
  <si>
    <t>GMW2025_3_095</t>
  </si>
  <si>
    <t>Нечепуренко Олександр Васильович</t>
  </si>
  <si>
    <t>Комунальний заклад "Новоукраїнський професійний ліцей Кіровоградської обласної влади"</t>
  </si>
  <si>
    <t>GMW2025_3_096</t>
  </si>
  <si>
    <t>Голіней Юлія Олександрівна</t>
  </si>
  <si>
    <t>Державний навчальний заклад "Центр професійно-технічної освіти 1 м.Вінниці"</t>
  </si>
  <si>
    <t>GMW2025_3_097</t>
  </si>
  <si>
    <t>Стасенко Катерина Романівна</t>
  </si>
  <si>
    <t>Комунальний заклад "Ліцей природничих наук" Кропивницької міської ради</t>
  </si>
  <si>
    <t>GMW2025_3_098</t>
  </si>
  <si>
    <t>Мірошніченко Валерія Миколаївна</t>
  </si>
  <si>
    <t>Комунальний заклад "Новоукраїнський професійний ліцей Кіровоградської обласної ради"</t>
  </si>
  <si>
    <t>GMW2025_3_099</t>
  </si>
  <si>
    <t>Душенківська Вікторія Василівна</t>
  </si>
  <si>
    <t>Уманський Державний Педагогічний Університет Університет імені Павла Тичини</t>
  </si>
  <si>
    <t>GMW2025_3_100</t>
  </si>
  <si>
    <t>Чеснік Наталія Миколаївна</t>
  </si>
  <si>
    <t>Вінницький фаховий коледж Національного університету харчових технологій</t>
  </si>
  <si>
    <t>GMW2025_3_101</t>
  </si>
  <si>
    <t>Говорова Наталія Анатоліївна</t>
  </si>
  <si>
    <t>Комунальний заклад " Ліцей природничих наук" Кропивницької міської ради "</t>
  </si>
  <si>
    <t>GMW2025_3_102</t>
  </si>
  <si>
    <t>Ходаба Леся Валеріївна</t>
  </si>
  <si>
    <t>Таврійський державний агротехнологічний університет імені Дмитра Моторного</t>
  </si>
  <si>
    <t>GMW2025_3_103</t>
  </si>
  <si>
    <t>Славінська Наталія Іванівна</t>
  </si>
  <si>
    <t>Комунальний заклад дошкільної освіти (ясла-садок) #220 Комбінованого типу Криворізької міської ради</t>
  </si>
  <si>
    <t>GMW2025_3_104</t>
  </si>
  <si>
    <t>Костюк Павло</t>
  </si>
  <si>
    <t>GMW2025_3_105</t>
  </si>
  <si>
    <t>Сполітак Наталія Сергіївна</t>
  </si>
  <si>
    <t>GMW2025_3_106</t>
  </si>
  <si>
    <t>Кричун Валерія Сергіївна</t>
  </si>
  <si>
    <t>Комунальний заклад дошкільної освіти (ясла-садок) №257 Криворізької міської ради</t>
  </si>
  <si>
    <t>GMW2025_3_107</t>
  </si>
  <si>
    <t>Барасюк Віктор Ярославович</t>
  </si>
  <si>
    <t>Чернівецький торгововельно-економічний інститут Державного торговельно-економічного університету</t>
  </si>
  <si>
    <t>GMW2025_3_108</t>
  </si>
  <si>
    <t>Ревенко Ірина Володимирівна</t>
  </si>
  <si>
    <t>Комунальний заклад дошкільної освіти (ясла-садок) комбінованого типу #75 Криворізької міської ради</t>
  </si>
  <si>
    <t>GMW2025_3_109</t>
  </si>
  <si>
    <t>Кісельова Ірина Іванівна</t>
  </si>
  <si>
    <t>Харківський фаховий коледж технологій та дизайну</t>
  </si>
  <si>
    <t>GMW2025_3_110</t>
  </si>
  <si>
    <t>Ковальчук Ірина</t>
  </si>
  <si>
    <t>GMW2025_3_111</t>
  </si>
  <si>
    <t>Ковальчук Ірина Іванівна</t>
  </si>
  <si>
    <t>GMW2025_3_112</t>
  </si>
  <si>
    <t>Грінчук Алла Сергіївна</t>
  </si>
  <si>
    <t>КЗ «ЛІЦЕЙ ПРИРОДНИЧИХ НАУК» КМР</t>
  </si>
  <si>
    <t>GMW2025_3_113</t>
  </si>
  <si>
    <t>Шайда Наталя Миколаївна</t>
  </si>
  <si>
    <t>Бердянська гімназія #11 Бердянської міської ради Запорізької області</t>
  </si>
  <si>
    <t>GMW2025_3_114</t>
  </si>
  <si>
    <t>Сущенко Анастасія Миколаївна</t>
  </si>
  <si>
    <t>Чернігівський ліцей #15 Чернігівської міської ради</t>
  </si>
  <si>
    <t>GMW2025_3_115</t>
  </si>
  <si>
    <t>Загородня Оксана Володимирівна</t>
  </si>
  <si>
    <t>Комунальний заклад «Вінницький ліцей # 20»</t>
  </si>
  <si>
    <t>GMW2025_3_116</t>
  </si>
  <si>
    <t>Гусєва Тетяна Миколаївна</t>
  </si>
  <si>
    <t>Харківський фаховий коледж спорту</t>
  </si>
  <si>
    <t>GMW2025_3_117</t>
  </si>
  <si>
    <t>Варчак Марія</t>
  </si>
  <si>
    <t>Заводський ліцей №1 Заводської міської ради Миргородського району Полтавської області</t>
  </si>
  <si>
    <t>GMW2025_3_118</t>
  </si>
  <si>
    <t>Гребенюк Надія Василівна</t>
  </si>
  <si>
    <t>ЗВО Університет Короля Данила</t>
  </si>
  <si>
    <t>GMW2025_3_119</t>
  </si>
  <si>
    <t>Голубка Михайло Михайлович</t>
  </si>
  <si>
    <t>Львівський кооперативний фаховий коледж економіки і права</t>
  </si>
  <si>
    <t>GMW2025_3_120</t>
  </si>
  <si>
    <t>Смирнова Анастасия</t>
  </si>
  <si>
    <t>Міжнародний університет імені Пилипа Орлика</t>
  </si>
  <si>
    <t>GMW2025_3_121</t>
  </si>
  <si>
    <t>Голубєва Любов Олександрівна</t>
  </si>
  <si>
    <t>GMW2025_3_122</t>
  </si>
  <si>
    <t>Рябокінь Оксана Олександрівна</t>
  </si>
  <si>
    <t>Комунальний заклад дошкільної освіти 259 Дніпровської міської ради</t>
  </si>
  <si>
    <t>GMW2025_3_123</t>
  </si>
  <si>
    <t>Костяков Олександр Вікторович</t>
  </si>
  <si>
    <t>Таврійський державний агротехнологічний університет імена Дмитра Моторного</t>
  </si>
  <si>
    <t>GMW2025_3_124</t>
  </si>
  <si>
    <t>Снігур Олена</t>
  </si>
  <si>
    <t>GMW2025_3_125</t>
  </si>
  <si>
    <t>Верхогляд Катерина Сергіївна</t>
  </si>
  <si>
    <t>Київський фаховий коледж туризму та готельного господарства</t>
  </si>
  <si>
    <t>GMW2025_3_126</t>
  </si>
  <si>
    <t>Ремізова Вплентина Миколаївна</t>
  </si>
  <si>
    <t>Міждународний Університет ім.Пилипа Орлика</t>
  </si>
  <si>
    <t>GMW2025_3_127</t>
  </si>
  <si>
    <t>Іванченко Надія Петрівна</t>
  </si>
  <si>
    <t>Білоцерківський академічний ліцей "Вектор"-гімназіч 18</t>
  </si>
  <si>
    <t>GMW2025_3_128</t>
  </si>
  <si>
    <t>Гаркуша Олена Вікторівна</t>
  </si>
  <si>
    <t>GMW2025_3_129</t>
  </si>
  <si>
    <t>Павлиш Ольга Миколаївна</t>
  </si>
  <si>
    <t>Криворізька гімназія №83</t>
  </si>
  <si>
    <t>GMW2025_3_130</t>
  </si>
  <si>
    <t>Онищенко Валентин Володимирович</t>
  </si>
  <si>
    <t>МКУ імені Пилипа Орлика</t>
  </si>
  <si>
    <t>GMW2025_3_131</t>
  </si>
  <si>
    <t>Бронікова Каріна</t>
  </si>
  <si>
    <t>GMW2025_3_132</t>
  </si>
  <si>
    <t>Селезньов Станіслав Сергійович</t>
  </si>
  <si>
    <t>Кременчуцький ліцей №22</t>
  </si>
  <si>
    <t>GMW2025_3_133</t>
  </si>
  <si>
    <t>ЖАРІКОВА АННА ЛЕОНІДІВНА</t>
  </si>
  <si>
    <t>НАЦІОНАЛЬНИЙ УНІВЕРСИТЕТ БІОРЕСУРСІВ І ПРИРОДОКОРИСТУВАННЯ УКРАЇНИ</t>
  </si>
  <si>
    <t>GMW2025_3_134</t>
  </si>
  <si>
    <t>Михайлюк Діана Олександрівна</t>
  </si>
  <si>
    <t>Ямпільський ліцей №2 Ямпільської селищної ради Сумської області</t>
  </si>
  <si>
    <t>GMW2025_3_135</t>
  </si>
  <si>
    <t>Рибалко Дарʼя</t>
  </si>
  <si>
    <t>GMW2025_3_136</t>
  </si>
  <si>
    <t>Боднар Тетяна Ярославівна</t>
  </si>
  <si>
    <t>ДПТНЗ «Тернопільське вище професійне училище сфери послуг та туризму»</t>
  </si>
  <si>
    <t>GMW2025_3_137</t>
  </si>
  <si>
    <t>Марченко Юлія Сергіївна</t>
  </si>
  <si>
    <t>GMW2025_3_138</t>
  </si>
  <si>
    <t>Мосін Костянтин Валерійович</t>
  </si>
  <si>
    <t>GMW2025_3_139</t>
  </si>
  <si>
    <t>ПАЩЕНКО ОКСАНА ВАСИЛІВНА</t>
  </si>
  <si>
    <t>GMW2025_3_140</t>
  </si>
  <si>
    <t>Белали Владислав Анатолійович</t>
  </si>
  <si>
    <t>GMW2025_3_141</t>
  </si>
  <si>
    <t>Жуліф Тетяна Валеріївна</t>
  </si>
  <si>
    <t>Комунальний Заклад Позашкільної Освіти Одеський Будинок дитячої та юнацької творчості "Тоніка"</t>
  </si>
  <si>
    <t>GMW2025_3_142</t>
  </si>
  <si>
    <t>Теляга Галина Андріївна</t>
  </si>
  <si>
    <t>ДПТНЗ Тернопільське вище професійне училище сфери посдуг та туризму</t>
  </si>
  <si>
    <t>GMW2025_3_143</t>
  </si>
  <si>
    <t>Сукомел Дмитро</t>
  </si>
  <si>
    <t>В назву організації вписуєте ВСП "ФЕК КНЕУ імені Вадима Гетьмана"</t>
  </si>
  <si>
    <t>GMW2025_3_144</t>
  </si>
  <si>
    <t>Коцюрба Ольга Юріївна</t>
  </si>
  <si>
    <t>GMW2025_3_145</t>
  </si>
  <si>
    <t>Нартова Анастасія Олексіївна</t>
  </si>
  <si>
    <t>GMW2025_3_146</t>
  </si>
  <si>
    <t>Пиріг Елнур Маілович</t>
  </si>
  <si>
    <t>Криворізький Національний Університет</t>
  </si>
  <si>
    <t>GMW2025_3_147</t>
  </si>
  <si>
    <t>Таран Микола Володимирович</t>
  </si>
  <si>
    <t>Відокремлений структурний підрозділ «Роменський фаховий коледж Київського національного економічного університету імені Вадима Гетьмана»</t>
  </si>
  <si>
    <t>GMW2025_3_148</t>
  </si>
  <si>
    <t>Брезіцька Олена Вікторівна</t>
  </si>
  <si>
    <t>ФАХОВИЙ КОЛЕДЖ ІНЖЕНЕРІЇ, УПРАВЛІННЯ ТА ЗЕМЛЕВПОРЯДКУВАННЯ ДЕРЖАВНОГО НЕКОМЕРЦІЙНОГО ПІДПРИЄМСТВА «ДЕРЖАВНИЙ УНІВЕРСИТЕТ «КИЇВСЬКИЙ АВІАЦІЙНИЙ ІНСТИТУТ»</t>
  </si>
  <si>
    <t>GMW2025_3_149</t>
  </si>
  <si>
    <t>Осадчук Наталія Володимирівна</t>
  </si>
  <si>
    <t>Уманський державний педагогічний університет імені Павла Тичини</t>
  </si>
  <si>
    <t>GMW2025_3_150</t>
  </si>
  <si>
    <t>Гвоздєй Наталія Іванівна</t>
  </si>
  <si>
    <t>GMW2025_3_151</t>
  </si>
  <si>
    <t>Гавриленко Любов Іванівна</t>
  </si>
  <si>
    <t>Криворізький ліцей №95 Криворізької міської ради</t>
  </si>
  <si>
    <t>GMW2025_3_152</t>
  </si>
  <si>
    <t>Бєлугіна Тетяна Ігорівна</t>
  </si>
  <si>
    <t>Херсонський державний університет</t>
  </si>
  <si>
    <t>GMW2025_3_153</t>
  </si>
  <si>
    <t>Літвінчук Володимир</t>
  </si>
  <si>
    <t>Волинський національний університет імені Лесі Українки</t>
  </si>
  <si>
    <t>GMW2025_3_154</t>
  </si>
  <si>
    <t>Дехтяренко Вероніка Дмитрівна</t>
  </si>
  <si>
    <t>Фаховий коледж інженерії, управління та землевпорядкування Державного некомерційного підприємства "Державний університет "Київський авіаційний інститут"</t>
  </si>
  <si>
    <t>GMW2025_3_155</t>
  </si>
  <si>
    <t>Гут Любов Василівна</t>
  </si>
  <si>
    <t>Чернівецький торговельно-економічний інститут Київського торговельно-економічного університету</t>
  </si>
  <si>
    <t>GMW2025_3_156</t>
  </si>
  <si>
    <t>Чигрикова Тетяна Володимирівна</t>
  </si>
  <si>
    <t>АТ «А-БАНК»</t>
  </si>
  <si>
    <t>GMW2025_3_157</t>
  </si>
  <si>
    <t>Легар Олександр Андрійович</t>
  </si>
  <si>
    <t>Мукачівський кооперативний фаховий коледж бізнесу</t>
  </si>
  <si>
    <t>GMW2025_3_158</t>
  </si>
  <si>
    <t>Ткаченко Наталія Володимирівна</t>
  </si>
  <si>
    <t>Комунальний заклад "Заклад дошкільної освіти (ясла-садок) № 265 Харківської міської ради"</t>
  </si>
  <si>
    <t>GMW2025_3_159</t>
  </si>
  <si>
    <t>Мукієнко Руф Михайлівна</t>
  </si>
  <si>
    <t>Харківський національний педагогічний уеіверситет імені Григорія Савича Сковороди</t>
  </si>
  <si>
    <t>GMW2025_3_160</t>
  </si>
  <si>
    <t>Бучковська Яна Едуардівна</t>
  </si>
  <si>
    <t>Комунальний комбінований заклад дошкільної освіти (ясла -садок)№75 Криворізької міської ради</t>
  </si>
  <si>
    <t>GMW2025_3_161</t>
  </si>
  <si>
    <t>Ремізова Валентина Миколаївна</t>
  </si>
  <si>
    <t>Міждународний Університет ім.Пилипа Орлика Україна м.Миколаїв</t>
  </si>
  <si>
    <t>GMW2025_3_162</t>
  </si>
  <si>
    <t>Слишинська Юлія Володимирівна</t>
  </si>
  <si>
    <t>Комунальний комбінований заклад дошкільної освіти ( ясла-садок садок) 75Криворізької міської ради иворізької міської ради</t>
  </si>
  <si>
    <t>GMW2025_3_163</t>
  </si>
  <si>
    <t>Перчаник Надія Євгенівна</t>
  </si>
  <si>
    <t>син навчається в академії goiteens (maincraft) також він є учнем "кзо бнрц "зоряний", сама я фрілансер.</t>
  </si>
  <si>
    <t>GMW2025_3_164</t>
  </si>
  <si>
    <t>Боярова Олена</t>
  </si>
  <si>
    <t>НУБіП України</t>
  </si>
  <si>
    <t>GMW2025_3_165</t>
  </si>
  <si>
    <t>Мірошник Олексій Юрійович</t>
  </si>
  <si>
    <t>Харківський національний університет імені В.Н. Каразіна</t>
  </si>
  <si>
    <t>GMW2025_3_166</t>
  </si>
  <si>
    <t>Шевченко Ярослав Сергійович</t>
  </si>
  <si>
    <t>GMW2025_3_167</t>
  </si>
  <si>
    <t>Мосійчук Алла Ярославівна</t>
  </si>
  <si>
    <t>Відокремлений структурний підрозділ "Березнівський лісотехнічний фаховий коледж Національного університету водного господарства та природокористування"</t>
  </si>
  <si>
    <t>GMW2025_3_168</t>
  </si>
  <si>
    <t>Ярмощук Вікторія Олегівна</t>
  </si>
  <si>
    <t>GMW2025_3_169</t>
  </si>
  <si>
    <t>Рилєєв Сергій Володимирович</t>
  </si>
  <si>
    <t>GMW2025_3_170</t>
  </si>
  <si>
    <t>Гриньків Ростислав Васильович</t>
  </si>
  <si>
    <t>Національний технічний університет нафти і газу</t>
  </si>
  <si>
    <t>GMW2025_3_171</t>
  </si>
  <si>
    <t>Андрусів Уляна Ярославівна</t>
  </si>
  <si>
    <t>Івано-Франківський національний технічний університет нафти і газу</t>
  </si>
  <si>
    <t>GMW2025_3_172</t>
  </si>
  <si>
    <t>Коцман Адріан</t>
  </si>
  <si>
    <t>GMW2025_3_173</t>
  </si>
  <si>
    <t>Понєдєльніков Богдан Олегович</t>
  </si>
  <si>
    <t>Центральноукраїнський центрально технічний університет</t>
  </si>
  <si>
    <t>GMW2025_3_174</t>
  </si>
  <si>
    <t>Періста Єлизавета Андріївна</t>
  </si>
  <si>
    <t>Львівський національний університет імені Івана Франка</t>
  </si>
  <si>
    <t>GMW2025_3_175</t>
  </si>
  <si>
    <t>Бучковська Вероніка Андріївна</t>
  </si>
  <si>
    <t>GMW2025_3_176</t>
  </si>
  <si>
    <t>Мельник Сергій Олександрович</t>
  </si>
  <si>
    <t>Білоцерківський національний аграрний університет</t>
  </si>
  <si>
    <t>GMW2025_3_177</t>
  </si>
  <si>
    <t>Юр'як Роман Іванович</t>
  </si>
  <si>
    <t>Коломийський ліцей #9 Коломийської міської ради</t>
  </si>
  <si>
    <t>GMW2025_3_178</t>
  </si>
  <si>
    <t>Семенюк Юліанна Валеріївна</t>
  </si>
  <si>
    <t>Відокремлений структурний підрозділ "Фаховий коледж Чернівецького національного університету імені Юрія Федьковича"</t>
  </si>
  <si>
    <t>GMW2025_3_179</t>
  </si>
  <si>
    <t>Топоркова Анастасія Сергіївна</t>
  </si>
  <si>
    <t>GMW2025_3_180</t>
  </si>
  <si>
    <t>Лазарь Тимофій Валерійович</t>
  </si>
  <si>
    <t>Таврійський державний агротехнологíчний університéт íмені Дмитра Моторного</t>
  </si>
  <si>
    <t>GMW2025_3_181</t>
  </si>
  <si>
    <t>Зубенко Ірина Вячеславівна</t>
  </si>
  <si>
    <t>Селидівський ліцей №1 Селидівської міської ради Покровського району Донецької області</t>
  </si>
  <si>
    <t>GMW2025_3_182</t>
  </si>
  <si>
    <t>Мустеца Ірина Василіана</t>
  </si>
  <si>
    <t>Чернівецький торговельно-економічний інститут ДТЕУ</t>
  </si>
  <si>
    <t>GMW2025_3_183</t>
  </si>
  <si>
    <t>Кокоша Вікторія Миколаївна</t>
  </si>
  <si>
    <t>ВСП "Технолого-економічний фаховий коледж Білоцерківського НАУ"</t>
  </si>
  <si>
    <t>GMW2025_3_184</t>
  </si>
  <si>
    <t>Бойко Роман Віталійович</t>
  </si>
  <si>
    <t>Відокремлений структурний підрозділ «Фаховий економічний коледж «Київського національного економічного університету ім. Вадима Гетьмана»</t>
  </si>
  <si>
    <t>GMW2025_3_185</t>
  </si>
  <si>
    <t>Василишин Марія Володимирівна</t>
  </si>
  <si>
    <t>ВСП Львівський фаховий коледж харчової і переробної промисловості НУХТ</t>
  </si>
  <si>
    <t>GMW2025_3_186</t>
  </si>
  <si>
    <t>Ірина Шалигіна</t>
  </si>
  <si>
    <t>GMW2025_3_187</t>
  </si>
  <si>
    <t>Мініх Олена Олександрівна</t>
  </si>
  <si>
    <t>Комунальний заклад дошкільноії освіти(ясла садок) №257 Кртворізька міська рада</t>
  </si>
  <si>
    <t>GMW2025_3_188</t>
  </si>
  <si>
    <t>Синовець Римма Олегівна</t>
  </si>
  <si>
    <t>Тернопільська загальноосвітня школа І-ІІІ ступенів №24</t>
  </si>
  <si>
    <t>GMW2025_3_189</t>
  </si>
  <si>
    <t>Інна Олесенко</t>
  </si>
  <si>
    <t>КЗ «Вінницький технічний ліцей»</t>
  </si>
  <si>
    <t>GMW2025_3_190</t>
  </si>
  <si>
    <t>Козачок Андрій Михайлович</t>
  </si>
  <si>
    <t>GMW2025_3_191</t>
  </si>
  <si>
    <t>Ганна Сербенюк</t>
  </si>
  <si>
    <t>Національний університет біоресурсів і природокористування України</t>
  </si>
  <si>
    <t>GMW2025_3_192</t>
  </si>
  <si>
    <t>Дарвай Віра Сергіївна</t>
  </si>
  <si>
    <t>GMW2025_3_193</t>
  </si>
  <si>
    <t>Глейдман Кіра</t>
  </si>
  <si>
    <t>GMW2025_3_194</t>
  </si>
  <si>
    <t>Бірченко Анна Сергіївна</t>
  </si>
  <si>
    <t>ВСП "Кадіївський педагогічний фаховий коледж ДЗ "Луганський національний університет імені Тараса Шевченка "</t>
  </si>
  <si>
    <t>GMW2025_3_195</t>
  </si>
  <si>
    <t>Похвала Ганна Ігорівна</t>
  </si>
  <si>
    <t>ВСП «Кадіївський педагогічний фаховий коледж Державного закладу «Луганський національний університет імені Тараса Шевченка»</t>
  </si>
  <si>
    <t>GMW2025_3_196</t>
  </si>
  <si>
    <t>Оксана ПРЯДКО</t>
  </si>
  <si>
    <t>GMW2025_3_197</t>
  </si>
  <si>
    <t>Головченко Тетяна Вʼячеславівна</t>
  </si>
  <si>
    <t>Комунальний заклад дошкільної освіти № 259 Дніпропетровської міської ради</t>
  </si>
  <si>
    <t>GMW2025_3_198</t>
  </si>
  <si>
    <t>Моканик Ілля Васильович</t>
  </si>
  <si>
    <t>GMW2025_3_199</t>
  </si>
  <si>
    <t>Науменко Анна Вячеславівна</t>
  </si>
  <si>
    <t>GMW2025_3_200</t>
  </si>
  <si>
    <t>Вареньє Дарина</t>
  </si>
  <si>
    <t>ЧНУ імені Богдана Хмельницького</t>
  </si>
  <si>
    <t>GMW2025_3_201</t>
  </si>
  <si>
    <t>Іщук Каріна Максимівна</t>
  </si>
  <si>
    <t>Центральноукраїнський Національний Технічний університет</t>
  </si>
  <si>
    <t>GMW2025_3_202</t>
  </si>
  <si>
    <t>Грабчак Ірина Василівна</t>
  </si>
  <si>
    <t>Уманський педагогічний університет імені Павла Тичини</t>
  </si>
  <si>
    <t>GMW2025_3_203</t>
  </si>
  <si>
    <t>Малярчук Владислав Олександрович</t>
  </si>
  <si>
    <t>GMW2025_3_204</t>
  </si>
  <si>
    <t>Мустеца Назар Олегович ЧТЕІ ДТЕУ</t>
  </si>
  <si>
    <t>GMW2025_3_205</t>
  </si>
  <si>
    <t>Ковльчук Ірина Іванівна</t>
  </si>
  <si>
    <t>GMW2025_3_206</t>
  </si>
  <si>
    <t>Скрипник Микола Євгенович</t>
  </si>
  <si>
    <t>GMW2025_3_207</t>
  </si>
  <si>
    <t>Чикаловець Вікторія Юріївна</t>
  </si>
  <si>
    <t>Національний університет Чернігівська Політехніка</t>
  </si>
  <si>
    <t>GMW2025_3_208</t>
  </si>
  <si>
    <t>Мініх Олена Олександоівна</t>
  </si>
  <si>
    <t>Комунальний заклад дошкільної освіти (ясла - садок)№257 Коивлрізька міська рада</t>
  </si>
  <si>
    <t>GMW2025_3_209</t>
  </si>
  <si>
    <t>Шаптала Лариса Іванівна</t>
  </si>
  <si>
    <t>Комунальний заклад дошкільної освіти №257 Криворізької міської ради</t>
  </si>
  <si>
    <t>GMW2025_3_210</t>
  </si>
  <si>
    <t>Додіван Марія Олександрівна</t>
  </si>
  <si>
    <t>Державний біотехнологічний університет</t>
  </si>
  <si>
    <t>GMW2025_3_211</t>
  </si>
  <si>
    <t>Нагалко Дмитро Ярославович</t>
  </si>
  <si>
    <t>ДонДУВС</t>
  </si>
  <si>
    <t>GMW2025_3_212</t>
  </si>
  <si>
    <t>Деркач Анастасія Русланівна</t>
  </si>
  <si>
    <t>GMW2025_3_213</t>
  </si>
  <si>
    <t>Тарасюк Ірина Володимирівна</t>
  </si>
  <si>
    <t>ВСП Технологічний фаховий коледж Національного лісотехнічного університету України"</t>
  </si>
  <si>
    <t>GMW2025_3_214</t>
  </si>
  <si>
    <t>Ісаєва Діана Сергіївна</t>
  </si>
  <si>
    <t>Центральноукраїнський національний технічний універсмети</t>
  </si>
  <si>
    <t>GMW2025_3_215</t>
  </si>
  <si>
    <t>Кравченко Олена Іванівна</t>
  </si>
  <si>
    <t>Національний університет "Чернігівська політехніка"</t>
  </si>
  <si>
    <t>GMW2025_3_216</t>
  </si>
  <si>
    <t>Нікішина Ганна Олександрівна</t>
  </si>
  <si>
    <t>Комунальний заклад Матвіївська ЗОСШ-інтернат І-ІІІ ступенів Запорізької обласної ради</t>
  </si>
  <si>
    <t>GMW2025_3_217</t>
  </si>
  <si>
    <t>Тріфан Марія Василівна</t>
  </si>
  <si>
    <t>Відокремлений структурний підрозділ "Конотопський індустріально-педагогічний фаховий коледж Сумського державного університету"</t>
  </si>
  <si>
    <t>GMW2025_3_218</t>
  </si>
  <si>
    <t>Червоний Дмитро Віталійович</t>
  </si>
  <si>
    <t>ІРПІНСЬКИЙ ФАХОВИЙ КОЛЕДЖ ЕКОНОМІКИ ТА ПРАВА</t>
  </si>
  <si>
    <t>GMW2025_3_219</t>
  </si>
  <si>
    <t>Левичкіна Олена Валентинівна</t>
  </si>
  <si>
    <t>Відокремлений структурний підрозділ «Волинський фаховий коледж Національного університету харчових технологій»</t>
  </si>
  <si>
    <t>GMW2025_3_220</t>
  </si>
  <si>
    <t>Білень Софія Леонідівна</t>
  </si>
  <si>
    <t>Економічний факультет ЛНУ імені Івана Франка</t>
  </si>
  <si>
    <t>GMW2025_3_221</t>
  </si>
  <si>
    <t>Дяк Олександра Степанівна</t>
  </si>
  <si>
    <t>Чернівецький фаховий коледж технологій та дизайну</t>
  </si>
  <si>
    <t>GMW2025_3_222</t>
  </si>
  <si>
    <t>Куліш Марія Федорівна</t>
  </si>
  <si>
    <t>Дошкільний навчальний заклад 2</t>
  </si>
  <si>
    <t>GMW2025_3_223</t>
  </si>
  <si>
    <t>Омельченко Ірина Геннадіївна</t>
  </si>
  <si>
    <t>Комунальний заклад "Заклад дошкільної освіти (ясла -садок)265 Харківської міської ради "</t>
  </si>
  <si>
    <t>GMW2025_3_224</t>
  </si>
  <si>
    <t>Морозюк Ніна Петрівна</t>
  </si>
  <si>
    <t>КЗДО #293ДМР</t>
  </si>
  <si>
    <t>GMW2025_3_225</t>
  </si>
  <si>
    <t>Більдєй Антоніна Володимирівна</t>
  </si>
  <si>
    <t>Херсонський кооперативний економіко правовий коледж</t>
  </si>
  <si>
    <t>GMW2025_3_226</t>
  </si>
  <si>
    <t>Данилюк Інна Петрівна</t>
  </si>
  <si>
    <t>GMW2025_3_227</t>
  </si>
  <si>
    <t>Галій Вероніка Ігорівна</t>
  </si>
  <si>
    <t>Івано-франківський національний технічний університет нафти і газу</t>
  </si>
  <si>
    <t>GMW2025_3_228</t>
  </si>
  <si>
    <t>Пугач Анна Сергіївна</t>
  </si>
  <si>
    <t>Комунальний заклад Сумської обласної ради "Сумський обласний академічний ліцей імені Дмитра Євдокимова"</t>
  </si>
  <si>
    <t>GMW2025_3_229</t>
  </si>
  <si>
    <t>Іванічик Назарій Олегович</t>
  </si>
  <si>
    <t>Чернівецький торговельно-економічний інститут</t>
  </si>
  <si>
    <t>GMW2025_3_230</t>
  </si>
  <si>
    <t>Груба Галина Олегівна</t>
  </si>
  <si>
    <t>GMW2025_3_231</t>
  </si>
  <si>
    <t>Суяніна Тетяна Павлівна</t>
  </si>
  <si>
    <t>GMW2025_3_232</t>
  </si>
  <si>
    <t>Мельник Петро Гнатович</t>
  </si>
  <si>
    <t>Івано-Франківський Національний Техніснмй університет нафти і газу</t>
  </si>
  <si>
    <t>GMW2025_3_233</t>
  </si>
  <si>
    <t>Трасоруб Єлизавета Артурівна</t>
  </si>
  <si>
    <t>Чернівецький фаховий коледж дизайну та технології</t>
  </si>
  <si>
    <t>GMW2025_3_234</t>
  </si>
  <si>
    <t>Литовченко Сніжана Сергіївна</t>
  </si>
  <si>
    <t>Міжрегіональна академія управління персоналом</t>
  </si>
  <si>
    <t>GMW2025_3_235</t>
  </si>
  <si>
    <t>Канторяну Росієлла-Олександра Петрівна</t>
  </si>
  <si>
    <t>Чернівецький торговельний-економічний інститут Державного торговельного-економічного університету</t>
  </si>
  <si>
    <t>GMW2025_3_236</t>
  </si>
  <si>
    <t>Нижник Софія Тарасівна</t>
  </si>
  <si>
    <t>ІФНТУНГ</t>
  </si>
  <si>
    <t>GMW2025_3_237</t>
  </si>
  <si>
    <t>Липовенко Юлія Іванівна</t>
  </si>
  <si>
    <t>Рокитнянський ліцей-МАН Рокитнянської селищної ради Білоцерківського району Київської області</t>
  </si>
  <si>
    <t>GMW2025_3_238</t>
  </si>
  <si>
    <t>Паращенко Олександра Костянтинівна</t>
  </si>
  <si>
    <t>Національний юридичний університет імені Ярослава Мудрого</t>
  </si>
  <si>
    <t>GMW2025_3_239</t>
  </si>
  <si>
    <t>Коротинська Олена Петрівна</t>
  </si>
  <si>
    <t>Центр позашкільної освіти "Школа Майбутнього "</t>
  </si>
  <si>
    <t>GMW2025_3_240</t>
  </si>
  <si>
    <t>Корнієнко Антоніна Петрівна</t>
  </si>
  <si>
    <t>Таращанський технічний та економіко-правовий фаховий коледж</t>
  </si>
  <si>
    <t>GMW2025_3_241</t>
  </si>
  <si>
    <t>Krymska Anna</t>
  </si>
  <si>
    <t>GMW2025_3_242</t>
  </si>
  <si>
    <t>Водоп'янов Роман Вікторович</t>
  </si>
  <si>
    <t>Комунальний заклад "Запорізька спеціалізована школа-інтернат ІІ-ІІІ ступенів "Козацький ліцей" Запорізької обласної ради</t>
  </si>
  <si>
    <t>GMW2025_3_243</t>
  </si>
  <si>
    <t>Кочина Ольга Сергіївна</t>
  </si>
  <si>
    <t>Криворізький ліцей №127</t>
  </si>
  <si>
    <t>GMW2025_3_244</t>
  </si>
  <si>
    <t>Капітонова Анастасія Володимирівна</t>
  </si>
  <si>
    <t>Комунальний заклад дошкільної освіти(ясла-садок) №257 Криворізької міської ради</t>
  </si>
  <si>
    <t>GMW2025_3_245</t>
  </si>
  <si>
    <t>Попович Наталія Володимирівна</t>
  </si>
  <si>
    <t>Ужгородський мистецький ліцей "ПЕРСПЕКТИВА" Ужгородської міської ради Закарпатської області</t>
  </si>
  <si>
    <t>GMW2025_3_246</t>
  </si>
  <si>
    <t>Рудь Оксана Василівна</t>
  </si>
  <si>
    <t>Комунальний заклад "Черкаський академічний ліцей "Перспектива" Черкаської обласної ради"</t>
  </si>
  <si>
    <t>GMW2025_3_247</t>
  </si>
  <si>
    <t>Білошапка Оксана Миколаївна</t>
  </si>
  <si>
    <t>GMW2025_3_248</t>
  </si>
  <si>
    <t>Маначинська Юлія Анатоліївна</t>
  </si>
  <si>
    <t>GMW2025_3_249</t>
  </si>
  <si>
    <t>Файчук Ольга Валеріївна</t>
  </si>
  <si>
    <t>GMW2025_3_250</t>
  </si>
  <si>
    <t>Пилипів Максим-Віталій Олегович</t>
  </si>
  <si>
    <t>Львівський Торгівельно Економічний університет</t>
  </si>
  <si>
    <t>GMW2025_3_251</t>
  </si>
  <si>
    <t>Мартинець Валентина Іванівна</t>
  </si>
  <si>
    <t>GMW2025_3_252</t>
  </si>
  <si>
    <t>Бакун Лідія Петрівна</t>
  </si>
  <si>
    <t>Комунальний заклад дошкільної освіти N 259 Дніпровської міської ради</t>
  </si>
  <si>
    <t>GMW2025_3_253</t>
  </si>
  <si>
    <t>Булат Наталія Сергіївна</t>
  </si>
  <si>
    <t>ліцей №1 Подільської міської ради Подільського району Одеської області</t>
  </si>
  <si>
    <t>GMW2025_3_254</t>
  </si>
  <si>
    <t>Терен Тетяна Василівна</t>
  </si>
  <si>
    <t>Середня загальноосвітня школа №90 м.Львова</t>
  </si>
  <si>
    <t>GMW2025_3_255</t>
  </si>
  <si>
    <t>Іщенко Яна Сергіївна</t>
  </si>
  <si>
    <t>GMW2025_3_256</t>
  </si>
  <si>
    <t>Данилків Ірина Анатоліївна</t>
  </si>
  <si>
    <t>GMW2025_3_257</t>
  </si>
  <si>
    <t>Гавриленко Аліна Василівна</t>
  </si>
  <si>
    <t>Херсонський кооперативний-економіко правовий фаховий коледж</t>
  </si>
  <si>
    <t>GMW2025_3_258</t>
  </si>
  <si>
    <t>Кіріченко Ганна Петрівна</t>
  </si>
  <si>
    <t>Комунальний дошкільний навчальний заклад загального розвитку (ясла-садок) 34 "Оленка" Бердянської міської ради Запорізької області</t>
  </si>
  <si>
    <t>GMW2025_3_259</t>
  </si>
  <si>
    <t>Іщенко Михайло</t>
  </si>
  <si>
    <t>ТАВРІЙСЬКИЙ ДЕРЖАВНИЙ АГРОТЕХНОЛОГІЧНИЙ УНІВЕРСИТЕТ ІМЕНІ ДМИТРА МОТОРНОГО</t>
  </si>
  <si>
    <t>заклад освіти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</si>
</sst>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D-NsDvzODloesDlQxjzk" TargetMode="External"/><Relationship Id="rId21" Type="http://schemas.openxmlformats.org/officeDocument/2006/relationships/hyperlink" Target="https://talan.bank.gov.ua/get-user-certificate/D-NsDpSxI6NyI3XwX5lO" TargetMode="External"/><Relationship Id="rId42" Type="http://schemas.openxmlformats.org/officeDocument/2006/relationships/hyperlink" Target="https://talan.bank.gov.ua/get-user-certificate/D-NsDgwIrXVZlZmB-cAe" TargetMode="External"/><Relationship Id="rId63" Type="http://schemas.openxmlformats.org/officeDocument/2006/relationships/hyperlink" Target="https://talan.bank.gov.ua/get-user-certificate/D-NsDC_sz23eMaEIob0g" TargetMode="External"/><Relationship Id="rId84" Type="http://schemas.openxmlformats.org/officeDocument/2006/relationships/hyperlink" Target="https://talan.bank.gov.ua/get-user-certificate/D-NsDqJxReDSBCCGYUSm" TargetMode="External"/><Relationship Id="rId138" Type="http://schemas.openxmlformats.org/officeDocument/2006/relationships/hyperlink" Target="https://talan.bank.gov.ua/get-user-certificate/D-NsD08An5C_adhvafxk" TargetMode="External"/><Relationship Id="rId159" Type="http://schemas.openxmlformats.org/officeDocument/2006/relationships/hyperlink" Target="https://talan.bank.gov.ua/get-user-certificate/D-NsDytvpH9BZbfR3R3c" TargetMode="External"/><Relationship Id="rId170" Type="http://schemas.openxmlformats.org/officeDocument/2006/relationships/hyperlink" Target="https://talan.bank.gov.ua/get-user-certificate/D-NsDilnexo3iGRd9uLF" TargetMode="External"/><Relationship Id="rId191" Type="http://schemas.openxmlformats.org/officeDocument/2006/relationships/hyperlink" Target="https://talan.bank.gov.ua/get-user-certificate/D-NsDa-9_V26DR5_cJMW" TargetMode="External"/><Relationship Id="rId205" Type="http://schemas.openxmlformats.org/officeDocument/2006/relationships/hyperlink" Target="https://talan.bank.gov.ua/get-user-certificate/D-NsDx_LGQVa1Ns3MBmb" TargetMode="External"/><Relationship Id="rId226" Type="http://schemas.openxmlformats.org/officeDocument/2006/relationships/hyperlink" Target="https://talan.bank.gov.ua/get-user-certificate/D-NsDCJ_SfpTFo1SBXX4" TargetMode="External"/><Relationship Id="rId247" Type="http://schemas.openxmlformats.org/officeDocument/2006/relationships/hyperlink" Target="https://talan.bank.gov.ua/get-user-certificate/D-NsD_ZBWiMq0B19wb5T" TargetMode="External"/><Relationship Id="rId107" Type="http://schemas.openxmlformats.org/officeDocument/2006/relationships/hyperlink" Target="https://talan.bank.gov.ua/get-user-certificate/D-NsD0AiKRSmonSK1y_K" TargetMode="External"/><Relationship Id="rId11" Type="http://schemas.openxmlformats.org/officeDocument/2006/relationships/hyperlink" Target="https://talan.bank.gov.ua/get-user-certificate/D-NsDPV6fcHJGou4iAnM" TargetMode="External"/><Relationship Id="rId32" Type="http://schemas.openxmlformats.org/officeDocument/2006/relationships/hyperlink" Target="https://talan.bank.gov.ua/get-user-certificate/D-NsDHgNijiNnzcIgsnW" TargetMode="External"/><Relationship Id="rId53" Type="http://schemas.openxmlformats.org/officeDocument/2006/relationships/hyperlink" Target="https://talan.bank.gov.ua/get-user-certificate/D-NsD8Mx3PlYZ5STsXd-" TargetMode="External"/><Relationship Id="rId74" Type="http://schemas.openxmlformats.org/officeDocument/2006/relationships/hyperlink" Target="https://talan.bank.gov.ua/get-user-certificate/D-NsDCmwwoiJzMk4d0CV" TargetMode="External"/><Relationship Id="rId128" Type="http://schemas.openxmlformats.org/officeDocument/2006/relationships/hyperlink" Target="https://talan.bank.gov.ua/get-user-certificate/D-NsDQeonf7SS21CDhyq" TargetMode="External"/><Relationship Id="rId149" Type="http://schemas.openxmlformats.org/officeDocument/2006/relationships/hyperlink" Target="https://talan.bank.gov.ua/get-user-certificate/D-NsD_ekVo9TxlsL0o-5" TargetMode="External"/><Relationship Id="rId5" Type="http://schemas.openxmlformats.org/officeDocument/2006/relationships/hyperlink" Target="https://talan.bank.gov.ua/get-user-certificate/D-NsDzMzSMyiYr9NYVOO" TargetMode="External"/><Relationship Id="rId95" Type="http://schemas.openxmlformats.org/officeDocument/2006/relationships/hyperlink" Target="https://talan.bank.gov.ua/get-user-certificate/D-NsDIRPPqyX7tksk-pg" TargetMode="External"/><Relationship Id="rId160" Type="http://schemas.openxmlformats.org/officeDocument/2006/relationships/hyperlink" Target="https://talan.bank.gov.ua/get-user-certificate/D-NsD7iDSbeZjPYCDKK6" TargetMode="External"/><Relationship Id="rId181" Type="http://schemas.openxmlformats.org/officeDocument/2006/relationships/hyperlink" Target="https://talan.bank.gov.ua/get-user-certificate/D-NsDEEEoc6TFoR1Y0qW" TargetMode="External"/><Relationship Id="rId216" Type="http://schemas.openxmlformats.org/officeDocument/2006/relationships/hyperlink" Target="https://talan.bank.gov.ua/get-user-certificate/D-NsD-mWt5zVfYV87ne8" TargetMode="External"/><Relationship Id="rId237" Type="http://schemas.openxmlformats.org/officeDocument/2006/relationships/hyperlink" Target="https://talan.bank.gov.ua/get-user-certificate/D-NsDrtPvUzwH3tokzj_" TargetMode="External"/><Relationship Id="rId258" Type="http://schemas.openxmlformats.org/officeDocument/2006/relationships/hyperlink" Target="https://talan.bank.gov.ua/get-user-certificate/D-NsDhfZpzhAxu1tDn3F" TargetMode="External"/><Relationship Id="rId22" Type="http://schemas.openxmlformats.org/officeDocument/2006/relationships/hyperlink" Target="https://talan.bank.gov.ua/get-user-certificate/D-NsDEY95O24EfrCh-9J" TargetMode="External"/><Relationship Id="rId43" Type="http://schemas.openxmlformats.org/officeDocument/2006/relationships/hyperlink" Target="https://talan.bank.gov.ua/get-user-certificate/D-NsD4oNwutjukQoeDRc" TargetMode="External"/><Relationship Id="rId64" Type="http://schemas.openxmlformats.org/officeDocument/2006/relationships/hyperlink" Target="https://talan.bank.gov.ua/get-user-certificate/D-NsD1wU7PEaGq4TnmuY" TargetMode="External"/><Relationship Id="rId118" Type="http://schemas.openxmlformats.org/officeDocument/2006/relationships/hyperlink" Target="https://talan.bank.gov.ua/get-user-certificate/D-NsDDNdIBvYq_hJfe53" TargetMode="External"/><Relationship Id="rId139" Type="http://schemas.openxmlformats.org/officeDocument/2006/relationships/hyperlink" Target="https://talan.bank.gov.ua/get-user-certificate/D-NsDmf1N-EURCo5w_6g" TargetMode="External"/><Relationship Id="rId85" Type="http://schemas.openxmlformats.org/officeDocument/2006/relationships/hyperlink" Target="https://talan.bank.gov.ua/get-user-certificate/D-NsDxFS9wAA3sNX6qWU" TargetMode="External"/><Relationship Id="rId150" Type="http://schemas.openxmlformats.org/officeDocument/2006/relationships/hyperlink" Target="https://talan.bank.gov.ua/get-user-certificate/D-NsDQU4Ks6cBWFAzBYy" TargetMode="External"/><Relationship Id="rId171" Type="http://schemas.openxmlformats.org/officeDocument/2006/relationships/hyperlink" Target="https://talan.bank.gov.ua/get-user-certificate/D-NsDkJNyVl1RsQ35LBi" TargetMode="External"/><Relationship Id="rId192" Type="http://schemas.openxmlformats.org/officeDocument/2006/relationships/hyperlink" Target="https://talan.bank.gov.ua/get-user-certificate/D-NsDC50AuCGfays6hL0" TargetMode="External"/><Relationship Id="rId206" Type="http://schemas.openxmlformats.org/officeDocument/2006/relationships/hyperlink" Target="https://talan.bank.gov.ua/get-user-certificate/D-NsDk9zmuMog6eZ6QJZ" TargetMode="External"/><Relationship Id="rId227" Type="http://schemas.openxmlformats.org/officeDocument/2006/relationships/hyperlink" Target="https://talan.bank.gov.ua/get-user-certificate/D-NsD0jsqceYTKTzuboe" TargetMode="External"/><Relationship Id="rId248" Type="http://schemas.openxmlformats.org/officeDocument/2006/relationships/hyperlink" Target="https://talan.bank.gov.ua/get-user-certificate/D-NsDsWpA0O67XT5Kr-g" TargetMode="External"/><Relationship Id="rId12" Type="http://schemas.openxmlformats.org/officeDocument/2006/relationships/hyperlink" Target="https://talan.bank.gov.ua/get-user-certificate/D-NsDnJ_KJbJGwo9nJbV" TargetMode="External"/><Relationship Id="rId33" Type="http://schemas.openxmlformats.org/officeDocument/2006/relationships/hyperlink" Target="https://talan.bank.gov.ua/get-user-certificate/D-NsDL3XqLML5QL1H8fk" TargetMode="External"/><Relationship Id="rId108" Type="http://schemas.openxmlformats.org/officeDocument/2006/relationships/hyperlink" Target="https://talan.bank.gov.ua/get-user-certificate/D-NsDvKU7mDOviQC4IFZ" TargetMode="External"/><Relationship Id="rId129" Type="http://schemas.openxmlformats.org/officeDocument/2006/relationships/hyperlink" Target="https://talan.bank.gov.ua/get-user-certificate/D-NsDaRwA7qL_aEjy7Yu" TargetMode="External"/><Relationship Id="rId54" Type="http://schemas.openxmlformats.org/officeDocument/2006/relationships/hyperlink" Target="https://talan.bank.gov.ua/get-user-certificate/D-NsDDwTs89vrJNMgTvn" TargetMode="External"/><Relationship Id="rId75" Type="http://schemas.openxmlformats.org/officeDocument/2006/relationships/hyperlink" Target="https://talan.bank.gov.ua/get-user-certificate/D-NsDGCi42GeTbmJ5hiE" TargetMode="External"/><Relationship Id="rId96" Type="http://schemas.openxmlformats.org/officeDocument/2006/relationships/hyperlink" Target="https://talan.bank.gov.ua/get-user-certificate/D-NsDtoBjTrofB0UU0nR" TargetMode="External"/><Relationship Id="rId140" Type="http://schemas.openxmlformats.org/officeDocument/2006/relationships/hyperlink" Target="https://talan.bank.gov.ua/get-user-certificate/D-NsDv3cvVArYtTnztgJ" TargetMode="External"/><Relationship Id="rId161" Type="http://schemas.openxmlformats.org/officeDocument/2006/relationships/hyperlink" Target="https://talan.bank.gov.ua/get-user-certificate/D-NsD7yTgVedMSa5-5Wa" TargetMode="External"/><Relationship Id="rId182" Type="http://schemas.openxmlformats.org/officeDocument/2006/relationships/hyperlink" Target="https://talan.bank.gov.ua/get-user-certificate/D-NsDVwlUEA1VVkmwCcR" TargetMode="External"/><Relationship Id="rId217" Type="http://schemas.openxmlformats.org/officeDocument/2006/relationships/hyperlink" Target="https://talan.bank.gov.ua/get-user-certificate/D-NsD468KiI2hI0IIuCY" TargetMode="External"/><Relationship Id="rId6" Type="http://schemas.openxmlformats.org/officeDocument/2006/relationships/hyperlink" Target="https://talan.bank.gov.ua/get-user-certificate/D-NsDpJcot3TwcTBfC5i" TargetMode="External"/><Relationship Id="rId238" Type="http://schemas.openxmlformats.org/officeDocument/2006/relationships/hyperlink" Target="https://talan.bank.gov.ua/get-user-certificate/D-NsDHybCBWV13EEV6kb" TargetMode="External"/><Relationship Id="rId259" Type="http://schemas.openxmlformats.org/officeDocument/2006/relationships/hyperlink" Target="https://talan.bank.gov.ua/get-user-certificate/D-NsDJW3C2VXHxJy7do6" TargetMode="External"/><Relationship Id="rId23" Type="http://schemas.openxmlformats.org/officeDocument/2006/relationships/hyperlink" Target="https://talan.bank.gov.ua/get-user-certificate/D-NsDBLDwjO87LqiNvAV" TargetMode="External"/><Relationship Id="rId119" Type="http://schemas.openxmlformats.org/officeDocument/2006/relationships/hyperlink" Target="https://talan.bank.gov.ua/get-user-certificate/D-NsDjTDiByhlEjMk3yg" TargetMode="External"/><Relationship Id="rId44" Type="http://schemas.openxmlformats.org/officeDocument/2006/relationships/hyperlink" Target="https://talan.bank.gov.ua/get-user-certificate/D-NsDxJ9EBRFU70riRJ_" TargetMode="External"/><Relationship Id="rId65" Type="http://schemas.openxmlformats.org/officeDocument/2006/relationships/hyperlink" Target="https://talan.bank.gov.ua/get-user-certificate/D-NsDbr6AH62FsdMz2g0" TargetMode="External"/><Relationship Id="rId86" Type="http://schemas.openxmlformats.org/officeDocument/2006/relationships/hyperlink" Target="https://talan.bank.gov.ua/get-user-certificate/D-NsDWiRb8qyHsIvBOFQ" TargetMode="External"/><Relationship Id="rId130" Type="http://schemas.openxmlformats.org/officeDocument/2006/relationships/hyperlink" Target="https://talan.bank.gov.ua/get-user-certificate/D-NsD0gWuQHQqK8rd7en" TargetMode="External"/><Relationship Id="rId151" Type="http://schemas.openxmlformats.org/officeDocument/2006/relationships/hyperlink" Target="https://talan.bank.gov.ua/get-user-certificate/D-NsDOB-dVVLXGIweUjH" TargetMode="External"/><Relationship Id="rId172" Type="http://schemas.openxmlformats.org/officeDocument/2006/relationships/hyperlink" Target="https://talan.bank.gov.ua/get-user-certificate/D-NsD0lEjrOWTxxVBZrG" TargetMode="External"/><Relationship Id="rId193" Type="http://schemas.openxmlformats.org/officeDocument/2006/relationships/hyperlink" Target="https://talan.bank.gov.ua/get-user-certificate/D-NsDILE8CWnEL4_SHUg" TargetMode="External"/><Relationship Id="rId207" Type="http://schemas.openxmlformats.org/officeDocument/2006/relationships/hyperlink" Target="https://talan.bank.gov.ua/get-user-certificate/D-NsD-pErLMTfb_Wd6Yu" TargetMode="External"/><Relationship Id="rId228" Type="http://schemas.openxmlformats.org/officeDocument/2006/relationships/hyperlink" Target="https://talan.bank.gov.ua/get-user-certificate/D-NsD2JlkQbFEABx5S78" TargetMode="External"/><Relationship Id="rId249" Type="http://schemas.openxmlformats.org/officeDocument/2006/relationships/hyperlink" Target="https://talan.bank.gov.ua/get-user-certificate/D-NsDaM27u83uPPsdTyz" TargetMode="External"/><Relationship Id="rId13" Type="http://schemas.openxmlformats.org/officeDocument/2006/relationships/hyperlink" Target="https://talan.bank.gov.ua/get-user-certificate/D-NsDAZ4cpC6djV9npbk" TargetMode="External"/><Relationship Id="rId109" Type="http://schemas.openxmlformats.org/officeDocument/2006/relationships/hyperlink" Target="https://talan.bank.gov.ua/get-user-certificate/D-NsD4VqGlVJsUg_xMlk" TargetMode="External"/><Relationship Id="rId34" Type="http://schemas.openxmlformats.org/officeDocument/2006/relationships/hyperlink" Target="https://talan.bank.gov.ua/get-user-certificate/D-NsDmoYwf3tz8RKxe6h" TargetMode="External"/><Relationship Id="rId55" Type="http://schemas.openxmlformats.org/officeDocument/2006/relationships/hyperlink" Target="https://talan.bank.gov.ua/get-user-certificate/D-NsDBlqvPEySkFrohgX" TargetMode="External"/><Relationship Id="rId76" Type="http://schemas.openxmlformats.org/officeDocument/2006/relationships/hyperlink" Target="https://talan.bank.gov.ua/get-user-certificate/D-NsDbTg0AyxCBG4iuMg" TargetMode="External"/><Relationship Id="rId97" Type="http://schemas.openxmlformats.org/officeDocument/2006/relationships/hyperlink" Target="https://talan.bank.gov.ua/get-user-certificate/D-NsDalutt7kOK6EFpb5" TargetMode="External"/><Relationship Id="rId120" Type="http://schemas.openxmlformats.org/officeDocument/2006/relationships/hyperlink" Target="https://talan.bank.gov.ua/get-user-certificate/D-NsD2P-GokWvUPCOq-b" TargetMode="External"/><Relationship Id="rId141" Type="http://schemas.openxmlformats.org/officeDocument/2006/relationships/hyperlink" Target="https://talan.bank.gov.ua/get-user-certificate/D-NsDE-35JHqs7EyB1Zx" TargetMode="External"/><Relationship Id="rId7" Type="http://schemas.openxmlformats.org/officeDocument/2006/relationships/hyperlink" Target="https://talan.bank.gov.ua/get-user-certificate/D-NsDuNUIK40cXEpoRoi" TargetMode="External"/><Relationship Id="rId162" Type="http://schemas.openxmlformats.org/officeDocument/2006/relationships/hyperlink" Target="https://talan.bank.gov.ua/get-user-certificate/D-NsDTXoa5EpsjATADum" TargetMode="External"/><Relationship Id="rId183" Type="http://schemas.openxmlformats.org/officeDocument/2006/relationships/hyperlink" Target="https://talan.bank.gov.ua/get-user-certificate/D-NsDc9RO_2cI3RSE7l9" TargetMode="External"/><Relationship Id="rId218" Type="http://schemas.openxmlformats.org/officeDocument/2006/relationships/hyperlink" Target="https://talan.bank.gov.ua/get-user-certificate/D-NsDJjweYzpNU4NCa-R" TargetMode="External"/><Relationship Id="rId239" Type="http://schemas.openxmlformats.org/officeDocument/2006/relationships/hyperlink" Target="https://talan.bank.gov.ua/get-user-certificate/D-NsDr_QGJ-D_Mibr2Rz" TargetMode="External"/><Relationship Id="rId250" Type="http://schemas.openxmlformats.org/officeDocument/2006/relationships/hyperlink" Target="https://talan.bank.gov.ua/get-user-certificate/D-NsD33tugXGZUYDrgd_" TargetMode="External"/><Relationship Id="rId24" Type="http://schemas.openxmlformats.org/officeDocument/2006/relationships/hyperlink" Target="https://talan.bank.gov.ua/get-user-certificate/D-NsDJuhpaHv8iia9_QU" TargetMode="External"/><Relationship Id="rId45" Type="http://schemas.openxmlformats.org/officeDocument/2006/relationships/hyperlink" Target="https://talan.bank.gov.ua/get-user-certificate/D-NsDCL2lIpJ1cV-Ldpm" TargetMode="External"/><Relationship Id="rId66" Type="http://schemas.openxmlformats.org/officeDocument/2006/relationships/hyperlink" Target="https://talan.bank.gov.ua/get-user-certificate/D-NsDNt8cmz3e-bPy71n" TargetMode="External"/><Relationship Id="rId87" Type="http://schemas.openxmlformats.org/officeDocument/2006/relationships/hyperlink" Target="https://talan.bank.gov.ua/get-user-certificate/D-NsDTwBBir1Q9Z9Qvoa" TargetMode="External"/><Relationship Id="rId110" Type="http://schemas.openxmlformats.org/officeDocument/2006/relationships/hyperlink" Target="https://talan.bank.gov.ua/get-user-certificate/D-NsD00BgK2TvqQxjE9X" TargetMode="External"/><Relationship Id="rId131" Type="http://schemas.openxmlformats.org/officeDocument/2006/relationships/hyperlink" Target="https://talan.bank.gov.ua/get-user-certificate/D-NsDw5wUy2llkDhBDyZ" TargetMode="External"/><Relationship Id="rId152" Type="http://schemas.openxmlformats.org/officeDocument/2006/relationships/hyperlink" Target="https://talan.bank.gov.ua/get-user-certificate/D-NsDAo-ltNUqbR3hpNf" TargetMode="External"/><Relationship Id="rId173" Type="http://schemas.openxmlformats.org/officeDocument/2006/relationships/hyperlink" Target="https://talan.bank.gov.ua/get-user-certificate/D-NsD1EhbEMSdLlSSOIe" TargetMode="External"/><Relationship Id="rId194" Type="http://schemas.openxmlformats.org/officeDocument/2006/relationships/hyperlink" Target="https://talan.bank.gov.ua/get-user-certificate/D-NsD5cDSgGv_7uHmmj6" TargetMode="External"/><Relationship Id="rId208" Type="http://schemas.openxmlformats.org/officeDocument/2006/relationships/hyperlink" Target="https://talan.bank.gov.ua/get-user-certificate/D-NsDvcfl7k86ZXCtqy_" TargetMode="External"/><Relationship Id="rId229" Type="http://schemas.openxmlformats.org/officeDocument/2006/relationships/hyperlink" Target="https://talan.bank.gov.ua/get-user-certificate/D-NsDuK8pv9vFmjhIKxm" TargetMode="External"/><Relationship Id="rId240" Type="http://schemas.openxmlformats.org/officeDocument/2006/relationships/hyperlink" Target="https://talan.bank.gov.ua/get-user-certificate/D-NsDHhKqWNlyzYTas2S" TargetMode="External"/><Relationship Id="rId14" Type="http://schemas.openxmlformats.org/officeDocument/2006/relationships/hyperlink" Target="https://talan.bank.gov.ua/get-user-certificate/D-NsDf-rx9KiaYFYCJpa" TargetMode="External"/><Relationship Id="rId35" Type="http://schemas.openxmlformats.org/officeDocument/2006/relationships/hyperlink" Target="https://talan.bank.gov.ua/get-user-certificate/D-NsDYASTkHqye_4aiXB" TargetMode="External"/><Relationship Id="rId56" Type="http://schemas.openxmlformats.org/officeDocument/2006/relationships/hyperlink" Target="https://talan.bank.gov.ua/get-user-certificate/D-NsDF-mRxBd6qrfXbDw" TargetMode="External"/><Relationship Id="rId77" Type="http://schemas.openxmlformats.org/officeDocument/2006/relationships/hyperlink" Target="https://talan.bank.gov.ua/get-user-certificate/D-NsDY6NmnJV01ocE8uU" TargetMode="External"/><Relationship Id="rId100" Type="http://schemas.openxmlformats.org/officeDocument/2006/relationships/hyperlink" Target="https://talan.bank.gov.ua/get-user-certificate/D-NsDJOU4Uo8Di9vPynw" TargetMode="External"/><Relationship Id="rId8" Type="http://schemas.openxmlformats.org/officeDocument/2006/relationships/hyperlink" Target="https://talan.bank.gov.ua/get-user-certificate/D-NsDDGp0_pyoVWovDeB" TargetMode="External"/><Relationship Id="rId98" Type="http://schemas.openxmlformats.org/officeDocument/2006/relationships/hyperlink" Target="https://talan.bank.gov.ua/get-user-certificate/D-NsDLftGi05Q_N95U48" TargetMode="External"/><Relationship Id="rId121" Type="http://schemas.openxmlformats.org/officeDocument/2006/relationships/hyperlink" Target="https://talan.bank.gov.ua/get-user-certificate/D-NsDihwhqKqq-d6w8mt" TargetMode="External"/><Relationship Id="rId142" Type="http://schemas.openxmlformats.org/officeDocument/2006/relationships/hyperlink" Target="https://talan.bank.gov.ua/get-user-certificate/D-NsDqeI7dgLiRGDwRk1" TargetMode="External"/><Relationship Id="rId163" Type="http://schemas.openxmlformats.org/officeDocument/2006/relationships/hyperlink" Target="https://talan.bank.gov.ua/get-user-certificate/D-NsDVXJXbl3qLBHPF42" TargetMode="External"/><Relationship Id="rId184" Type="http://schemas.openxmlformats.org/officeDocument/2006/relationships/hyperlink" Target="https://talan.bank.gov.ua/get-user-certificate/D-NsDGMAVQvvopjZluC_" TargetMode="External"/><Relationship Id="rId219" Type="http://schemas.openxmlformats.org/officeDocument/2006/relationships/hyperlink" Target="https://talan.bank.gov.ua/get-user-certificate/D-NsDTWRCszomNfiCDvz" TargetMode="External"/><Relationship Id="rId230" Type="http://schemas.openxmlformats.org/officeDocument/2006/relationships/hyperlink" Target="https://talan.bank.gov.ua/get-user-certificate/D-NsDD0W6_13jszW_AIW" TargetMode="External"/><Relationship Id="rId251" Type="http://schemas.openxmlformats.org/officeDocument/2006/relationships/hyperlink" Target="https://talan.bank.gov.ua/get-user-certificate/D-NsDeOjOJ7KwLTybDFo" TargetMode="External"/><Relationship Id="rId25" Type="http://schemas.openxmlformats.org/officeDocument/2006/relationships/hyperlink" Target="https://talan.bank.gov.ua/get-user-certificate/D-NsDODTWoRoJLy5VBfh" TargetMode="External"/><Relationship Id="rId46" Type="http://schemas.openxmlformats.org/officeDocument/2006/relationships/hyperlink" Target="https://talan.bank.gov.ua/get-user-certificate/D-NsDahVcD4SutkE1afY" TargetMode="External"/><Relationship Id="rId67" Type="http://schemas.openxmlformats.org/officeDocument/2006/relationships/hyperlink" Target="https://talan.bank.gov.ua/get-user-certificate/D-NsDh7uUsVpmIVeaopg" TargetMode="External"/><Relationship Id="rId88" Type="http://schemas.openxmlformats.org/officeDocument/2006/relationships/hyperlink" Target="https://talan.bank.gov.ua/get-user-certificate/D-NsDuoxFerqPlpMSgcL" TargetMode="External"/><Relationship Id="rId111" Type="http://schemas.openxmlformats.org/officeDocument/2006/relationships/hyperlink" Target="https://talan.bank.gov.ua/get-user-certificate/D-NsDnZZzTCnkU4lEWEy" TargetMode="External"/><Relationship Id="rId132" Type="http://schemas.openxmlformats.org/officeDocument/2006/relationships/hyperlink" Target="https://talan.bank.gov.ua/get-user-certificate/D-NsDpDUMVaiXeQ4Dy4K" TargetMode="External"/><Relationship Id="rId153" Type="http://schemas.openxmlformats.org/officeDocument/2006/relationships/hyperlink" Target="https://talan.bank.gov.ua/get-user-certificate/D-NsD6FKXC1ViXYY7sEM" TargetMode="External"/><Relationship Id="rId174" Type="http://schemas.openxmlformats.org/officeDocument/2006/relationships/hyperlink" Target="https://talan.bank.gov.ua/get-user-certificate/D-NsDgkvG10b9wSJaXkt" TargetMode="External"/><Relationship Id="rId195" Type="http://schemas.openxmlformats.org/officeDocument/2006/relationships/hyperlink" Target="https://talan.bank.gov.ua/get-user-certificate/D-NsDfl754_jbm5F7GGg" TargetMode="External"/><Relationship Id="rId209" Type="http://schemas.openxmlformats.org/officeDocument/2006/relationships/hyperlink" Target="https://talan.bank.gov.ua/get-user-certificate/D-NsD9k8YZM6Fxudkoig" TargetMode="External"/><Relationship Id="rId220" Type="http://schemas.openxmlformats.org/officeDocument/2006/relationships/hyperlink" Target="https://talan.bank.gov.ua/get-user-certificate/D-NsDVZ16V2qe6eb3tN1" TargetMode="External"/><Relationship Id="rId241" Type="http://schemas.openxmlformats.org/officeDocument/2006/relationships/hyperlink" Target="https://talan.bank.gov.ua/get-user-certificate/D-NsDyYTRv3x5y4halyY" TargetMode="External"/><Relationship Id="rId15" Type="http://schemas.openxmlformats.org/officeDocument/2006/relationships/hyperlink" Target="https://talan.bank.gov.ua/get-user-certificate/D-NsDCzLL7MJtYJXci6u" TargetMode="External"/><Relationship Id="rId36" Type="http://schemas.openxmlformats.org/officeDocument/2006/relationships/hyperlink" Target="https://talan.bank.gov.ua/get-user-certificate/D-NsDCIuErRBJ93fGaj8" TargetMode="External"/><Relationship Id="rId57" Type="http://schemas.openxmlformats.org/officeDocument/2006/relationships/hyperlink" Target="https://talan.bank.gov.ua/get-user-certificate/D-NsDXxmpQArV9ViS-s7" TargetMode="External"/><Relationship Id="rId78" Type="http://schemas.openxmlformats.org/officeDocument/2006/relationships/hyperlink" Target="https://talan.bank.gov.ua/get-user-certificate/D-NsDKcVoz2HMrbOzYZD" TargetMode="External"/><Relationship Id="rId99" Type="http://schemas.openxmlformats.org/officeDocument/2006/relationships/hyperlink" Target="https://talan.bank.gov.ua/get-user-certificate/D-NsD603YQFyDxxT87hd" TargetMode="External"/><Relationship Id="rId101" Type="http://schemas.openxmlformats.org/officeDocument/2006/relationships/hyperlink" Target="https://talan.bank.gov.ua/get-user-certificate/D-NsDuEJ-_bkL5XXZyo2" TargetMode="External"/><Relationship Id="rId122" Type="http://schemas.openxmlformats.org/officeDocument/2006/relationships/hyperlink" Target="https://talan.bank.gov.ua/get-user-certificate/D-NsDExwDVtfgWxx6-Qj" TargetMode="External"/><Relationship Id="rId143" Type="http://schemas.openxmlformats.org/officeDocument/2006/relationships/hyperlink" Target="https://talan.bank.gov.ua/get-user-certificate/D-NsDWyiXl2AIYK0c58B" TargetMode="External"/><Relationship Id="rId164" Type="http://schemas.openxmlformats.org/officeDocument/2006/relationships/hyperlink" Target="https://talan.bank.gov.ua/get-user-certificate/D-NsDt0PCHiDmIjvYk1c" TargetMode="External"/><Relationship Id="rId185" Type="http://schemas.openxmlformats.org/officeDocument/2006/relationships/hyperlink" Target="https://talan.bank.gov.ua/get-user-certificate/D-NsDPiNY5p_3vGzQjEq" TargetMode="External"/><Relationship Id="rId9" Type="http://schemas.openxmlformats.org/officeDocument/2006/relationships/hyperlink" Target="https://talan.bank.gov.ua/get-user-certificate/D-NsDgHNjADyNNWlhAiw" TargetMode="External"/><Relationship Id="rId210" Type="http://schemas.openxmlformats.org/officeDocument/2006/relationships/hyperlink" Target="https://talan.bank.gov.ua/get-user-certificate/D-NsDvvgOFwXSQ_cozz5" TargetMode="External"/><Relationship Id="rId26" Type="http://schemas.openxmlformats.org/officeDocument/2006/relationships/hyperlink" Target="https://talan.bank.gov.ua/get-user-certificate/D-NsDuf0H1cbbuG1YjUG" TargetMode="External"/><Relationship Id="rId231" Type="http://schemas.openxmlformats.org/officeDocument/2006/relationships/hyperlink" Target="https://talan.bank.gov.ua/get-user-certificate/D-NsDNraEuMWR2kxGU0G" TargetMode="External"/><Relationship Id="rId252" Type="http://schemas.openxmlformats.org/officeDocument/2006/relationships/hyperlink" Target="https://talan.bank.gov.ua/get-user-certificate/D-NsDF1-ldlCX7W0In5Z" TargetMode="External"/><Relationship Id="rId47" Type="http://schemas.openxmlformats.org/officeDocument/2006/relationships/hyperlink" Target="https://talan.bank.gov.ua/get-user-certificate/D-NsD-dQrz19gCtFyln6" TargetMode="External"/><Relationship Id="rId68" Type="http://schemas.openxmlformats.org/officeDocument/2006/relationships/hyperlink" Target="https://talan.bank.gov.ua/get-user-certificate/D-NsDLbSscDk6Ir21Zfx" TargetMode="External"/><Relationship Id="rId89" Type="http://schemas.openxmlformats.org/officeDocument/2006/relationships/hyperlink" Target="https://talan.bank.gov.ua/get-user-certificate/D-NsDh6DW5XbhTV_k7ta" TargetMode="External"/><Relationship Id="rId112" Type="http://schemas.openxmlformats.org/officeDocument/2006/relationships/hyperlink" Target="https://talan.bank.gov.ua/get-user-certificate/D-NsDVJI2mST2B0ytPPl" TargetMode="External"/><Relationship Id="rId133" Type="http://schemas.openxmlformats.org/officeDocument/2006/relationships/hyperlink" Target="https://talan.bank.gov.ua/get-user-certificate/D-NsDA17smzxoPv_Ee__" TargetMode="External"/><Relationship Id="rId154" Type="http://schemas.openxmlformats.org/officeDocument/2006/relationships/hyperlink" Target="https://talan.bank.gov.ua/get-user-certificate/D-NsDdS67_tN19Yv_lgJ" TargetMode="External"/><Relationship Id="rId175" Type="http://schemas.openxmlformats.org/officeDocument/2006/relationships/hyperlink" Target="https://talan.bank.gov.ua/get-user-certificate/D-NsDcYCoFkGaHDCbnAs" TargetMode="External"/><Relationship Id="rId196" Type="http://schemas.openxmlformats.org/officeDocument/2006/relationships/hyperlink" Target="https://talan.bank.gov.ua/get-user-certificate/D-NsD52sadHJL-VbMSVm" TargetMode="External"/><Relationship Id="rId200" Type="http://schemas.openxmlformats.org/officeDocument/2006/relationships/hyperlink" Target="https://talan.bank.gov.ua/get-user-certificate/D-NsDIkJRpt8_-P3rbSV" TargetMode="External"/><Relationship Id="rId16" Type="http://schemas.openxmlformats.org/officeDocument/2006/relationships/hyperlink" Target="https://talan.bank.gov.ua/get-user-certificate/D-NsD6os-FV2Dmboym9X" TargetMode="External"/><Relationship Id="rId221" Type="http://schemas.openxmlformats.org/officeDocument/2006/relationships/hyperlink" Target="https://talan.bank.gov.ua/get-user-certificate/D-NsDuJG6iDTi2fhPlxs" TargetMode="External"/><Relationship Id="rId242" Type="http://schemas.openxmlformats.org/officeDocument/2006/relationships/hyperlink" Target="https://talan.bank.gov.ua/get-user-certificate/D-NsDs5pFjbCfWnQt6hj" TargetMode="External"/><Relationship Id="rId37" Type="http://schemas.openxmlformats.org/officeDocument/2006/relationships/hyperlink" Target="https://talan.bank.gov.ua/get-user-certificate/D-NsDTye-0ZC-eQROi6z" TargetMode="External"/><Relationship Id="rId58" Type="http://schemas.openxmlformats.org/officeDocument/2006/relationships/hyperlink" Target="https://talan.bank.gov.ua/get-user-certificate/D-NsDJDahXzNkMbIoEo2" TargetMode="External"/><Relationship Id="rId79" Type="http://schemas.openxmlformats.org/officeDocument/2006/relationships/hyperlink" Target="https://talan.bank.gov.ua/get-user-certificate/D-NsDzL2_ycUA1e0AjcW" TargetMode="External"/><Relationship Id="rId102" Type="http://schemas.openxmlformats.org/officeDocument/2006/relationships/hyperlink" Target="https://talan.bank.gov.ua/get-user-certificate/D-NsD4CfLCSCFBkR7TAi" TargetMode="External"/><Relationship Id="rId123" Type="http://schemas.openxmlformats.org/officeDocument/2006/relationships/hyperlink" Target="https://talan.bank.gov.ua/get-user-certificate/D-NsD1LYEm2-aerwKuJm" TargetMode="External"/><Relationship Id="rId144" Type="http://schemas.openxmlformats.org/officeDocument/2006/relationships/hyperlink" Target="https://talan.bank.gov.ua/get-user-certificate/D-NsDpmNtv7CLoHrrU5n" TargetMode="External"/><Relationship Id="rId90" Type="http://schemas.openxmlformats.org/officeDocument/2006/relationships/hyperlink" Target="https://talan.bank.gov.ua/get-user-certificate/D-NsD0PDQnwnbkej2s2H" TargetMode="External"/><Relationship Id="rId165" Type="http://schemas.openxmlformats.org/officeDocument/2006/relationships/hyperlink" Target="https://talan.bank.gov.ua/get-user-certificate/D-NsDCZJVk1BUH0lJTa4" TargetMode="External"/><Relationship Id="rId186" Type="http://schemas.openxmlformats.org/officeDocument/2006/relationships/hyperlink" Target="https://talan.bank.gov.ua/get-user-certificate/D-NsDJyn0ARM7hDjxJpC" TargetMode="External"/><Relationship Id="rId211" Type="http://schemas.openxmlformats.org/officeDocument/2006/relationships/hyperlink" Target="https://talan.bank.gov.ua/get-user-certificate/D-NsDAZ91TdjoitiYqme" TargetMode="External"/><Relationship Id="rId232" Type="http://schemas.openxmlformats.org/officeDocument/2006/relationships/hyperlink" Target="https://talan.bank.gov.ua/get-user-certificate/D-NsDiU88Hq9SvUh3dXq" TargetMode="External"/><Relationship Id="rId253" Type="http://schemas.openxmlformats.org/officeDocument/2006/relationships/hyperlink" Target="https://talan.bank.gov.ua/get-user-certificate/D-NsDobHBFJl7AgZQDmD" TargetMode="External"/><Relationship Id="rId27" Type="http://schemas.openxmlformats.org/officeDocument/2006/relationships/hyperlink" Target="https://talan.bank.gov.ua/get-user-certificate/D-NsDSrVS0q834VlGIAw" TargetMode="External"/><Relationship Id="rId48" Type="http://schemas.openxmlformats.org/officeDocument/2006/relationships/hyperlink" Target="https://talan.bank.gov.ua/get-user-certificate/D-NsD5KCuFzdLf5UOMLB" TargetMode="External"/><Relationship Id="rId69" Type="http://schemas.openxmlformats.org/officeDocument/2006/relationships/hyperlink" Target="https://talan.bank.gov.ua/get-user-certificate/D-NsD4js_yhlAPFprcim" TargetMode="External"/><Relationship Id="rId113" Type="http://schemas.openxmlformats.org/officeDocument/2006/relationships/hyperlink" Target="https://talan.bank.gov.ua/get-user-certificate/D-NsDdYVSk2OSp8Xo9UL" TargetMode="External"/><Relationship Id="rId134" Type="http://schemas.openxmlformats.org/officeDocument/2006/relationships/hyperlink" Target="https://talan.bank.gov.ua/get-user-certificate/D-NsDfBLq3MuzOBiQ8NC" TargetMode="External"/><Relationship Id="rId80" Type="http://schemas.openxmlformats.org/officeDocument/2006/relationships/hyperlink" Target="https://talan.bank.gov.ua/get-user-certificate/D-NsDpCwuOgV4T6Wfn2T" TargetMode="External"/><Relationship Id="rId155" Type="http://schemas.openxmlformats.org/officeDocument/2006/relationships/hyperlink" Target="https://talan.bank.gov.ua/get-user-certificate/D-NsDdWtrhn6w1oia9Yp" TargetMode="External"/><Relationship Id="rId176" Type="http://schemas.openxmlformats.org/officeDocument/2006/relationships/hyperlink" Target="https://talan.bank.gov.ua/get-user-certificate/D-NsDv0Vnk1h3tvTtTBe" TargetMode="External"/><Relationship Id="rId197" Type="http://schemas.openxmlformats.org/officeDocument/2006/relationships/hyperlink" Target="https://talan.bank.gov.ua/get-user-certificate/D-NsDvZddmRiO72t6U20" TargetMode="External"/><Relationship Id="rId201" Type="http://schemas.openxmlformats.org/officeDocument/2006/relationships/hyperlink" Target="https://talan.bank.gov.ua/get-user-certificate/D-NsDnLTtiS15pMVzC6n" TargetMode="External"/><Relationship Id="rId222" Type="http://schemas.openxmlformats.org/officeDocument/2006/relationships/hyperlink" Target="https://talan.bank.gov.ua/get-user-certificate/D-NsDGGGoAuGffng3nMx" TargetMode="External"/><Relationship Id="rId243" Type="http://schemas.openxmlformats.org/officeDocument/2006/relationships/hyperlink" Target="https://talan.bank.gov.ua/get-user-certificate/D-NsDk7Pw3zu6FDD_l2E" TargetMode="External"/><Relationship Id="rId17" Type="http://schemas.openxmlformats.org/officeDocument/2006/relationships/hyperlink" Target="https://talan.bank.gov.ua/get-user-certificate/D-NsDDcOseS5pHwxF-G3" TargetMode="External"/><Relationship Id="rId38" Type="http://schemas.openxmlformats.org/officeDocument/2006/relationships/hyperlink" Target="https://talan.bank.gov.ua/get-user-certificate/D-NsDvNRiKVZgcgJ8V5q" TargetMode="External"/><Relationship Id="rId59" Type="http://schemas.openxmlformats.org/officeDocument/2006/relationships/hyperlink" Target="https://talan.bank.gov.ua/get-user-certificate/D-NsDP2SKJ1XLc1k0-e0" TargetMode="External"/><Relationship Id="rId103" Type="http://schemas.openxmlformats.org/officeDocument/2006/relationships/hyperlink" Target="https://talan.bank.gov.ua/get-user-certificate/D-NsD1UINyXRla0F0kuR" TargetMode="External"/><Relationship Id="rId124" Type="http://schemas.openxmlformats.org/officeDocument/2006/relationships/hyperlink" Target="https://talan.bank.gov.ua/get-user-certificate/D-NsDeBBD6Md8yfh9fTM" TargetMode="External"/><Relationship Id="rId70" Type="http://schemas.openxmlformats.org/officeDocument/2006/relationships/hyperlink" Target="https://talan.bank.gov.ua/get-user-certificate/D-NsDV_RaUoCfirzma8c" TargetMode="External"/><Relationship Id="rId91" Type="http://schemas.openxmlformats.org/officeDocument/2006/relationships/hyperlink" Target="https://talan.bank.gov.ua/get-user-certificate/D-NsD3GSuBqFWmf3xPMf" TargetMode="External"/><Relationship Id="rId145" Type="http://schemas.openxmlformats.org/officeDocument/2006/relationships/hyperlink" Target="https://talan.bank.gov.ua/get-user-certificate/D-NsD2GHoTPRuFNhA9Up" TargetMode="External"/><Relationship Id="rId166" Type="http://schemas.openxmlformats.org/officeDocument/2006/relationships/hyperlink" Target="https://talan.bank.gov.ua/get-user-certificate/D-NsDVajcmGNh81g9gBX" TargetMode="External"/><Relationship Id="rId187" Type="http://schemas.openxmlformats.org/officeDocument/2006/relationships/hyperlink" Target="https://talan.bank.gov.ua/get-user-certificate/D-NsD4VkU5_NhqFECROl" TargetMode="External"/><Relationship Id="rId1" Type="http://schemas.openxmlformats.org/officeDocument/2006/relationships/hyperlink" Target="https://talan.bank.gov.ua/get-user-certificate/D-NsDonkNFV68LPDug-c" TargetMode="External"/><Relationship Id="rId212" Type="http://schemas.openxmlformats.org/officeDocument/2006/relationships/hyperlink" Target="https://talan.bank.gov.ua/get-user-certificate/D-NsDfM5j3f_Z61VTOIw" TargetMode="External"/><Relationship Id="rId233" Type="http://schemas.openxmlformats.org/officeDocument/2006/relationships/hyperlink" Target="https://talan.bank.gov.ua/get-user-certificate/D-NsDmSUeypQC_EKw5fC" TargetMode="External"/><Relationship Id="rId254" Type="http://schemas.openxmlformats.org/officeDocument/2006/relationships/hyperlink" Target="https://talan.bank.gov.ua/get-user-certificate/D-NsDVJI0mIhOJKxrLKH" TargetMode="External"/><Relationship Id="rId28" Type="http://schemas.openxmlformats.org/officeDocument/2006/relationships/hyperlink" Target="https://talan.bank.gov.ua/get-user-certificate/D-NsDVBoTL4IahAXhiiS" TargetMode="External"/><Relationship Id="rId49" Type="http://schemas.openxmlformats.org/officeDocument/2006/relationships/hyperlink" Target="https://talan.bank.gov.ua/get-user-certificate/D-NsD0x39kun-NKp8LP6" TargetMode="External"/><Relationship Id="rId114" Type="http://schemas.openxmlformats.org/officeDocument/2006/relationships/hyperlink" Target="https://talan.bank.gov.ua/get-user-certificate/D-NsDab2s-0V1WSwIU_m" TargetMode="External"/><Relationship Id="rId60" Type="http://schemas.openxmlformats.org/officeDocument/2006/relationships/hyperlink" Target="https://talan.bank.gov.ua/get-user-certificate/D-NsDdOUHBRIC-f0Dphi" TargetMode="External"/><Relationship Id="rId81" Type="http://schemas.openxmlformats.org/officeDocument/2006/relationships/hyperlink" Target="https://talan.bank.gov.ua/get-user-certificate/D-NsDY8cil7EBoAVso8o" TargetMode="External"/><Relationship Id="rId135" Type="http://schemas.openxmlformats.org/officeDocument/2006/relationships/hyperlink" Target="https://talan.bank.gov.ua/get-user-certificate/D-NsDVGwyM2V_R_xUXlb" TargetMode="External"/><Relationship Id="rId156" Type="http://schemas.openxmlformats.org/officeDocument/2006/relationships/hyperlink" Target="https://talan.bank.gov.ua/get-user-certificate/D-NsDWdr6WjJO01sHhWR" TargetMode="External"/><Relationship Id="rId177" Type="http://schemas.openxmlformats.org/officeDocument/2006/relationships/hyperlink" Target="https://talan.bank.gov.ua/get-user-certificate/D-NsD7LxBKQQQxJQAr5W" TargetMode="External"/><Relationship Id="rId198" Type="http://schemas.openxmlformats.org/officeDocument/2006/relationships/hyperlink" Target="https://talan.bank.gov.ua/get-user-certificate/D-NsDhiG1vUq2DCltqrr" TargetMode="External"/><Relationship Id="rId202" Type="http://schemas.openxmlformats.org/officeDocument/2006/relationships/hyperlink" Target="https://talan.bank.gov.ua/get-user-certificate/D-NsD0tPcSx7vWJ98WzL" TargetMode="External"/><Relationship Id="rId223" Type="http://schemas.openxmlformats.org/officeDocument/2006/relationships/hyperlink" Target="https://talan.bank.gov.ua/get-user-certificate/D-NsDWde4Ui1LQRbbDX4" TargetMode="External"/><Relationship Id="rId244" Type="http://schemas.openxmlformats.org/officeDocument/2006/relationships/hyperlink" Target="https://talan.bank.gov.ua/get-user-certificate/D-NsDVhfgHvZIfW4XycZ" TargetMode="External"/><Relationship Id="rId18" Type="http://schemas.openxmlformats.org/officeDocument/2006/relationships/hyperlink" Target="https://talan.bank.gov.ua/get-user-certificate/D-NsDbLvLoa_zbaLwqFK" TargetMode="External"/><Relationship Id="rId39" Type="http://schemas.openxmlformats.org/officeDocument/2006/relationships/hyperlink" Target="https://talan.bank.gov.ua/get-user-certificate/D-NsD7NhJ5UDgzkIbKSn" TargetMode="External"/><Relationship Id="rId50" Type="http://schemas.openxmlformats.org/officeDocument/2006/relationships/hyperlink" Target="https://talan.bank.gov.ua/get-user-certificate/D-NsDQp3v5nG0DZFebrB" TargetMode="External"/><Relationship Id="rId104" Type="http://schemas.openxmlformats.org/officeDocument/2006/relationships/hyperlink" Target="https://talan.bank.gov.ua/get-user-certificate/D-NsDwarKQdFgm6_mnL7" TargetMode="External"/><Relationship Id="rId125" Type="http://schemas.openxmlformats.org/officeDocument/2006/relationships/hyperlink" Target="https://talan.bank.gov.ua/get-user-certificate/D-NsD7V4vdmh6_wcIjjg" TargetMode="External"/><Relationship Id="rId146" Type="http://schemas.openxmlformats.org/officeDocument/2006/relationships/hyperlink" Target="https://talan.bank.gov.ua/get-user-certificate/D-NsDE-yQtidq61rTsQ5" TargetMode="External"/><Relationship Id="rId167" Type="http://schemas.openxmlformats.org/officeDocument/2006/relationships/hyperlink" Target="https://talan.bank.gov.ua/get-user-certificate/D-NsDIJHOEkoHdCY6Riy" TargetMode="External"/><Relationship Id="rId188" Type="http://schemas.openxmlformats.org/officeDocument/2006/relationships/hyperlink" Target="https://talan.bank.gov.ua/get-user-certificate/D-NsDJKg3B09dWKy4FRn" TargetMode="External"/><Relationship Id="rId71" Type="http://schemas.openxmlformats.org/officeDocument/2006/relationships/hyperlink" Target="https://talan.bank.gov.ua/get-user-certificate/D-NsDxerFNyFW14j8Pxm" TargetMode="External"/><Relationship Id="rId92" Type="http://schemas.openxmlformats.org/officeDocument/2006/relationships/hyperlink" Target="https://talan.bank.gov.ua/get-user-certificate/D-NsDbHYSuzw9i6Yeert" TargetMode="External"/><Relationship Id="rId213" Type="http://schemas.openxmlformats.org/officeDocument/2006/relationships/hyperlink" Target="https://talan.bank.gov.ua/get-user-certificate/D-NsDQZtsl_Eg-S1ddQK" TargetMode="External"/><Relationship Id="rId234" Type="http://schemas.openxmlformats.org/officeDocument/2006/relationships/hyperlink" Target="https://talan.bank.gov.ua/get-user-certificate/D-NsD-7JiA7Vjb7CWl-5" TargetMode="External"/><Relationship Id="rId2" Type="http://schemas.openxmlformats.org/officeDocument/2006/relationships/hyperlink" Target="https://talan.bank.gov.ua/get-user-certificate/D-NsDozGvQ16s-ax0PJu" TargetMode="External"/><Relationship Id="rId29" Type="http://schemas.openxmlformats.org/officeDocument/2006/relationships/hyperlink" Target="https://talan.bank.gov.ua/get-user-certificate/D-NsDUR3Qpu0F07f9_Ae" TargetMode="External"/><Relationship Id="rId255" Type="http://schemas.openxmlformats.org/officeDocument/2006/relationships/hyperlink" Target="https://talan.bank.gov.ua/get-user-certificate/D-NsD2PDtmRnqpsXTPzY" TargetMode="External"/><Relationship Id="rId40" Type="http://schemas.openxmlformats.org/officeDocument/2006/relationships/hyperlink" Target="https://talan.bank.gov.ua/get-user-certificate/D-NsDU8l8tI5h4zVC1po" TargetMode="External"/><Relationship Id="rId115" Type="http://schemas.openxmlformats.org/officeDocument/2006/relationships/hyperlink" Target="https://talan.bank.gov.ua/get-user-certificate/D-NsD-cGYhTNRRx6bbPp" TargetMode="External"/><Relationship Id="rId136" Type="http://schemas.openxmlformats.org/officeDocument/2006/relationships/hyperlink" Target="https://talan.bank.gov.ua/get-user-certificate/D-NsD_6D589g215lBinv" TargetMode="External"/><Relationship Id="rId157" Type="http://schemas.openxmlformats.org/officeDocument/2006/relationships/hyperlink" Target="https://talan.bank.gov.ua/get-user-certificate/D-NsDhqawz2n1lWAFkyt" TargetMode="External"/><Relationship Id="rId178" Type="http://schemas.openxmlformats.org/officeDocument/2006/relationships/hyperlink" Target="https://talan.bank.gov.ua/get-user-certificate/D-NsDkD6jcP05j2Pi_m_" TargetMode="External"/><Relationship Id="rId61" Type="http://schemas.openxmlformats.org/officeDocument/2006/relationships/hyperlink" Target="https://talan.bank.gov.ua/get-user-certificate/D-NsDaZlu2v1FU0xsRD-" TargetMode="External"/><Relationship Id="rId82" Type="http://schemas.openxmlformats.org/officeDocument/2006/relationships/hyperlink" Target="https://talan.bank.gov.ua/get-user-certificate/D-NsD_2MPnBP0y5IulrX" TargetMode="External"/><Relationship Id="rId199" Type="http://schemas.openxmlformats.org/officeDocument/2006/relationships/hyperlink" Target="https://talan.bank.gov.ua/get-user-certificate/D-NsDOWUKs5nXpogTM2o" TargetMode="External"/><Relationship Id="rId203" Type="http://schemas.openxmlformats.org/officeDocument/2006/relationships/hyperlink" Target="https://talan.bank.gov.ua/get-user-certificate/D-NsD0OJvSFb4946DtZE" TargetMode="External"/><Relationship Id="rId19" Type="http://schemas.openxmlformats.org/officeDocument/2006/relationships/hyperlink" Target="https://talan.bank.gov.ua/get-user-certificate/D-NsDJp_KhA0f9AWwfEm" TargetMode="External"/><Relationship Id="rId224" Type="http://schemas.openxmlformats.org/officeDocument/2006/relationships/hyperlink" Target="https://talan.bank.gov.ua/get-user-certificate/D-NsDATQwgc1lyvs-wWc" TargetMode="External"/><Relationship Id="rId245" Type="http://schemas.openxmlformats.org/officeDocument/2006/relationships/hyperlink" Target="https://talan.bank.gov.ua/get-user-certificate/D-NsDdrT_RcspfEutRJt" TargetMode="External"/><Relationship Id="rId30" Type="http://schemas.openxmlformats.org/officeDocument/2006/relationships/hyperlink" Target="https://talan.bank.gov.ua/get-user-certificate/D-NsD-iXTziB8GVOphx4" TargetMode="External"/><Relationship Id="rId105" Type="http://schemas.openxmlformats.org/officeDocument/2006/relationships/hyperlink" Target="https://talan.bank.gov.ua/get-user-certificate/D-NsDLRj54Q9RTI_1mZh" TargetMode="External"/><Relationship Id="rId126" Type="http://schemas.openxmlformats.org/officeDocument/2006/relationships/hyperlink" Target="https://talan.bank.gov.ua/get-user-certificate/D-NsDbFl4e5AemIgU9p3" TargetMode="External"/><Relationship Id="rId147" Type="http://schemas.openxmlformats.org/officeDocument/2006/relationships/hyperlink" Target="https://talan.bank.gov.ua/get-user-certificate/D-NsD-I7d3QGEGiF-ZjO" TargetMode="External"/><Relationship Id="rId168" Type="http://schemas.openxmlformats.org/officeDocument/2006/relationships/hyperlink" Target="https://talan.bank.gov.ua/get-user-certificate/D-NsDMFN1mRMOfOcyXCC" TargetMode="External"/><Relationship Id="rId51" Type="http://schemas.openxmlformats.org/officeDocument/2006/relationships/hyperlink" Target="https://talan.bank.gov.ua/get-user-certificate/D-NsDa3ZJ_mJeuOXU-9U" TargetMode="External"/><Relationship Id="rId72" Type="http://schemas.openxmlformats.org/officeDocument/2006/relationships/hyperlink" Target="https://talan.bank.gov.ua/get-user-certificate/D-NsDDhBIOaUjKpWBFNV" TargetMode="External"/><Relationship Id="rId93" Type="http://schemas.openxmlformats.org/officeDocument/2006/relationships/hyperlink" Target="https://talan.bank.gov.ua/get-user-certificate/D-NsDr0yZ3d5VjxOh8IK" TargetMode="External"/><Relationship Id="rId189" Type="http://schemas.openxmlformats.org/officeDocument/2006/relationships/hyperlink" Target="https://talan.bank.gov.ua/get-user-certificate/D-NsDZ4R5IGPDD_hiU0C" TargetMode="External"/><Relationship Id="rId3" Type="http://schemas.openxmlformats.org/officeDocument/2006/relationships/hyperlink" Target="https://talan.bank.gov.ua/get-user-certificate/D-NsDF13vhJBWf-N0k7W" TargetMode="External"/><Relationship Id="rId214" Type="http://schemas.openxmlformats.org/officeDocument/2006/relationships/hyperlink" Target="https://talan.bank.gov.ua/get-user-certificate/D-NsD9LZWfjY84SYYDJ_" TargetMode="External"/><Relationship Id="rId235" Type="http://schemas.openxmlformats.org/officeDocument/2006/relationships/hyperlink" Target="https://talan.bank.gov.ua/get-user-certificate/D-NsDs-3om8Aaov-GRfe" TargetMode="External"/><Relationship Id="rId256" Type="http://schemas.openxmlformats.org/officeDocument/2006/relationships/hyperlink" Target="https://talan.bank.gov.ua/get-user-certificate/D-NsDDe4jIxtk7u0OFHk" TargetMode="External"/><Relationship Id="rId116" Type="http://schemas.openxmlformats.org/officeDocument/2006/relationships/hyperlink" Target="https://talan.bank.gov.ua/get-user-certificate/D-NsDgFvkG6oQxdo9DWY" TargetMode="External"/><Relationship Id="rId137" Type="http://schemas.openxmlformats.org/officeDocument/2006/relationships/hyperlink" Target="https://talan.bank.gov.ua/get-user-certificate/D-NsDSWg_Gx9xQIDRl5n" TargetMode="External"/><Relationship Id="rId158" Type="http://schemas.openxmlformats.org/officeDocument/2006/relationships/hyperlink" Target="https://talan.bank.gov.ua/get-user-certificate/D-NsDCGT0DxRQOepJ1ky" TargetMode="External"/><Relationship Id="rId20" Type="http://schemas.openxmlformats.org/officeDocument/2006/relationships/hyperlink" Target="https://talan.bank.gov.ua/get-user-certificate/D-NsDn_FB19Iy2DeIxB6" TargetMode="External"/><Relationship Id="rId41" Type="http://schemas.openxmlformats.org/officeDocument/2006/relationships/hyperlink" Target="https://talan.bank.gov.ua/get-user-certificate/D-NsDAyNaZRnmpBzkzop" TargetMode="External"/><Relationship Id="rId62" Type="http://schemas.openxmlformats.org/officeDocument/2006/relationships/hyperlink" Target="https://talan.bank.gov.ua/get-user-certificate/D-NsDRrS4-U-NB7GOJiG" TargetMode="External"/><Relationship Id="rId83" Type="http://schemas.openxmlformats.org/officeDocument/2006/relationships/hyperlink" Target="https://talan.bank.gov.ua/get-user-certificate/D-NsDGHttqFRbOf_AmU_" TargetMode="External"/><Relationship Id="rId179" Type="http://schemas.openxmlformats.org/officeDocument/2006/relationships/hyperlink" Target="https://talan.bank.gov.ua/get-user-certificate/D-NsD28nhTyTeLPcIaK-" TargetMode="External"/><Relationship Id="rId190" Type="http://schemas.openxmlformats.org/officeDocument/2006/relationships/hyperlink" Target="https://talan.bank.gov.ua/get-user-certificate/D-NsDuLXlzeqoZq9XbwB" TargetMode="External"/><Relationship Id="rId204" Type="http://schemas.openxmlformats.org/officeDocument/2006/relationships/hyperlink" Target="https://talan.bank.gov.ua/get-user-certificate/D-NsDZWYifFtf1TvxcSk" TargetMode="External"/><Relationship Id="rId225" Type="http://schemas.openxmlformats.org/officeDocument/2006/relationships/hyperlink" Target="https://talan.bank.gov.ua/get-user-certificate/D-NsDzfFTr0auHz0fPRD" TargetMode="External"/><Relationship Id="rId246" Type="http://schemas.openxmlformats.org/officeDocument/2006/relationships/hyperlink" Target="https://talan.bank.gov.ua/get-user-certificate/D-NsD2Grzbc2IcIW87VD" TargetMode="External"/><Relationship Id="rId106" Type="http://schemas.openxmlformats.org/officeDocument/2006/relationships/hyperlink" Target="https://talan.bank.gov.ua/get-user-certificate/D-NsDSwgPFgrBX_jQVd7" TargetMode="External"/><Relationship Id="rId127" Type="http://schemas.openxmlformats.org/officeDocument/2006/relationships/hyperlink" Target="https://talan.bank.gov.ua/get-user-certificate/D-NsDZCXBDu3RUmyAX2y" TargetMode="External"/><Relationship Id="rId10" Type="http://schemas.openxmlformats.org/officeDocument/2006/relationships/hyperlink" Target="https://talan.bank.gov.ua/get-user-certificate/D-NsDXrGXIDlTv_4yaGr" TargetMode="External"/><Relationship Id="rId31" Type="http://schemas.openxmlformats.org/officeDocument/2006/relationships/hyperlink" Target="https://talan.bank.gov.ua/get-user-certificate/D-NsDwOwWfQ35BlQJfsq" TargetMode="External"/><Relationship Id="rId52" Type="http://schemas.openxmlformats.org/officeDocument/2006/relationships/hyperlink" Target="https://talan.bank.gov.ua/get-user-certificate/D-NsD6EAn0d5h2qmKvq9" TargetMode="External"/><Relationship Id="rId73" Type="http://schemas.openxmlformats.org/officeDocument/2006/relationships/hyperlink" Target="https://talan.bank.gov.ua/get-user-certificate/D-NsD5bCK0hu9Kmke2CP" TargetMode="External"/><Relationship Id="rId94" Type="http://schemas.openxmlformats.org/officeDocument/2006/relationships/hyperlink" Target="https://talan.bank.gov.ua/get-user-certificate/D-NsDLF_DlNq3zWKletW" TargetMode="External"/><Relationship Id="rId148" Type="http://schemas.openxmlformats.org/officeDocument/2006/relationships/hyperlink" Target="https://talan.bank.gov.ua/get-user-certificate/D-NsDiKoRnDe_RjwUtZh" TargetMode="External"/><Relationship Id="rId169" Type="http://schemas.openxmlformats.org/officeDocument/2006/relationships/hyperlink" Target="https://talan.bank.gov.ua/get-user-certificate/D-NsDoPS1L3f2zcG2TQ2" TargetMode="External"/><Relationship Id="rId4" Type="http://schemas.openxmlformats.org/officeDocument/2006/relationships/hyperlink" Target="https://talan.bank.gov.ua/get-user-certificate/D-NsDx9l2I0Hu5ub7T-N" TargetMode="External"/><Relationship Id="rId180" Type="http://schemas.openxmlformats.org/officeDocument/2006/relationships/hyperlink" Target="https://talan.bank.gov.ua/get-user-certificate/D-NsDzbSHry0AuTV0yd2" TargetMode="External"/><Relationship Id="rId215" Type="http://schemas.openxmlformats.org/officeDocument/2006/relationships/hyperlink" Target="https://talan.bank.gov.ua/get-user-certificate/D-NsDnLoi6sPg7UcUJfo" TargetMode="External"/><Relationship Id="rId236" Type="http://schemas.openxmlformats.org/officeDocument/2006/relationships/hyperlink" Target="https://talan.bank.gov.ua/get-user-certificate/D-NsDFeNWz_BrSDodzZM" TargetMode="External"/><Relationship Id="rId257" Type="http://schemas.openxmlformats.org/officeDocument/2006/relationships/hyperlink" Target="https://talan.bank.gov.ua/get-user-certificate/D-NsDabKmUDFhFUSio3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0"/>
  <sheetViews>
    <sheetView tabSelected="1" workbookViewId="0">
      <selection sqref="A1:XFD1"/>
    </sheetView>
  </sheetViews>
  <sheetFormatPr defaultRowHeight="14.4" x14ac:dyDescent="0.3"/>
  <cols>
    <col min="1" max="1" width="19" customWidth="1"/>
    <col min="2" max="2" width="33" customWidth="1"/>
    <col min="3" max="3" width="57.77734375" customWidth="1"/>
  </cols>
  <sheetData>
    <row r="1" spans="1:4" s="1" customFormat="1" x14ac:dyDescent="0.3">
      <c r="A1" s="1" t="s">
        <v>0</v>
      </c>
      <c r="B1" s="1" t="s">
        <v>1</v>
      </c>
      <c r="C1" s="1" t="s">
        <v>716</v>
      </c>
      <c r="D1" s="1" t="s">
        <v>2</v>
      </c>
    </row>
    <row r="2" spans="1:4" x14ac:dyDescent="0.3">
      <c r="A2" t="s">
        <v>3</v>
      </c>
      <c r="B2" t="s">
        <v>4</v>
      </c>
      <c r="C2" t="s">
        <v>5</v>
      </c>
      <c r="D2" t="str">
        <f>HYPERLINK("https://talan.bank.gov.ua/get-user-certificate/D-NsDonkNFV68LPDug-c","Завантажити сертифікат")</f>
        <v>Завантажити сертифікат</v>
      </c>
    </row>
    <row r="3" spans="1:4" x14ac:dyDescent="0.3">
      <c r="A3" t="s">
        <v>6</v>
      </c>
      <c r="B3" t="s">
        <v>7</v>
      </c>
      <c r="C3" t="s">
        <v>8</v>
      </c>
      <c r="D3" t="str">
        <f>HYPERLINK("https://talan.bank.gov.ua/get-user-certificate/D-NsDozGvQ16s-ax0PJu","Завантажити сертифікат")</f>
        <v>Завантажити сертифікат</v>
      </c>
    </row>
    <row r="4" spans="1:4" x14ac:dyDescent="0.3">
      <c r="A4" t="s">
        <v>9</v>
      </c>
      <c r="B4" t="s">
        <v>10</v>
      </c>
      <c r="C4" t="s">
        <v>11</v>
      </c>
      <c r="D4" t="str">
        <f>HYPERLINK("https://talan.bank.gov.ua/get-user-certificate/D-NsDF13vhJBWf-N0k7W","Завантажити сертифікат")</f>
        <v>Завантажити сертифікат</v>
      </c>
    </row>
    <row r="5" spans="1:4" x14ac:dyDescent="0.3">
      <c r="A5" t="s">
        <v>12</v>
      </c>
      <c r="B5" t="s">
        <v>13</v>
      </c>
      <c r="C5" t="s">
        <v>14</v>
      </c>
      <c r="D5" t="str">
        <f>HYPERLINK("https://talan.bank.gov.ua/get-user-certificate/D-NsDx9l2I0Hu5ub7T-N","Завантажити сертифікат")</f>
        <v>Завантажити сертифікат</v>
      </c>
    </row>
    <row r="6" spans="1:4" x14ac:dyDescent="0.3">
      <c r="A6" t="s">
        <v>15</v>
      </c>
      <c r="B6" t="s">
        <v>16</v>
      </c>
      <c r="C6" t="s">
        <v>17</v>
      </c>
      <c r="D6" t="str">
        <f>HYPERLINK("https://talan.bank.gov.ua/get-user-certificate/D-NsDzMzSMyiYr9NYVOO","Завантажити сертифікат")</f>
        <v>Завантажити сертифікат</v>
      </c>
    </row>
    <row r="7" spans="1:4" x14ac:dyDescent="0.3">
      <c r="A7" t="s">
        <v>18</v>
      </c>
      <c r="B7" t="s">
        <v>19</v>
      </c>
      <c r="C7" t="s">
        <v>20</v>
      </c>
      <c r="D7" t="str">
        <f>HYPERLINK("https://talan.bank.gov.ua/get-user-certificate/D-NsDpJcot3TwcTBfC5i","Завантажити сертифікат")</f>
        <v>Завантажити сертифікат</v>
      </c>
    </row>
    <row r="8" spans="1:4" x14ac:dyDescent="0.3">
      <c r="A8" t="s">
        <v>21</v>
      </c>
      <c r="B8" t="s">
        <v>22</v>
      </c>
      <c r="C8" t="s">
        <v>23</v>
      </c>
      <c r="D8" t="str">
        <f>HYPERLINK("https://talan.bank.gov.ua/get-user-certificate/D-NsDuNUIK40cXEpoRoi","Завантажити сертифікат")</f>
        <v>Завантажити сертифікат</v>
      </c>
    </row>
    <row r="9" spans="1:4" x14ac:dyDescent="0.3">
      <c r="A9" t="s">
        <v>24</v>
      </c>
      <c r="B9" t="s">
        <v>25</v>
      </c>
      <c r="C9" t="s">
        <v>26</v>
      </c>
      <c r="D9" t="str">
        <f>HYPERLINK("https://talan.bank.gov.ua/get-user-certificate/D-NsDDGp0_pyoVWovDeB","Завантажити сертифікат")</f>
        <v>Завантажити сертифікат</v>
      </c>
    </row>
    <row r="10" spans="1:4" x14ac:dyDescent="0.3">
      <c r="A10" t="s">
        <v>27</v>
      </c>
      <c r="B10" t="s">
        <v>28</v>
      </c>
      <c r="C10" t="s">
        <v>29</v>
      </c>
      <c r="D10" t="str">
        <f>HYPERLINK("https://talan.bank.gov.ua/get-user-certificate/D-NsDgHNjADyNNWlhAiw","Завантажити сертифікат")</f>
        <v>Завантажити сертифікат</v>
      </c>
    </row>
    <row r="11" spans="1:4" x14ac:dyDescent="0.3">
      <c r="A11" t="s">
        <v>30</v>
      </c>
      <c r="B11" t="s">
        <v>31</v>
      </c>
      <c r="C11" t="s">
        <v>32</v>
      </c>
      <c r="D11" t="str">
        <f>HYPERLINK("https://talan.bank.gov.ua/get-user-certificate/D-NsDXrGXIDlTv_4yaGr","Завантажити сертифікат")</f>
        <v>Завантажити сертифікат</v>
      </c>
    </row>
    <row r="12" spans="1:4" x14ac:dyDescent="0.3">
      <c r="A12" t="s">
        <v>33</v>
      </c>
      <c r="B12" t="s">
        <v>34</v>
      </c>
      <c r="C12" t="s">
        <v>35</v>
      </c>
      <c r="D12" t="str">
        <f>HYPERLINK("https://talan.bank.gov.ua/get-user-certificate/D-NsDPV6fcHJGou4iAnM","Завантажити сертифікат")</f>
        <v>Завантажити сертифікат</v>
      </c>
    </row>
    <row r="13" spans="1:4" x14ac:dyDescent="0.3">
      <c r="A13" t="s">
        <v>36</v>
      </c>
      <c r="B13" t="s">
        <v>37</v>
      </c>
      <c r="C13" t="s">
        <v>38</v>
      </c>
      <c r="D13" t="str">
        <f>HYPERLINK("https://talan.bank.gov.ua/get-user-certificate/D-NsDnJ_KJbJGwo9nJbV","Завантажити сертифікат")</f>
        <v>Завантажити сертифікат</v>
      </c>
    </row>
    <row r="14" spans="1:4" x14ac:dyDescent="0.3">
      <c r="A14" t="s">
        <v>39</v>
      </c>
      <c r="B14" t="s">
        <v>40</v>
      </c>
      <c r="C14" t="s">
        <v>41</v>
      </c>
      <c r="D14" t="str">
        <f>HYPERLINK("https://talan.bank.gov.ua/get-user-certificate/D-NsDAZ4cpC6djV9npbk","Завантажити сертифікат")</f>
        <v>Завантажити сертифікат</v>
      </c>
    </row>
    <row r="15" spans="1:4" x14ac:dyDescent="0.3">
      <c r="A15" t="s">
        <v>42</v>
      </c>
      <c r="B15" t="s">
        <v>43</v>
      </c>
      <c r="C15" t="s">
        <v>44</v>
      </c>
      <c r="D15" t="str">
        <f>HYPERLINK("https://talan.bank.gov.ua/get-user-certificate/D-NsDf-rx9KiaYFYCJpa","Завантажити сертифікат")</f>
        <v>Завантажити сертифікат</v>
      </c>
    </row>
    <row r="16" spans="1:4" x14ac:dyDescent="0.3">
      <c r="A16" t="s">
        <v>45</v>
      </c>
      <c r="B16" t="s">
        <v>46</v>
      </c>
      <c r="C16" t="s">
        <v>47</v>
      </c>
      <c r="D16" t="str">
        <f>HYPERLINK("https://talan.bank.gov.ua/get-user-certificate/D-NsDCzLL7MJtYJXci6u","Завантажити сертифікат")</f>
        <v>Завантажити сертифікат</v>
      </c>
    </row>
    <row r="17" spans="1:4" x14ac:dyDescent="0.3">
      <c r="A17" t="s">
        <v>48</v>
      </c>
      <c r="B17" t="s">
        <v>49</v>
      </c>
      <c r="C17" t="s">
        <v>50</v>
      </c>
      <c r="D17" t="str">
        <f>HYPERLINK("https://talan.bank.gov.ua/get-user-certificate/D-NsD6os-FV2Dmboym9X","Завантажити сертифікат")</f>
        <v>Завантажити сертифікат</v>
      </c>
    </row>
    <row r="18" spans="1:4" x14ac:dyDescent="0.3">
      <c r="A18" t="s">
        <v>51</v>
      </c>
      <c r="B18" t="s">
        <v>52</v>
      </c>
      <c r="C18" t="s">
        <v>23</v>
      </c>
      <c r="D18" t="str">
        <f>HYPERLINK("https://talan.bank.gov.ua/get-user-certificate/D-NsDDcOseS5pHwxF-G3","Завантажити сертифікат")</f>
        <v>Завантажити сертифікат</v>
      </c>
    </row>
    <row r="19" spans="1:4" x14ac:dyDescent="0.3">
      <c r="A19" t="s">
        <v>53</v>
      </c>
      <c r="B19" t="s">
        <v>54</v>
      </c>
      <c r="C19" t="s">
        <v>55</v>
      </c>
      <c r="D19" t="str">
        <f>HYPERLINK("https://talan.bank.gov.ua/get-user-certificate/D-NsDbLvLoa_zbaLwqFK","Завантажити сертифікат")</f>
        <v>Завантажити сертифікат</v>
      </c>
    </row>
    <row r="20" spans="1:4" x14ac:dyDescent="0.3">
      <c r="A20" t="s">
        <v>56</v>
      </c>
      <c r="B20" t="s">
        <v>57</v>
      </c>
      <c r="C20" t="s">
        <v>58</v>
      </c>
      <c r="D20" t="str">
        <f>HYPERLINK("https://talan.bank.gov.ua/get-user-certificate/D-NsDJp_KhA0f9AWwfEm","Завантажити сертифікат")</f>
        <v>Завантажити сертифікат</v>
      </c>
    </row>
    <row r="21" spans="1:4" x14ac:dyDescent="0.3">
      <c r="A21" t="s">
        <v>59</v>
      </c>
      <c r="B21" t="s">
        <v>60</v>
      </c>
      <c r="C21" t="s">
        <v>61</v>
      </c>
      <c r="D21" t="str">
        <f>HYPERLINK("https://talan.bank.gov.ua/get-user-certificate/D-NsDn_FB19Iy2DeIxB6","Завантажити сертифікат")</f>
        <v>Завантажити сертифікат</v>
      </c>
    </row>
    <row r="22" spans="1:4" x14ac:dyDescent="0.3">
      <c r="A22" t="s">
        <v>62</v>
      </c>
      <c r="B22" t="s">
        <v>63</v>
      </c>
      <c r="C22" t="s">
        <v>32</v>
      </c>
      <c r="D22" t="str">
        <f>HYPERLINK("https://talan.bank.gov.ua/get-user-certificate/D-NsDpSxI6NyI3XwX5lO","Завантажити сертифікат")</f>
        <v>Завантажити сертифікат</v>
      </c>
    </row>
    <row r="23" spans="1:4" x14ac:dyDescent="0.3">
      <c r="A23" t="s">
        <v>64</v>
      </c>
      <c r="B23" t="s">
        <v>65</v>
      </c>
      <c r="C23" t="s">
        <v>66</v>
      </c>
      <c r="D23" t="str">
        <f>HYPERLINK("https://talan.bank.gov.ua/get-user-certificate/D-NsDEY95O24EfrCh-9J","Завантажити сертифікат")</f>
        <v>Завантажити сертифікат</v>
      </c>
    </row>
    <row r="24" spans="1:4" x14ac:dyDescent="0.3">
      <c r="A24" t="s">
        <v>67</v>
      </c>
      <c r="B24" t="s">
        <v>68</v>
      </c>
      <c r="C24" t="s">
        <v>69</v>
      </c>
      <c r="D24" t="str">
        <f>HYPERLINK("https://talan.bank.gov.ua/get-user-certificate/D-NsDBLDwjO87LqiNvAV","Завантажити сертифікат")</f>
        <v>Завантажити сертифікат</v>
      </c>
    </row>
    <row r="25" spans="1:4" x14ac:dyDescent="0.3">
      <c r="A25" t="s">
        <v>70</v>
      </c>
      <c r="B25" t="s">
        <v>71</v>
      </c>
      <c r="C25" t="s">
        <v>72</v>
      </c>
      <c r="D25" t="str">
        <f>HYPERLINK("https://talan.bank.gov.ua/get-user-certificate/D-NsDJuhpaHv8iia9_QU","Завантажити сертифікат")</f>
        <v>Завантажити сертифікат</v>
      </c>
    </row>
    <row r="26" spans="1:4" x14ac:dyDescent="0.3">
      <c r="A26" t="s">
        <v>73</v>
      </c>
      <c r="B26" t="s">
        <v>74</v>
      </c>
      <c r="C26" t="s">
        <v>75</v>
      </c>
      <c r="D26" t="str">
        <f>HYPERLINK("https://talan.bank.gov.ua/get-user-certificate/D-NsDODTWoRoJLy5VBfh","Завантажити сертифікат")</f>
        <v>Завантажити сертифікат</v>
      </c>
    </row>
    <row r="27" spans="1:4" x14ac:dyDescent="0.3">
      <c r="A27" t="s">
        <v>76</v>
      </c>
      <c r="B27" t="s">
        <v>77</v>
      </c>
      <c r="C27" t="s">
        <v>78</v>
      </c>
      <c r="D27" t="str">
        <f>HYPERLINK("https://talan.bank.gov.ua/get-user-certificate/D-NsDuf0H1cbbuG1YjUG","Завантажити сертифікат")</f>
        <v>Завантажити сертифікат</v>
      </c>
    </row>
    <row r="28" spans="1:4" x14ac:dyDescent="0.3">
      <c r="A28" t="s">
        <v>79</v>
      </c>
      <c r="B28" t="s">
        <v>80</v>
      </c>
      <c r="C28" t="s">
        <v>81</v>
      </c>
      <c r="D28" t="str">
        <f>HYPERLINK("https://talan.bank.gov.ua/get-user-certificate/D-NsDSrVS0q834VlGIAw","Завантажити сертифікат")</f>
        <v>Завантажити сертифікат</v>
      </c>
    </row>
    <row r="29" spans="1:4" x14ac:dyDescent="0.3">
      <c r="A29" t="s">
        <v>82</v>
      </c>
      <c r="B29" t="s">
        <v>83</v>
      </c>
      <c r="C29" t="s">
        <v>84</v>
      </c>
      <c r="D29" t="str">
        <f>HYPERLINK("https://talan.bank.gov.ua/get-user-certificate/D-NsDVBoTL4IahAXhiiS","Завантажити сертифікат")</f>
        <v>Завантажити сертифікат</v>
      </c>
    </row>
    <row r="30" spans="1:4" x14ac:dyDescent="0.3">
      <c r="A30" t="s">
        <v>85</v>
      </c>
      <c r="B30" t="s">
        <v>86</v>
      </c>
      <c r="C30" t="s">
        <v>87</v>
      </c>
      <c r="D30" t="str">
        <f>HYPERLINK("https://talan.bank.gov.ua/get-user-certificate/D-NsDUR3Qpu0F07f9_Ae","Завантажити сертифікат")</f>
        <v>Завантажити сертифікат</v>
      </c>
    </row>
    <row r="31" spans="1:4" x14ac:dyDescent="0.3">
      <c r="A31" t="s">
        <v>88</v>
      </c>
      <c r="B31" t="s">
        <v>89</v>
      </c>
      <c r="C31" t="s">
        <v>90</v>
      </c>
      <c r="D31" t="str">
        <f>HYPERLINK("https://talan.bank.gov.ua/get-user-certificate/D-NsD-iXTziB8GVOphx4","Завантажити сертифікат")</f>
        <v>Завантажити сертифікат</v>
      </c>
    </row>
    <row r="32" spans="1:4" x14ac:dyDescent="0.3">
      <c r="A32" t="s">
        <v>91</v>
      </c>
      <c r="B32" t="s">
        <v>92</v>
      </c>
      <c r="C32" t="s">
        <v>93</v>
      </c>
      <c r="D32" t="str">
        <f>HYPERLINK("https://talan.bank.gov.ua/get-user-certificate/D-NsDwOwWfQ35BlQJfsq","Завантажити сертифікат")</f>
        <v>Завантажити сертифікат</v>
      </c>
    </row>
    <row r="33" spans="1:4" x14ac:dyDescent="0.3">
      <c r="A33" t="s">
        <v>94</v>
      </c>
      <c r="B33" t="s">
        <v>95</v>
      </c>
      <c r="C33" t="s">
        <v>96</v>
      </c>
      <c r="D33" t="str">
        <f>HYPERLINK("https://talan.bank.gov.ua/get-user-certificate/D-NsDHgNijiNnzcIgsnW","Завантажити сертифікат")</f>
        <v>Завантажити сертифікат</v>
      </c>
    </row>
    <row r="34" spans="1:4" x14ac:dyDescent="0.3">
      <c r="A34" t="s">
        <v>97</v>
      </c>
      <c r="B34" t="s">
        <v>98</v>
      </c>
      <c r="C34" t="s">
        <v>99</v>
      </c>
      <c r="D34" t="str">
        <f>HYPERLINK("https://talan.bank.gov.ua/get-user-certificate/D-NsDL3XqLML5QL1H8fk","Завантажити сертифікат")</f>
        <v>Завантажити сертифікат</v>
      </c>
    </row>
    <row r="35" spans="1:4" x14ac:dyDescent="0.3">
      <c r="A35" t="s">
        <v>100</v>
      </c>
      <c r="B35" t="s">
        <v>101</v>
      </c>
      <c r="C35" t="s">
        <v>102</v>
      </c>
      <c r="D35" t="str">
        <f>HYPERLINK("https://talan.bank.gov.ua/get-user-certificate/D-NsDmoYwf3tz8RKxe6h","Завантажити сертифікат")</f>
        <v>Завантажити сертифікат</v>
      </c>
    </row>
    <row r="36" spans="1:4" x14ac:dyDescent="0.3">
      <c r="A36" t="s">
        <v>103</v>
      </c>
      <c r="B36" t="s">
        <v>104</v>
      </c>
      <c r="C36" t="s">
        <v>105</v>
      </c>
      <c r="D36" t="str">
        <f>HYPERLINK("https://talan.bank.gov.ua/get-user-certificate/D-NsDYASTkHqye_4aiXB","Завантажити сертифікат")</f>
        <v>Завантажити сертифікат</v>
      </c>
    </row>
    <row r="37" spans="1:4" x14ac:dyDescent="0.3">
      <c r="A37" t="s">
        <v>106</v>
      </c>
      <c r="B37" t="s">
        <v>107</v>
      </c>
      <c r="C37" t="s">
        <v>75</v>
      </c>
      <c r="D37" t="str">
        <f>HYPERLINK("https://talan.bank.gov.ua/get-user-certificate/D-NsDCIuErRBJ93fGaj8","Завантажити сертифікат")</f>
        <v>Завантажити сертифікат</v>
      </c>
    </row>
    <row r="38" spans="1:4" x14ac:dyDescent="0.3">
      <c r="A38" t="s">
        <v>108</v>
      </c>
      <c r="B38" t="s">
        <v>109</v>
      </c>
      <c r="C38" t="s">
        <v>110</v>
      </c>
      <c r="D38" t="str">
        <f>HYPERLINK("https://talan.bank.gov.ua/get-user-certificate/D-NsDTye-0ZC-eQROi6z","Завантажити сертифікат")</f>
        <v>Завантажити сертифікат</v>
      </c>
    </row>
    <row r="39" spans="1:4" x14ac:dyDescent="0.3">
      <c r="A39" t="s">
        <v>111</v>
      </c>
      <c r="B39" t="s">
        <v>112</v>
      </c>
      <c r="C39" t="s">
        <v>113</v>
      </c>
      <c r="D39" t="str">
        <f>HYPERLINK("https://talan.bank.gov.ua/get-user-certificate/D-NsDvNRiKVZgcgJ8V5q","Завантажити сертифікат")</f>
        <v>Завантажити сертифікат</v>
      </c>
    </row>
    <row r="40" spans="1:4" x14ac:dyDescent="0.3">
      <c r="A40" t="s">
        <v>114</v>
      </c>
      <c r="B40" t="s">
        <v>115</v>
      </c>
      <c r="C40" t="s">
        <v>116</v>
      </c>
      <c r="D40" t="str">
        <f>HYPERLINK("https://talan.bank.gov.ua/get-user-certificate/D-NsD7NhJ5UDgzkIbKSn","Завантажити сертифікат")</f>
        <v>Завантажити сертифікат</v>
      </c>
    </row>
    <row r="41" spans="1:4" x14ac:dyDescent="0.3">
      <c r="A41" t="s">
        <v>117</v>
      </c>
      <c r="B41" t="s">
        <v>118</v>
      </c>
      <c r="C41" t="s">
        <v>119</v>
      </c>
      <c r="D41" t="str">
        <f>HYPERLINK("https://talan.bank.gov.ua/get-user-certificate/D-NsDU8l8tI5h4zVC1po","Завантажити сертифікат")</f>
        <v>Завантажити сертифікат</v>
      </c>
    </row>
    <row r="42" spans="1:4" x14ac:dyDescent="0.3">
      <c r="A42" t="s">
        <v>120</v>
      </c>
      <c r="B42" t="s">
        <v>121</v>
      </c>
      <c r="C42" t="s">
        <v>122</v>
      </c>
      <c r="D42" t="str">
        <f>HYPERLINK("https://talan.bank.gov.ua/get-user-certificate/D-NsDAyNaZRnmpBzkzop","Завантажити сертифікат")</f>
        <v>Завантажити сертифікат</v>
      </c>
    </row>
    <row r="43" spans="1:4" x14ac:dyDescent="0.3">
      <c r="A43" t="s">
        <v>123</v>
      </c>
      <c r="B43" t="s">
        <v>124</v>
      </c>
      <c r="C43" t="s">
        <v>125</v>
      </c>
      <c r="D43" t="str">
        <f>HYPERLINK("https://talan.bank.gov.ua/get-user-certificate/D-NsDgwIrXVZlZmB-cAe","Завантажити сертифікат")</f>
        <v>Завантажити сертифікат</v>
      </c>
    </row>
    <row r="44" spans="1:4" x14ac:dyDescent="0.3">
      <c r="A44" t="s">
        <v>126</v>
      </c>
      <c r="B44" t="s">
        <v>127</v>
      </c>
      <c r="C44" t="s">
        <v>75</v>
      </c>
      <c r="D44" t="str">
        <f>HYPERLINK("https://talan.bank.gov.ua/get-user-certificate/D-NsD4oNwutjukQoeDRc","Завантажити сертифікат")</f>
        <v>Завантажити сертифікат</v>
      </c>
    </row>
    <row r="45" spans="1:4" x14ac:dyDescent="0.3">
      <c r="A45" t="s">
        <v>128</v>
      </c>
      <c r="B45" t="s">
        <v>129</v>
      </c>
      <c r="C45" t="s">
        <v>75</v>
      </c>
      <c r="D45" t="str">
        <f>HYPERLINK("https://talan.bank.gov.ua/get-user-certificate/D-NsDxJ9EBRFU70riRJ_","Завантажити сертифікат")</f>
        <v>Завантажити сертифікат</v>
      </c>
    </row>
    <row r="46" spans="1:4" x14ac:dyDescent="0.3">
      <c r="A46" t="s">
        <v>130</v>
      </c>
      <c r="B46" t="s">
        <v>131</v>
      </c>
      <c r="C46" t="s">
        <v>132</v>
      </c>
      <c r="D46" t="str">
        <f>HYPERLINK("https://talan.bank.gov.ua/get-user-certificate/D-NsDCL2lIpJ1cV-Ldpm","Завантажити сертифікат")</f>
        <v>Завантажити сертифікат</v>
      </c>
    </row>
    <row r="47" spans="1:4" x14ac:dyDescent="0.3">
      <c r="A47" t="s">
        <v>133</v>
      </c>
      <c r="B47" t="s">
        <v>134</v>
      </c>
      <c r="C47" t="s">
        <v>135</v>
      </c>
      <c r="D47" t="str">
        <f>HYPERLINK("https://talan.bank.gov.ua/get-user-certificate/D-NsDahVcD4SutkE1afY","Завантажити сертифікат")</f>
        <v>Завантажити сертифікат</v>
      </c>
    </row>
    <row r="48" spans="1:4" x14ac:dyDescent="0.3">
      <c r="A48" t="s">
        <v>136</v>
      </c>
      <c r="B48" t="s">
        <v>137</v>
      </c>
      <c r="C48" t="s">
        <v>138</v>
      </c>
      <c r="D48" t="str">
        <f>HYPERLINK("https://talan.bank.gov.ua/get-user-certificate/D-NsD-dQrz19gCtFyln6","Завантажити сертифікат")</f>
        <v>Завантажити сертифікат</v>
      </c>
    </row>
    <row r="49" spans="1:4" x14ac:dyDescent="0.3">
      <c r="A49" t="s">
        <v>139</v>
      </c>
      <c r="B49" t="s">
        <v>140</v>
      </c>
      <c r="C49" t="s">
        <v>23</v>
      </c>
      <c r="D49" t="str">
        <f>HYPERLINK("https://talan.bank.gov.ua/get-user-certificate/D-NsD5KCuFzdLf5UOMLB","Завантажити сертифікат")</f>
        <v>Завантажити сертифікат</v>
      </c>
    </row>
    <row r="50" spans="1:4" x14ac:dyDescent="0.3">
      <c r="A50" t="s">
        <v>141</v>
      </c>
      <c r="B50" t="s">
        <v>142</v>
      </c>
      <c r="C50" t="s">
        <v>143</v>
      </c>
      <c r="D50" t="str">
        <f>HYPERLINK("https://talan.bank.gov.ua/get-user-certificate/D-NsD0x39kun-NKp8LP6","Завантажити сертифікат")</f>
        <v>Завантажити сертифікат</v>
      </c>
    </row>
    <row r="51" spans="1:4" x14ac:dyDescent="0.3">
      <c r="A51" t="s">
        <v>144</v>
      </c>
      <c r="B51" t="s">
        <v>145</v>
      </c>
      <c r="C51" t="s">
        <v>146</v>
      </c>
      <c r="D51" t="str">
        <f>HYPERLINK("https://talan.bank.gov.ua/get-user-certificate/D-NsDQp3v5nG0DZFebrB","Завантажити сертифікат")</f>
        <v>Завантажити сертифікат</v>
      </c>
    </row>
    <row r="52" spans="1:4" x14ac:dyDescent="0.3">
      <c r="A52" t="s">
        <v>147</v>
      </c>
      <c r="B52" t="s">
        <v>148</v>
      </c>
      <c r="C52" t="s">
        <v>149</v>
      </c>
      <c r="D52" t="str">
        <f>HYPERLINK("https://talan.bank.gov.ua/get-user-certificate/D-NsDa3ZJ_mJeuOXU-9U","Завантажити сертифікат")</f>
        <v>Завантажити сертифікат</v>
      </c>
    </row>
    <row r="53" spans="1:4" x14ac:dyDescent="0.3">
      <c r="A53" t="s">
        <v>150</v>
      </c>
      <c r="B53" t="s">
        <v>151</v>
      </c>
      <c r="C53" t="s">
        <v>152</v>
      </c>
      <c r="D53" t="str">
        <f>HYPERLINK("https://talan.bank.gov.ua/get-user-certificate/D-NsD6EAn0d5h2qmKvq9","Завантажити сертифікат")</f>
        <v>Завантажити сертифікат</v>
      </c>
    </row>
    <row r="54" spans="1:4" x14ac:dyDescent="0.3">
      <c r="A54" t="s">
        <v>153</v>
      </c>
      <c r="B54" t="s">
        <v>154</v>
      </c>
      <c r="C54" t="s">
        <v>155</v>
      </c>
      <c r="D54" t="str">
        <f>HYPERLINK("https://talan.bank.gov.ua/get-user-certificate/D-NsD8Mx3PlYZ5STsXd-","Завантажити сертифікат")</f>
        <v>Завантажити сертифікат</v>
      </c>
    </row>
    <row r="55" spans="1:4" x14ac:dyDescent="0.3">
      <c r="A55" t="s">
        <v>156</v>
      </c>
      <c r="B55" t="s">
        <v>157</v>
      </c>
      <c r="C55" t="s">
        <v>158</v>
      </c>
      <c r="D55" t="str">
        <f>HYPERLINK("https://talan.bank.gov.ua/get-user-certificate/D-NsDDwTs89vrJNMgTvn","Завантажити сертифікат")</f>
        <v>Завантажити сертифікат</v>
      </c>
    </row>
    <row r="56" spans="1:4" x14ac:dyDescent="0.3">
      <c r="A56" t="s">
        <v>159</v>
      </c>
      <c r="B56" t="s">
        <v>160</v>
      </c>
      <c r="C56" t="s">
        <v>161</v>
      </c>
      <c r="D56" t="str">
        <f>HYPERLINK("https://talan.bank.gov.ua/get-user-certificate/D-NsDBlqvPEySkFrohgX","Завантажити сертифікат")</f>
        <v>Завантажити сертифікат</v>
      </c>
    </row>
    <row r="57" spans="1:4" x14ac:dyDescent="0.3">
      <c r="A57" t="s">
        <v>162</v>
      </c>
      <c r="B57" t="s">
        <v>163</v>
      </c>
      <c r="C57" t="s">
        <v>75</v>
      </c>
      <c r="D57" t="str">
        <f>HYPERLINK("https://talan.bank.gov.ua/get-user-certificate/D-NsDF-mRxBd6qrfXbDw","Завантажити сертифікат")</f>
        <v>Завантажити сертифікат</v>
      </c>
    </row>
    <row r="58" spans="1:4" x14ac:dyDescent="0.3">
      <c r="A58" t="s">
        <v>164</v>
      </c>
      <c r="B58" t="s">
        <v>165</v>
      </c>
      <c r="C58" t="s">
        <v>166</v>
      </c>
      <c r="D58" t="str">
        <f>HYPERLINK("https://talan.bank.gov.ua/get-user-certificate/D-NsDXxmpQArV9ViS-s7","Завантажити сертифікат")</f>
        <v>Завантажити сертифікат</v>
      </c>
    </row>
    <row r="59" spans="1:4" x14ac:dyDescent="0.3">
      <c r="A59" t="s">
        <v>167</v>
      </c>
      <c r="B59" t="s">
        <v>168</v>
      </c>
      <c r="C59" t="s">
        <v>169</v>
      </c>
      <c r="D59" t="str">
        <f>HYPERLINK("https://talan.bank.gov.ua/get-user-certificate/D-NsDJDahXzNkMbIoEo2","Завантажити сертифікат")</f>
        <v>Завантажити сертифікат</v>
      </c>
    </row>
    <row r="60" spans="1:4" x14ac:dyDescent="0.3">
      <c r="A60" t="s">
        <v>170</v>
      </c>
      <c r="B60" t="s">
        <v>171</v>
      </c>
      <c r="C60" t="s">
        <v>172</v>
      </c>
      <c r="D60" t="str">
        <f>HYPERLINK("https://talan.bank.gov.ua/get-user-certificate/D-NsDP2SKJ1XLc1k0-e0","Завантажити сертифікат")</f>
        <v>Завантажити сертифікат</v>
      </c>
    </row>
    <row r="61" spans="1:4" x14ac:dyDescent="0.3">
      <c r="A61" t="s">
        <v>173</v>
      </c>
      <c r="B61" t="s">
        <v>174</v>
      </c>
      <c r="C61" t="s">
        <v>175</v>
      </c>
      <c r="D61" t="str">
        <f>HYPERLINK("https://talan.bank.gov.ua/get-user-certificate/D-NsDdOUHBRIC-f0Dphi","Завантажити сертифікат")</f>
        <v>Завантажити сертифікат</v>
      </c>
    </row>
    <row r="62" spans="1:4" x14ac:dyDescent="0.3">
      <c r="A62" t="s">
        <v>176</v>
      </c>
      <c r="B62" t="s">
        <v>177</v>
      </c>
      <c r="C62" t="s">
        <v>178</v>
      </c>
      <c r="D62" t="str">
        <f>HYPERLINK("https://talan.bank.gov.ua/get-user-certificate/D-NsDaZlu2v1FU0xsRD-","Завантажити сертифікат")</f>
        <v>Завантажити сертифікат</v>
      </c>
    </row>
    <row r="63" spans="1:4" x14ac:dyDescent="0.3">
      <c r="A63" t="s">
        <v>179</v>
      </c>
      <c r="B63" t="s">
        <v>180</v>
      </c>
      <c r="C63" t="s">
        <v>181</v>
      </c>
      <c r="D63" t="str">
        <f>HYPERLINK("https://talan.bank.gov.ua/get-user-certificate/D-NsDRrS4-U-NB7GOJiG","Завантажити сертифікат")</f>
        <v>Завантажити сертифікат</v>
      </c>
    </row>
    <row r="64" spans="1:4" x14ac:dyDescent="0.3">
      <c r="A64" t="s">
        <v>182</v>
      </c>
      <c r="B64" t="s">
        <v>183</v>
      </c>
      <c r="C64" t="s">
        <v>184</v>
      </c>
      <c r="D64" t="str">
        <f>HYPERLINK("https://talan.bank.gov.ua/get-user-certificate/D-NsDC_sz23eMaEIob0g","Завантажити сертифікат")</f>
        <v>Завантажити сертифікат</v>
      </c>
    </row>
    <row r="65" spans="1:4" x14ac:dyDescent="0.3">
      <c r="A65" t="s">
        <v>185</v>
      </c>
      <c r="B65" t="s">
        <v>186</v>
      </c>
      <c r="C65" t="s">
        <v>178</v>
      </c>
      <c r="D65" t="str">
        <f>HYPERLINK("https://talan.bank.gov.ua/get-user-certificate/D-NsD1wU7PEaGq4TnmuY","Завантажити сертифікат")</f>
        <v>Завантажити сертифікат</v>
      </c>
    </row>
    <row r="66" spans="1:4" x14ac:dyDescent="0.3">
      <c r="A66" t="s">
        <v>187</v>
      </c>
      <c r="B66" t="s">
        <v>188</v>
      </c>
      <c r="C66" t="s">
        <v>178</v>
      </c>
      <c r="D66" t="str">
        <f>HYPERLINK("https://talan.bank.gov.ua/get-user-certificate/D-NsDbr6AH62FsdMz2g0","Завантажити сертифікат")</f>
        <v>Завантажити сертифікат</v>
      </c>
    </row>
    <row r="67" spans="1:4" x14ac:dyDescent="0.3">
      <c r="A67" t="s">
        <v>189</v>
      </c>
      <c r="B67" t="s">
        <v>190</v>
      </c>
      <c r="C67" t="s">
        <v>191</v>
      </c>
      <c r="D67" t="str">
        <f>HYPERLINK("https://talan.bank.gov.ua/get-user-certificate/D-NsDNt8cmz3e-bPy71n","Завантажити сертифікат")</f>
        <v>Завантажити сертифікат</v>
      </c>
    </row>
    <row r="68" spans="1:4" x14ac:dyDescent="0.3">
      <c r="A68" t="s">
        <v>192</v>
      </c>
      <c r="B68" t="s">
        <v>193</v>
      </c>
      <c r="C68" t="s">
        <v>178</v>
      </c>
      <c r="D68" t="str">
        <f>HYPERLINK("https://talan.bank.gov.ua/get-user-certificate/D-NsDh7uUsVpmIVeaopg","Завантажити сертифікат")</f>
        <v>Завантажити сертифікат</v>
      </c>
    </row>
    <row r="69" spans="1:4" x14ac:dyDescent="0.3">
      <c r="A69" t="s">
        <v>194</v>
      </c>
      <c r="B69" t="s">
        <v>195</v>
      </c>
      <c r="C69" t="s">
        <v>196</v>
      </c>
      <c r="D69" t="str">
        <f>HYPERLINK("https://talan.bank.gov.ua/get-user-certificate/D-NsDLbSscDk6Ir21Zfx","Завантажити сертифікат")</f>
        <v>Завантажити сертифікат</v>
      </c>
    </row>
    <row r="70" spans="1:4" x14ac:dyDescent="0.3">
      <c r="A70" t="s">
        <v>197</v>
      </c>
      <c r="B70" t="s">
        <v>198</v>
      </c>
      <c r="C70" t="s">
        <v>199</v>
      </c>
      <c r="D70" t="str">
        <f>HYPERLINK("https://talan.bank.gov.ua/get-user-certificate/D-NsD4js_yhlAPFprcim","Завантажити сертифікат")</f>
        <v>Завантажити сертифікат</v>
      </c>
    </row>
    <row r="71" spans="1:4" x14ac:dyDescent="0.3">
      <c r="A71" t="s">
        <v>200</v>
      </c>
      <c r="B71" t="s">
        <v>201</v>
      </c>
      <c r="C71" t="s">
        <v>178</v>
      </c>
      <c r="D71" t="str">
        <f>HYPERLINK("https://talan.bank.gov.ua/get-user-certificate/D-NsDV_RaUoCfirzma8c","Завантажити сертифікат")</f>
        <v>Завантажити сертифікат</v>
      </c>
    </row>
    <row r="72" spans="1:4" x14ac:dyDescent="0.3">
      <c r="A72" t="s">
        <v>202</v>
      </c>
      <c r="B72" t="s">
        <v>203</v>
      </c>
      <c r="C72" t="s">
        <v>204</v>
      </c>
      <c r="D72" t="str">
        <f>HYPERLINK("https://talan.bank.gov.ua/get-user-certificate/D-NsDxerFNyFW14j8Pxm","Завантажити сертифікат")</f>
        <v>Завантажити сертифікат</v>
      </c>
    </row>
    <row r="73" spans="1:4" x14ac:dyDescent="0.3">
      <c r="A73" t="s">
        <v>205</v>
      </c>
      <c r="B73" t="s">
        <v>206</v>
      </c>
      <c r="C73" t="s">
        <v>207</v>
      </c>
      <c r="D73" t="str">
        <f>HYPERLINK("https://talan.bank.gov.ua/get-user-certificate/D-NsDDhBIOaUjKpWBFNV","Завантажити сертифікат")</f>
        <v>Завантажити сертифікат</v>
      </c>
    </row>
    <row r="74" spans="1:4" x14ac:dyDescent="0.3">
      <c r="A74" t="s">
        <v>208</v>
      </c>
      <c r="B74" t="s">
        <v>209</v>
      </c>
      <c r="C74" t="s">
        <v>5</v>
      </c>
      <c r="D74" t="str">
        <f>HYPERLINK("https://talan.bank.gov.ua/get-user-certificate/D-NsD5bCK0hu9Kmke2CP","Завантажити сертифікат")</f>
        <v>Завантажити сертифікат</v>
      </c>
    </row>
    <row r="75" spans="1:4" x14ac:dyDescent="0.3">
      <c r="A75" t="s">
        <v>210</v>
      </c>
      <c r="B75" t="s">
        <v>211</v>
      </c>
      <c r="C75" t="s">
        <v>178</v>
      </c>
      <c r="D75" t="str">
        <f>HYPERLINK("https://talan.bank.gov.ua/get-user-certificate/D-NsDCmwwoiJzMk4d0CV","Завантажити сертифікат")</f>
        <v>Завантажити сертифікат</v>
      </c>
    </row>
    <row r="76" spans="1:4" x14ac:dyDescent="0.3">
      <c r="A76" t="s">
        <v>212</v>
      </c>
      <c r="B76" t="s">
        <v>213</v>
      </c>
      <c r="C76" t="s">
        <v>178</v>
      </c>
      <c r="D76" t="str">
        <f>HYPERLINK("https://talan.bank.gov.ua/get-user-certificate/D-NsDGCi42GeTbmJ5hiE","Завантажити сертифікат")</f>
        <v>Завантажити сертифікат</v>
      </c>
    </row>
    <row r="77" spans="1:4" x14ac:dyDescent="0.3">
      <c r="A77" t="s">
        <v>214</v>
      </c>
      <c r="B77" t="s">
        <v>215</v>
      </c>
      <c r="C77" t="s">
        <v>178</v>
      </c>
      <c r="D77" t="str">
        <f>HYPERLINK("https://talan.bank.gov.ua/get-user-certificate/D-NsDbTg0AyxCBG4iuMg","Завантажити сертифікат")</f>
        <v>Завантажити сертифікат</v>
      </c>
    </row>
    <row r="78" spans="1:4" x14ac:dyDescent="0.3">
      <c r="A78" t="s">
        <v>216</v>
      </c>
      <c r="B78" t="s">
        <v>217</v>
      </c>
      <c r="C78" t="s">
        <v>218</v>
      </c>
      <c r="D78" t="str">
        <f>HYPERLINK("https://talan.bank.gov.ua/get-user-certificate/D-NsDY6NmnJV01ocE8uU","Завантажити сертифікат")</f>
        <v>Завантажити сертифікат</v>
      </c>
    </row>
    <row r="79" spans="1:4" x14ac:dyDescent="0.3">
      <c r="A79" t="s">
        <v>219</v>
      </c>
      <c r="B79" t="s">
        <v>220</v>
      </c>
      <c r="C79" t="s">
        <v>178</v>
      </c>
      <c r="D79" t="str">
        <f>HYPERLINK("https://talan.bank.gov.ua/get-user-certificate/D-NsDKcVoz2HMrbOzYZD","Завантажити сертифікат")</f>
        <v>Завантажити сертифікат</v>
      </c>
    </row>
    <row r="80" spans="1:4" x14ac:dyDescent="0.3">
      <c r="A80" t="s">
        <v>221</v>
      </c>
      <c r="B80" t="s">
        <v>222</v>
      </c>
      <c r="C80" t="s">
        <v>223</v>
      </c>
      <c r="D80" t="str">
        <f>HYPERLINK("https://talan.bank.gov.ua/get-user-certificate/D-NsDzL2_ycUA1e0AjcW","Завантажити сертифікат")</f>
        <v>Завантажити сертифікат</v>
      </c>
    </row>
    <row r="81" spans="1:4" x14ac:dyDescent="0.3">
      <c r="A81" t="s">
        <v>224</v>
      </c>
      <c r="B81" t="s">
        <v>225</v>
      </c>
      <c r="C81" t="s">
        <v>226</v>
      </c>
      <c r="D81" t="str">
        <f>HYPERLINK("https://talan.bank.gov.ua/get-user-certificate/D-NsDpCwuOgV4T6Wfn2T","Завантажити сертифікат")</f>
        <v>Завантажити сертифікат</v>
      </c>
    </row>
    <row r="82" spans="1:4" x14ac:dyDescent="0.3">
      <c r="A82" t="s">
        <v>227</v>
      </c>
      <c r="B82" t="s">
        <v>228</v>
      </c>
      <c r="C82" t="s">
        <v>178</v>
      </c>
      <c r="D82" t="str">
        <f>HYPERLINK("https://talan.bank.gov.ua/get-user-certificate/D-NsDY8cil7EBoAVso8o","Завантажити сертифікат")</f>
        <v>Завантажити сертифікат</v>
      </c>
    </row>
    <row r="83" spans="1:4" x14ac:dyDescent="0.3">
      <c r="A83" t="s">
        <v>229</v>
      </c>
      <c r="B83" t="s">
        <v>230</v>
      </c>
      <c r="C83" t="s">
        <v>218</v>
      </c>
      <c r="D83" t="str">
        <f>HYPERLINK("https://talan.bank.gov.ua/get-user-certificate/D-NsD_2MPnBP0y5IulrX","Завантажити сертифікат")</f>
        <v>Завантажити сертифікат</v>
      </c>
    </row>
    <row r="84" spans="1:4" x14ac:dyDescent="0.3">
      <c r="A84" t="s">
        <v>231</v>
      </c>
      <c r="B84" t="s">
        <v>232</v>
      </c>
      <c r="C84" t="s">
        <v>233</v>
      </c>
      <c r="D84" t="str">
        <f>HYPERLINK("https://talan.bank.gov.ua/get-user-certificate/D-NsDGHttqFRbOf_AmU_","Завантажити сертифікат")</f>
        <v>Завантажити сертифікат</v>
      </c>
    </row>
    <row r="85" spans="1:4" x14ac:dyDescent="0.3">
      <c r="A85" t="s">
        <v>234</v>
      </c>
      <c r="B85" t="s">
        <v>235</v>
      </c>
      <c r="C85" t="s">
        <v>178</v>
      </c>
      <c r="D85" t="str">
        <f>HYPERLINK("https://talan.bank.gov.ua/get-user-certificate/D-NsDqJxReDSBCCGYUSm","Завантажити сертифікат")</f>
        <v>Завантажити сертифікат</v>
      </c>
    </row>
    <row r="86" spans="1:4" x14ac:dyDescent="0.3">
      <c r="A86" t="s">
        <v>236</v>
      </c>
      <c r="B86" t="s">
        <v>237</v>
      </c>
      <c r="C86" t="s">
        <v>238</v>
      </c>
      <c r="D86" t="str">
        <f>HYPERLINK("https://talan.bank.gov.ua/get-user-certificate/D-NsDxFS9wAA3sNX6qWU","Завантажити сертифікат")</f>
        <v>Завантажити сертифікат</v>
      </c>
    </row>
    <row r="87" spans="1:4" x14ac:dyDescent="0.3">
      <c r="A87" t="s">
        <v>239</v>
      </c>
      <c r="B87" t="s">
        <v>240</v>
      </c>
      <c r="C87" t="s">
        <v>178</v>
      </c>
      <c r="D87" t="str">
        <f>HYPERLINK("https://talan.bank.gov.ua/get-user-certificate/D-NsDWiRb8qyHsIvBOFQ","Завантажити сертифікат")</f>
        <v>Завантажити сертифікат</v>
      </c>
    </row>
    <row r="88" spans="1:4" x14ac:dyDescent="0.3">
      <c r="A88" t="s">
        <v>241</v>
      </c>
      <c r="B88" t="s">
        <v>242</v>
      </c>
      <c r="C88" t="s">
        <v>243</v>
      </c>
      <c r="D88" t="str">
        <f>HYPERLINK("https://talan.bank.gov.ua/get-user-certificate/D-NsDTwBBir1Q9Z9Qvoa","Завантажити сертифікат")</f>
        <v>Завантажити сертифікат</v>
      </c>
    </row>
    <row r="89" spans="1:4" x14ac:dyDescent="0.3">
      <c r="A89" t="s">
        <v>244</v>
      </c>
      <c r="B89" t="s">
        <v>245</v>
      </c>
      <c r="C89" t="s">
        <v>246</v>
      </c>
      <c r="D89" t="str">
        <f>HYPERLINK("https://talan.bank.gov.ua/get-user-certificate/D-NsDuoxFerqPlpMSgcL","Завантажити сертифікат")</f>
        <v>Завантажити сертифікат</v>
      </c>
    </row>
    <row r="90" spans="1:4" x14ac:dyDescent="0.3">
      <c r="A90" t="s">
        <v>247</v>
      </c>
      <c r="B90" t="s">
        <v>248</v>
      </c>
      <c r="C90" t="s">
        <v>249</v>
      </c>
      <c r="D90" t="str">
        <f>HYPERLINK("https://talan.bank.gov.ua/get-user-certificate/D-NsDh6DW5XbhTV_k7ta","Завантажити сертифікат")</f>
        <v>Завантажити сертифікат</v>
      </c>
    </row>
    <row r="91" spans="1:4" x14ac:dyDescent="0.3">
      <c r="A91" t="s">
        <v>250</v>
      </c>
      <c r="B91" t="s">
        <v>251</v>
      </c>
      <c r="C91" t="s">
        <v>252</v>
      </c>
      <c r="D91" t="str">
        <f>HYPERLINK("https://talan.bank.gov.ua/get-user-certificate/D-NsD0PDQnwnbkej2s2H","Завантажити сертифікат")</f>
        <v>Завантажити сертифікат</v>
      </c>
    </row>
    <row r="92" spans="1:4" x14ac:dyDescent="0.3">
      <c r="A92" t="s">
        <v>253</v>
      </c>
      <c r="B92" t="s">
        <v>254</v>
      </c>
      <c r="C92" t="s">
        <v>255</v>
      </c>
      <c r="D92" t="str">
        <f>HYPERLINK("https://talan.bank.gov.ua/get-user-certificate/D-NsD3GSuBqFWmf3xPMf","Завантажити сертифікат")</f>
        <v>Завантажити сертифікат</v>
      </c>
    </row>
    <row r="93" spans="1:4" x14ac:dyDescent="0.3">
      <c r="A93" t="s">
        <v>256</v>
      </c>
      <c r="B93" t="s">
        <v>257</v>
      </c>
      <c r="C93" t="s">
        <v>258</v>
      </c>
      <c r="D93" t="str">
        <f>HYPERLINK("https://talan.bank.gov.ua/get-user-certificate/D-NsDbHYSuzw9i6Yeert","Завантажити сертифікат")</f>
        <v>Завантажити сертифікат</v>
      </c>
    </row>
    <row r="94" spans="1:4" x14ac:dyDescent="0.3">
      <c r="A94" t="s">
        <v>259</v>
      </c>
      <c r="B94" t="s">
        <v>260</v>
      </c>
      <c r="C94" t="s">
        <v>261</v>
      </c>
      <c r="D94" t="str">
        <f>HYPERLINK("https://talan.bank.gov.ua/get-user-certificate/D-NsDr0yZ3d5VjxOh8IK","Завантажити сертифікат")</f>
        <v>Завантажити сертифікат</v>
      </c>
    </row>
    <row r="95" spans="1:4" x14ac:dyDescent="0.3">
      <c r="A95" t="s">
        <v>262</v>
      </c>
      <c r="B95" t="s">
        <v>263</v>
      </c>
      <c r="C95" t="s">
        <v>264</v>
      </c>
      <c r="D95" t="str">
        <f>HYPERLINK("https://talan.bank.gov.ua/get-user-certificate/D-NsDLF_DlNq3zWKletW","Завантажити сертифікат")</f>
        <v>Завантажити сертифікат</v>
      </c>
    </row>
    <row r="96" spans="1:4" x14ac:dyDescent="0.3">
      <c r="A96" t="s">
        <v>265</v>
      </c>
      <c r="B96" t="s">
        <v>266</v>
      </c>
      <c r="C96" t="s">
        <v>267</v>
      </c>
      <c r="D96" t="str">
        <f>HYPERLINK("https://talan.bank.gov.ua/get-user-certificate/D-NsDIRPPqyX7tksk-pg","Завантажити сертифікат")</f>
        <v>Завантажити сертифікат</v>
      </c>
    </row>
    <row r="97" spans="1:4" x14ac:dyDescent="0.3">
      <c r="A97" t="s">
        <v>268</v>
      </c>
      <c r="B97" t="s">
        <v>269</v>
      </c>
      <c r="C97" t="s">
        <v>270</v>
      </c>
      <c r="D97" t="str">
        <f>HYPERLINK("https://talan.bank.gov.ua/get-user-certificate/D-NsDtoBjTrofB0UU0nR","Завантажити сертифікат")</f>
        <v>Завантажити сертифікат</v>
      </c>
    </row>
    <row r="98" spans="1:4" x14ac:dyDescent="0.3">
      <c r="A98" t="s">
        <v>271</v>
      </c>
      <c r="B98" t="s">
        <v>272</v>
      </c>
      <c r="C98" t="s">
        <v>273</v>
      </c>
      <c r="D98" t="str">
        <f>HYPERLINK("https://talan.bank.gov.ua/get-user-certificate/D-NsDalutt7kOK6EFpb5","Завантажити сертифікат")</f>
        <v>Завантажити сертифікат</v>
      </c>
    </row>
    <row r="99" spans="1:4" x14ac:dyDescent="0.3">
      <c r="A99" t="s">
        <v>274</v>
      </c>
      <c r="B99" t="s">
        <v>275</v>
      </c>
      <c r="C99" t="s">
        <v>276</v>
      </c>
      <c r="D99" t="str">
        <f>HYPERLINK("https://talan.bank.gov.ua/get-user-certificate/D-NsDLftGi05Q_N95U48","Завантажити сертифікат")</f>
        <v>Завантажити сертифікат</v>
      </c>
    </row>
    <row r="100" spans="1:4" x14ac:dyDescent="0.3">
      <c r="A100" t="s">
        <v>277</v>
      </c>
      <c r="B100" t="s">
        <v>278</v>
      </c>
      <c r="C100" t="s">
        <v>279</v>
      </c>
      <c r="D100" t="str">
        <f>HYPERLINK("https://talan.bank.gov.ua/get-user-certificate/D-NsD603YQFyDxxT87hd","Завантажити сертифікат")</f>
        <v>Завантажити сертифікат</v>
      </c>
    </row>
    <row r="101" spans="1:4" x14ac:dyDescent="0.3">
      <c r="A101" t="s">
        <v>280</v>
      </c>
      <c r="B101" t="s">
        <v>281</v>
      </c>
      <c r="C101" t="s">
        <v>282</v>
      </c>
      <c r="D101" t="str">
        <f>HYPERLINK("https://talan.bank.gov.ua/get-user-certificate/D-NsDJOU4Uo8Di9vPynw","Завантажити сертифікат")</f>
        <v>Завантажити сертифікат</v>
      </c>
    </row>
    <row r="102" spans="1:4" x14ac:dyDescent="0.3">
      <c r="A102" t="s">
        <v>283</v>
      </c>
      <c r="B102" t="s">
        <v>284</v>
      </c>
      <c r="C102" t="s">
        <v>285</v>
      </c>
      <c r="D102" t="str">
        <f>HYPERLINK("https://talan.bank.gov.ua/get-user-certificate/D-NsDuEJ-_bkL5XXZyo2","Завантажити сертифікат")</f>
        <v>Завантажити сертифікат</v>
      </c>
    </row>
    <row r="103" spans="1:4" x14ac:dyDescent="0.3">
      <c r="A103" t="s">
        <v>286</v>
      </c>
      <c r="B103" t="s">
        <v>287</v>
      </c>
      <c r="C103" t="s">
        <v>288</v>
      </c>
      <c r="D103" t="str">
        <f>HYPERLINK("https://talan.bank.gov.ua/get-user-certificate/D-NsD4CfLCSCFBkR7TAi","Завантажити сертифікат")</f>
        <v>Завантажити сертифікат</v>
      </c>
    </row>
    <row r="104" spans="1:4" x14ac:dyDescent="0.3">
      <c r="A104" t="s">
        <v>289</v>
      </c>
      <c r="B104" t="s">
        <v>290</v>
      </c>
      <c r="C104" t="s">
        <v>291</v>
      </c>
      <c r="D104" t="str">
        <f>HYPERLINK("https://talan.bank.gov.ua/get-user-certificate/D-NsD1UINyXRla0F0kuR","Завантажити сертифікат")</f>
        <v>Завантажити сертифікат</v>
      </c>
    </row>
    <row r="105" spans="1:4" x14ac:dyDescent="0.3">
      <c r="A105" t="s">
        <v>292</v>
      </c>
      <c r="B105" t="s">
        <v>293</v>
      </c>
      <c r="C105" t="s">
        <v>178</v>
      </c>
      <c r="D105" t="str">
        <f>HYPERLINK("https://talan.bank.gov.ua/get-user-certificate/D-NsDwarKQdFgm6_mnL7","Завантажити сертифікат")</f>
        <v>Завантажити сертифікат</v>
      </c>
    </row>
    <row r="106" spans="1:4" x14ac:dyDescent="0.3">
      <c r="A106" t="s">
        <v>294</v>
      </c>
      <c r="B106" t="s">
        <v>295</v>
      </c>
      <c r="C106" t="s">
        <v>199</v>
      </c>
      <c r="D106" t="str">
        <f>HYPERLINK("https://talan.bank.gov.ua/get-user-certificate/D-NsDLRj54Q9RTI_1mZh","Завантажити сертифікат")</f>
        <v>Завантажити сертифікат</v>
      </c>
    </row>
    <row r="107" spans="1:4" x14ac:dyDescent="0.3">
      <c r="A107" t="s">
        <v>296</v>
      </c>
      <c r="B107" t="s">
        <v>297</v>
      </c>
      <c r="C107" t="s">
        <v>298</v>
      </c>
      <c r="D107" t="str">
        <f>HYPERLINK("https://talan.bank.gov.ua/get-user-certificate/D-NsDSwgPFgrBX_jQVd7","Завантажити сертифікат")</f>
        <v>Завантажити сертифікат</v>
      </c>
    </row>
    <row r="108" spans="1:4" x14ac:dyDescent="0.3">
      <c r="A108" t="s">
        <v>299</v>
      </c>
      <c r="B108" t="s">
        <v>300</v>
      </c>
      <c r="C108" t="s">
        <v>301</v>
      </c>
      <c r="D108" t="str">
        <f>HYPERLINK("https://talan.bank.gov.ua/get-user-certificate/D-NsD0AiKRSmonSK1y_K","Завантажити сертифікат")</f>
        <v>Завантажити сертифікат</v>
      </c>
    </row>
    <row r="109" spans="1:4" x14ac:dyDescent="0.3">
      <c r="A109" t="s">
        <v>302</v>
      </c>
      <c r="B109" t="s">
        <v>303</v>
      </c>
      <c r="C109" t="s">
        <v>304</v>
      </c>
      <c r="D109" t="str">
        <f>HYPERLINK("https://talan.bank.gov.ua/get-user-certificate/D-NsDvKU7mDOviQC4IFZ","Завантажити сертифікат")</f>
        <v>Завантажити сертифікат</v>
      </c>
    </row>
    <row r="110" spans="1:4" x14ac:dyDescent="0.3">
      <c r="A110" t="s">
        <v>305</v>
      </c>
      <c r="B110" t="s">
        <v>306</v>
      </c>
      <c r="C110" t="s">
        <v>307</v>
      </c>
      <c r="D110" t="str">
        <f>HYPERLINK("https://talan.bank.gov.ua/get-user-certificate/D-NsD4VqGlVJsUg_xMlk","Завантажити сертифікат")</f>
        <v>Завантажити сертифікат</v>
      </c>
    </row>
    <row r="111" spans="1:4" x14ac:dyDescent="0.3">
      <c r="A111" t="s">
        <v>308</v>
      </c>
      <c r="B111" t="s">
        <v>309</v>
      </c>
      <c r="C111" t="s">
        <v>199</v>
      </c>
      <c r="D111" t="str">
        <f>HYPERLINK("https://talan.bank.gov.ua/get-user-certificate/D-NsD00BgK2TvqQxjE9X","Завантажити сертифікат")</f>
        <v>Завантажити сертифікат</v>
      </c>
    </row>
    <row r="112" spans="1:4" x14ac:dyDescent="0.3">
      <c r="A112" t="s">
        <v>310</v>
      </c>
      <c r="B112" t="s">
        <v>311</v>
      </c>
      <c r="C112" t="s">
        <v>199</v>
      </c>
      <c r="D112" t="str">
        <f>HYPERLINK("https://talan.bank.gov.ua/get-user-certificate/D-NsDnZZzTCnkU4lEWEy","Завантажити сертифікат")</f>
        <v>Завантажити сертифікат</v>
      </c>
    </row>
    <row r="113" spans="1:4" x14ac:dyDescent="0.3">
      <c r="A113" t="s">
        <v>312</v>
      </c>
      <c r="B113" t="s">
        <v>313</v>
      </c>
      <c r="C113" t="s">
        <v>314</v>
      </c>
      <c r="D113" t="str">
        <f>HYPERLINK("https://talan.bank.gov.ua/get-user-certificate/D-NsDVJI2mST2B0ytPPl","Завантажити сертифікат")</f>
        <v>Завантажити сертифікат</v>
      </c>
    </row>
    <row r="114" spans="1:4" x14ac:dyDescent="0.3">
      <c r="A114" t="s">
        <v>315</v>
      </c>
      <c r="B114" t="s">
        <v>316</v>
      </c>
      <c r="C114" t="s">
        <v>317</v>
      </c>
      <c r="D114" t="str">
        <f>HYPERLINK("https://talan.bank.gov.ua/get-user-certificate/D-NsDdYVSk2OSp8Xo9UL","Завантажити сертифікат")</f>
        <v>Завантажити сертифікат</v>
      </c>
    </row>
    <row r="115" spans="1:4" x14ac:dyDescent="0.3">
      <c r="A115" t="s">
        <v>318</v>
      </c>
      <c r="B115" t="s">
        <v>319</v>
      </c>
      <c r="C115" t="s">
        <v>320</v>
      </c>
      <c r="D115" t="str">
        <f>HYPERLINK("https://talan.bank.gov.ua/get-user-certificate/D-NsDab2s-0V1WSwIU_m","Завантажити сертифікат")</f>
        <v>Завантажити сертифікат</v>
      </c>
    </row>
    <row r="116" spans="1:4" x14ac:dyDescent="0.3">
      <c r="A116" t="s">
        <v>321</v>
      </c>
      <c r="B116" t="s">
        <v>322</v>
      </c>
      <c r="C116" t="s">
        <v>323</v>
      </c>
      <c r="D116" t="str">
        <f>HYPERLINK("https://talan.bank.gov.ua/get-user-certificate/D-NsD-cGYhTNRRx6bbPp","Завантажити сертифікат")</f>
        <v>Завантажити сертифікат</v>
      </c>
    </row>
    <row r="117" spans="1:4" x14ac:dyDescent="0.3">
      <c r="A117" t="s">
        <v>324</v>
      </c>
      <c r="B117" t="s">
        <v>325</v>
      </c>
      <c r="C117" t="s">
        <v>326</v>
      </c>
      <c r="D117" t="str">
        <f>HYPERLINK("https://talan.bank.gov.ua/get-user-certificate/D-NsDgFvkG6oQxdo9DWY","Завантажити сертифікат")</f>
        <v>Завантажити сертифікат</v>
      </c>
    </row>
    <row r="118" spans="1:4" x14ac:dyDescent="0.3">
      <c r="A118" t="s">
        <v>327</v>
      </c>
      <c r="B118" t="s">
        <v>328</v>
      </c>
      <c r="C118" t="s">
        <v>329</v>
      </c>
      <c r="D118" t="str">
        <f>HYPERLINK("https://talan.bank.gov.ua/get-user-certificate/D-NsDvzODloesDlQxjzk","Завантажити сертифікат")</f>
        <v>Завантажити сертифікат</v>
      </c>
    </row>
    <row r="119" spans="1:4" x14ac:dyDescent="0.3">
      <c r="A119" t="s">
        <v>330</v>
      </c>
      <c r="B119" t="s">
        <v>331</v>
      </c>
      <c r="C119" t="s">
        <v>332</v>
      </c>
      <c r="D119" t="str">
        <f>HYPERLINK("https://talan.bank.gov.ua/get-user-certificate/D-NsDDNdIBvYq_hJfe53","Завантажити сертифікат")</f>
        <v>Завантажити сертифікат</v>
      </c>
    </row>
    <row r="120" spans="1:4" x14ac:dyDescent="0.3">
      <c r="A120" t="s">
        <v>333</v>
      </c>
      <c r="B120" t="s">
        <v>334</v>
      </c>
      <c r="C120" t="s">
        <v>335</v>
      </c>
      <c r="D120" t="str">
        <f>HYPERLINK("https://talan.bank.gov.ua/get-user-certificate/D-NsDjTDiByhlEjMk3yg","Завантажити сертифікат")</f>
        <v>Завантажити сертифікат</v>
      </c>
    </row>
    <row r="121" spans="1:4" x14ac:dyDescent="0.3">
      <c r="A121" t="s">
        <v>336</v>
      </c>
      <c r="B121" t="s">
        <v>337</v>
      </c>
      <c r="C121" t="s">
        <v>338</v>
      </c>
      <c r="D121" t="str">
        <f>HYPERLINK("https://talan.bank.gov.ua/get-user-certificate/D-NsD2P-GokWvUPCOq-b","Завантажити сертифікат")</f>
        <v>Завантажити сертифікат</v>
      </c>
    </row>
    <row r="122" spans="1:4" x14ac:dyDescent="0.3">
      <c r="A122" t="s">
        <v>339</v>
      </c>
      <c r="B122" t="s">
        <v>340</v>
      </c>
      <c r="C122" t="s">
        <v>47</v>
      </c>
      <c r="D122" t="str">
        <f>HYPERLINK("https://talan.bank.gov.ua/get-user-certificate/D-NsDihwhqKqq-d6w8mt","Завантажити сертифікат")</f>
        <v>Завантажити сертифікат</v>
      </c>
    </row>
    <row r="123" spans="1:4" x14ac:dyDescent="0.3">
      <c r="A123" t="s">
        <v>341</v>
      </c>
      <c r="B123" t="s">
        <v>342</v>
      </c>
      <c r="C123" t="s">
        <v>343</v>
      </c>
      <c r="D123" t="str">
        <f>HYPERLINK("https://talan.bank.gov.ua/get-user-certificate/D-NsDExwDVtfgWxx6-Qj","Завантажити сертифікат")</f>
        <v>Завантажити сертифікат</v>
      </c>
    </row>
    <row r="124" spans="1:4" x14ac:dyDescent="0.3">
      <c r="A124" t="s">
        <v>344</v>
      </c>
      <c r="B124" t="s">
        <v>345</v>
      </c>
      <c r="C124" t="s">
        <v>346</v>
      </c>
      <c r="D124" t="str">
        <f>HYPERLINK("https://talan.bank.gov.ua/get-user-certificate/D-NsD1LYEm2-aerwKuJm","Завантажити сертифікат")</f>
        <v>Завантажити сертифікат</v>
      </c>
    </row>
    <row r="125" spans="1:4" x14ac:dyDescent="0.3">
      <c r="A125" t="s">
        <v>347</v>
      </c>
      <c r="B125" t="s">
        <v>348</v>
      </c>
      <c r="C125" t="s">
        <v>96</v>
      </c>
      <c r="D125" t="str">
        <f>HYPERLINK("https://talan.bank.gov.ua/get-user-certificate/D-NsDeBBD6Md8yfh9fTM","Завантажити сертифікат")</f>
        <v>Завантажити сертифікат</v>
      </c>
    </row>
    <row r="126" spans="1:4" x14ac:dyDescent="0.3">
      <c r="A126" t="s">
        <v>349</v>
      </c>
      <c r="B126" t="s">
        <v>350</v>
      </c>
      <c r="C126" t="s">
        <v>351</v>
      </c>
      <c r="D126" t="str">
        <f>HYPERLINK("https://talan.bank.gov.ua/get-user-certificate/D-NsD7V4vdmh6_wcIjjg","Завантажити сертифікат")</f>
        <v>Завантажити сертифікат</v>
      </c>
    </row>
    <row r="127" spans="1:4" x14ac:dyDescent="0.3">
      <c r="A127" t="s">
        <v>352</v>
      </c>
      <c r="B127" t="s">
        <v>353</v>
      </c>
      <c r="C127" t="s">
        <v>354</v>
      </c>
      <c r="D127" t="str">
        <f>HYPERLINK("https://talan.bank.gov.ua/get-user-certificate/D-NsDbFl4e5AemIgU9p3","Завантажити сертифікат")</f>
        <v>Завантажити сертифікат</v>
      </c>
    </row>
    <row r="128" spans="1:4" x14ac:dyDescent="0.3">
      <c r="A128" t="s">
        <v>355</v>
      </c>
      <c r="B128" t="s">
        <v>356</v>
      </c>
      <c r="C128" t="s">
        <v>357</v>
      </c>
      <c r="D128" t="str">
        <f>HYPERLINK("https://talan.bank.gov.ua/get-user-certificate/D-NsDZCXBDu3RUmyAX2y","Завантажити сертифікат")</f>
        <v>Завантажити сертифікат</v>
      </c>
    </row>
    <row r="129" spans="1:4" x14ac:dyDescent="0.3">
      <c r="A129" t="s">
        <v>358</v>
      </c>
      <c r="B129" t="s">
        <v>359</v>
      </c>
      <c r="C129" t="s">
        <v>122</v>
      </c>
      <c r="D129" t="str">
        <f>HYPERLINK("https://talan.bank.gov.ua/get-user-certificate/D-NsDQeonf7SS21CDhyq","Завантажити сертифікат")</f>
        <v>Завантажити сертифікат</v>
      </c>
    </row>
    <row r="130" spans="1:4" x14ac:dyDescent="0.3">
      <c r="A130" t="s">
        <v>360</v>
      </c>
      <c r="B130" t="s">
        <v>361</v>
      </c>
      <c r="C130" t="s">
        <v>362</v>
      </c>
      <c r="D130" t="str">
        <f>HYPERLINK("https://talan.bank.gov.ua/get-user-certificate/D-NsDaRwA7qL_aEjy7Yu","Завантажити сертифікат")</f>
        <v>Завантажити сертифікат</v>
      </c>
    </row>
    <row r="131" spans="1:4" x14ac:dyDescent="0.3">
      <c r="A131" t="s">
        <v>363</v>
      </c>
      <c r="B131" t="s">
        <v>364</v>
      </c>
      <c r="C131" t="s">
        <v>365</v>
      </c>
      <c r="D131" t="str">
        <f>HYPERLINK("https://talan.bank.gov.ua/get-user-certificate/D-NsD0gWuQHQqK8rd7en","Завантажити сертифікат")</f>
        <v>Завантажити сертифікат</v>
      </c>
    </row>
    <row r="132" spans="1:4" x14ac:dyDescent="0.3">
      <c r="A132" t="s">
        <v>366</v>
      </c>
      <c r="B132" t="s">
        <v>367</v>
      </c>
      <c r="C132" t="s">
        <v>32</v>
      </c>
      <c r="D132" t="str">
        <f>HYPERLINK("https://talan.bank.gov.ua/get-user-certificate/D-NsDw5wUy2llkDhBDyZ","Завантажити сертифікат")</f>
        <v>Завантажити сертифікат</v>
      </c>
    </row>
    <row r="133" spans="1:4" x14ac:dyDescent="0.3">
      <c r="A133" t="s">
        <v>368</v>
      </c>
      <c r="B133" t="s">
        <v>369</v>
      </c>
      <c r="C133" t="s">
        <v>370</v>
      </c>
      <c r="D133" t="str">
        <f>HYPERLINK("https://talan.bank.gov.ua/get-user-certificate/D-NsDpDUMVaiXeQ4Dy4K","Завантажити сертифікат")</f>
        <v>Завантажити сертифікат</v>
      </c>
    </row>
    <row r="134" spans="1:4" x14ac:dyDescent="0.3">
      <c r="A134" t="s">
        <v>371</v>
      </c>
      <c r="B134" t="s">
        <v>372</v>
      </c>
      <c r="C134" t="s">
        <v>373</v>
      </c>
      <c r="D134" t="str">
        <f>HYPERLINK("https://talan.bank.gov.ua/get-user-certificate/D-NsDA17smzxoPv_Ee__","Завантажити сертифікат")</f>
        <v>Завантажити сертифікат</v>
      </c>
    </row>
    <row r="135" spans="1:4" x14ac:dyDescent="0.3">
      <c r="A135" t="s">
        <v>374</v>
      </c>
      <c r="B135" t="s">
        <v>375</v>
      </c>
      <c r="C135" t="s">
        <v>376</v>
      </c>
      <c r="D135" t="str">
        <f>HYPERLINK("https://talan.bank.gov.ua/get-user-certificate/D-NsDfBLq3MuzOBiQ8NC","Завантажити сертифікат")</f>
        <v>Завантажити сертифікат</v>
      </c>
    </row>
    <row r="136" spans="1:4" x14ac:dyDescent="0.3">
      <c r="A136" t="s">
        <v>377</v>
      </c>
      <c r="B136" t="s">
        <v>378</v>
      </c>
      <c r="C136" t="s">
        <v>365</v>
      </c>
      <c r="D136" t="str">
        <f>HYPERLINK("https://talan.bank.gov.ua/get-user-certificate/D-NsDVGwyM2V_R_xUXlb","Завантажити сертифікат")</f>
        <v>Завантажити сертифікат</v>
      </c>
    </row>
    <row r="137" spans="1:4" x14ac:dyDescent="0.3">
      <c r="A137" t="s">
        <v>379</v>
      </c>
      <c r="B137" t="s">
        <v>380</v>
      </c>
      <c r="C137" t="s">
        <v>381</v>
      </c>
      <c r="D137" t="str">
        <f>HYPERLINK("https://talan.bank.gov.ua/get-user-certificate/D-NsD_6D589g215lBinv","Завантажити сертифікат")</f>
        <v>Завантажити сертифікат</v>
      </c>
    </row>
    <row r="138" spans="1:4" x14ac:dyDescent="0.3">
      <c r="A138" t="s">
        <v>382</v>
      </c>
      <c r="B138" t="s">
        <v>383</v>
      </c>
      <c r="C138" t="s">
        <v>376</v>
      </c>
      <c r="D138" t="str">
        <f>HYPERLINK("https://talan.bank.gov.ua/get-user-certificate/D-NsDSWg_Gx9xQIDRl5n","Завантажити сертифікат")</f>
        <v>Завантажити сертифікат</v>
      </c>
    </row>
    <row r="139" spans="1:4" x14ac:dyDescent="0.3">
      <c r="A139" t="s">
        <v>384</v>
      </c>
      <c r="B139" t="s">
        <v>385</v>
      </c>
      <c r="C139" t="s">
        <v>184</v>
      </c>
      <c r="D139" t="str">
        <f>HYPERLINK("https://talan.bank.gov.ua/get-user-certificate/D-NsD08An5C_adhvafxk","Завантажити сертифікат")</f>
        <v>Завантажити сертифікат</v>
      </c>
    </row>
    <row r="140" spans="1:4" x14ac:dyDescent="0.3">
      <c r="A140" t="s">
        <v>386</v>
      </c>
      <c r="B140" t="s">
        <v>387</v>
      </c>
      <c r="C140" t="s">
        <v>373</v>
      </c>
      <c r="D140" t="str">
        <f>HYPERLINK("https://talan.bank.gov.ua/get-user-certificate/D-NsDmf1N-EURCo5w_6g","Завантажити сертифікат")</f>
        <v>Завантажити сертифікат</v>
      </c>
    </row>
    <row r="141" spans="1:4" x14ac:dyDescent="0.3">
      <c r="A141" t="s">
        <v>388</v>
      </c>
      <c r="B141" t="s">
        <v>389</v>
      </c>
      <c r="C141" t="s">
        <v>8</v>
      </c>
      <c r="D141" t="str">
        <f>HYPERLINK("https://talan.bank.gov.ua/get-user-certificate/D-NsDv3cvVArYtTnztgJ","Завантажити сертифікат")</f>
        <v>Завантажити сертифікат</v>
      </c>
    </row>
    <row r="142" spans="1:4" x14ac:dyDescent="0.3">
      <c r="A142" t="s">
        <v>390</v>
      </c>
      <c r="B142" t="s">
        <v>391</v>
      </c>
      <c r="C142" t="s">
        <v>392</v>
      </c>
      <c r="D142" t="str">
        <f>HYPERLINK("https://talan.bank.gov.ua/get-user-certificate/D-NsDE-35JHqs7EyB1Zx","Завантажити сертифікат")</f>
        <v>Завантажити сертифікат</v>
      </c>
    </row>
    <row r="143" spans="1:4" x14ac:dyDescent="0.3">
      <c r="A143" t="s">
        <v>393</v>
      </c>
      <c r="B143" t="s">
        <v>394</v>
      </c>
      <c r="C143" t="s">
        <v>395</v>
      </c>
      <c r="D143" t="str">
        <f>HYPERLINK("https://talan.bank.gov.ua/get-user-certificate/D-NsDqeI7dgLiRGDwRk1","Завантажити сертифікат")</f>
        <v>Завантажити сертифікат</v>
      </c>
    </row>
    <row r="144" spans="1:4" x14ac:dyDescent="0.3">
      <c r="A144" t="s">
        <v>396</v>
      </c>
      <c r="B144" t="s">
        <v>397</v>
      </c>
      <c r="C144" t="s">
        <v>398</v>
      </c>
      <c r="D144" t="str">
        <f>HYPERLINK("https://talan.bank.gov.ua/get-user-certificate/D-NsDWyiXl2AIYK0c58B","Завантажити сертифікат")</f>
        <v>Завантажити сертифікат</v>
      </c>
    </row>
    <row r="145" spans="1:4" x14ac:dyDescent="0.3">
      <c r="A145" t="s">
        <v>399</v>
      </c>
      <c r="B145" t="s">
        <v>400</v>
      </c>
      <c r="C145" t="s">
        <v>5</v>
      </c>
      <c r="D145" t="str">
        <f>HYPERLINK("https://talan.bank.gov.ua/get-user-certificate/D-NsDpmNtv7CLoHrrU5n","Завантажити сертифікат")</f>
        <v>Завантажити сертифікат</v>
      </c>
    </row>
    <row r="146" spans="1:4" x14ac:dyDescent="0.3">
      <c r="A146" t="s">
        <v>401</v>
      </c>
      <c r="B146" t="s">
        <v>402</v>
      </c>
      <c r="C146" t="s">
        <v>218</v>
      </c>
      <c r="D146" t="str">
        <f>HYPERLINK("https://talan.bank.gov.ua/get-user-certificate/D-NsD2GHoTPRuFNhA9Up","Завантажити сертифікат")</f>
        <v>Завантажити сертифікат</v>
      </c>
    </row>
    <row r="147" spans="1:4" x14ac:dyDescent="0.3">
      <c r="A147" t="s">
        <v>403</v>
      </c>
      <c r="B147" t="s">
        <v>404</v>
      </c>
      <c r="C147" t="s">
        <v>405</v>
      </c>
      <c r="D147" t="str">
        <f>HYPERLINK("https://talan.bank.gov.ua/get-user-certificate/D-NsDE-yQtidq61rTsQ5","Завантажити сертифікат")</f>
        <v>Завантажити сертифікат</v>
      </c>
    </row>
    <row r="148" spans="1:4" x14ac:dyDescent="0.3">
      <c r="A148" t="s">
        <v>406</v>
      </c>
      <c r="B148" t="s">
        <v>407</v>
      </c>
      <c r="C148" t="s">
        <v>408</v>
      </c>
      <c r="D148" t="str">
        <f>HYPERLINK("https://talan.bank.gov.ua/get-user-certificate/D-NsD-I7d3QGEGiF-ZjO","Завантажити сертифікат")</f>
        <v>Завантажити сертифікат</v>
      </c>
    </row>
    <row r="149" spans="1:4" x14ac:dyDescent="0.3">
      <c r="A149" t="s">
        <v>409</v>
      </c>
      <c r="B149" t="s">
        <v>410</v>
      </c>
      <c r="C149" t="s">
        <v>411</v>
      </c>
      <c r="D149" t="str">
        <f>HYPERLINK("https://talan.bank.gov.ua/get-user-certificate/D-NsDiKoRnDe_RjwUtZh","Завантажити сертифікат")</f>
        <v>Завантажити сертифікат</v>
      </c>
    </row>
    <row r="150" spans="1:4" x14ac:dyDescent="0.3">
      <c r="A150" t="s">
        <v>412</v>
      </c>
      <c r="B150" t="s">
        <v>413</v>
      </c>
      <c r="C150" t="s">
        <v>414</v>
      </c>
      <c r="D150" t="str">
        <f>HYPERLINK("https://talan.bank.gov.ua/get-user-certificate/D-NsD_ekVo9TxlsL0o-5","Завантажити сертифікат")</f>
        <v>Завантажити сертифікат</v>
      </c>
    </row>
    <row r="151" spans="1:4" x14ac:dyDescent="0.3">
      <c r="A151" t="s">
        <v>415</v>
      </c>
      <c r="B151" t="s">
        <v>416</v>
      </c>
      <c r="C151" t="s">
        <v>414</v>
      </c>
      <c r="D151" t="str">
        <f>HYPERLINK("https://talan.bank.gov.ua/get-user-certificate/D-NsDQU4Ks6cBWFAzBYy","Завантажити сертифікат")</f>
        <v>Завантажити сертифікат</v>
      </c>
    </row>
    <row r="152" spans="1:4" x14ac:dyDescent="0.3">
      <c r="A152" t="s">
        <v>417</v>
      </c>
      <c r="B152" t="s">
        <v>418</v>
      </c>
      <c r="C152" t="s">
        <v>419</v>
      </c>
      <c r="D152" t="str">
        <f>HYPERLINK("https://talan.bank.gov.ua/get-user-certificate/D-NsDOB-dVVLXGIweUjH","Завантажити сертифікат")</f>
        <v>Завантажити сертифікат</v>
      </c>
    </row>
    <row r="153" spans="1:4" x14ac:dyDescent="0.3">
      <c r="A153" t="s">
        <v>420</v>
      </c>
      <c r="B153" t="s">
        <v>421</v>
      </c>
      <c r="C153" t="s">
        <v>422</v>
      </c>
      <c r="D153" t="str">
        <f>HYPERLINK("https://talan.bank.gov.ua/get-user-certificate/D-NsDAo-ltNUqbR3hpNf","Завантажити сертифікат")</f>
        <v>Завантажити сертифікат</v>
      </c>
    </row>
    <row r="154" spans="1:4" x14ac:dyDescent="0.3">
      <c r="A154" t="s">
        <v>423</v>
      </c>
      <c r="B154" t="s">
        <v>424</v>
      </c>
      <c r="C154" t="s">
        <v>425</v>
      </c>
      <c r="D154" t="str">
        <f>HYPERLINK("https://talan.bank.gov.ua/get-user-certificate/D-NsD6FKXC1ViXYY7sEM","Завантажити сертифікат")</f>
        <v>Завантажити сертифікат</v>
      </c>
    </row>
    <row r="155" spans="1:4" x14ac:dyDescent="0.3">
      <c r="A155" t="s">
        <v>426</v>
      </c>
      <c r="B155" t="s">
        <v>427</v>
      </c>
      <c r="C155" t="s">
        <v>428</v>
      </c>
      <c r="D155" t="str">
        <f>HYPERLINK("https://talan.bank.gov.ua/get-user-certificate/D-NsDdS67_tN19Yv_lgJ","Завантажити сертифікат")</f>
        <v>Завантажити сертифікат</v>
      </c>
    </row>
    <row r="156" spans="1:4" x14ac:dyDescent="0.3">
      <c r="A156" t="s">
        <v>429</v>
      </c>
      <c r="B156" t="s">
        <v>430</v>
      </c>
      <c r="C156" t="s">
        <v>431</v>
      </c>
      <c r="D156" t="str">
        <f>HYPERLINK("https://talan.bank.gov.ua/get-user-certificate/D-NsDdWtrhn6w1oia9Yp","Завантажити сертифікат")</f>
        <v>Завантажити сертифікат</v>
      </c>
    </row>
    <row r="157" spans="1:4" x14ac:dyDescent="0.3">
      <c r="A157" t="s">
        <v>432</v>
      </c>
      <c r="B157" t="s">
        <v>433</v>
      </c>
      <c r="C157" t="s">
        <v>434</v>
      </c>
      <c r="D157" t="str">
        <f>HYPERLINK("https://talan.bank.gov.ua/get-user-certificate/D-NsDWdr6WjJO01sHhWR","Завантажити сертифікат")</f>
        <v>Завантажити сертифікат</v>
      </c>
    </row>
    <row r="158" spans="1:4" x14ac:dyDescent="0.3">
      <c r="A158" t="s">
        <v>435</v>
      </c>
      <c r="B158" t="s">
        <v>436</v>
      </c>
      <c r="C158" t="s">
        <v>437</v>
      </c>
      <c r="D158" t="str">
        <f>HYPERLINK("https://talan.bank.gov.ua/get-user-certificate/D-NsDhqawz2n1lWAFkyt","Завантажити сертифікат")</f>
        <v>Завантажити сертифікат</v>
      </c>
    </row>
    <row r="159" spans="1:4" x14ac:dyDescent="0.3">
      <c r="A159" t="s">
        <v>438</v>
      </c>
      <c r="B159" t="s">
        <v>439</v>
      </c>
      <c r="C159" t="s">
        <v>440</v>
      </c>
      <c r="D159" t="str">
        <f>HYPERLINK("https://talan.bank.gov.ua/get-user-certificate/D-NsDCGT0DxRQOepJ1ky","Завантажити сертифікат")</f>
        <v>Завантажити сертифікат</v>
      </c>
    </row>
    <row r="160" spans="1:4" x14ac:dyDescent="0.3">
      <c r="A160" t="s">
        <v>441</v>
      </c>
      <c r="B160" t="s">
        <v>442</v>
      </c>
      <c r="C160" t="s">
        <v>443</v>
      </c>
      <c r="D160" t="str">
        <f>HYPERLINK("https://talan.bank.gov.ua/get-user-certificate/D-NsDytvpH9BZbfR3R3c","Завантажити сертифікат")</f>
        <v>Завантажити сертифікат</v>
      </c>
    </row>
    <row r="161" spans="1:4" x14ac:dyDescent="0.3">
      <c r="A161" t="s">
        <v>444</v>
      </c>
      <c r="B161" t="s">
        <v>445</v>
      </c>
      <c r="C161" t="s">
        <v>446</v>
      </c>
      <c r="D161" t="str">
        <f>HYPERLINK("https://talan.bank.gov.ua/get-user-certificate/D-NsD7iDSbeZjPYCDKK6","Завантажити сертифікат")</f>
        <v>Завантажити сертифікат</v>
      </c>
    </row>
    <row r="162" spans="1:4" x14ac:dyDescent="0.3">
      <c r="A162" t="s">
        <v>447</v>
      </c>
      <c r="B162" t="s">
        <v>448</v>
      </c>
      <c r="C162" t="s">
        <v>449</v>
      </c>
      <c r="D162" t="str">
        <f>HYPERLINK("https://talan.bank.gov.ua/get-user-certificate/D-NsD7yTgVedMSa5-5Wa","Завантажити сертифікат")</f>
        <v>Завантажити сертифікат</v>
      </c>
    </row>
    <row r="163" spans="1:4" x14ac:dyDescent="0.3">
      <c r="A163" t="s">
        <v>450</v>
      </c>
      <c r="B163" t="s">
        <v>451</v>
      </c>
      <c r="C163" t="s">
        <v>452</v>
      </c>
      <c r="D163" t="str">
        <f>HYPERLINK("https://talan.bank.gov.ua/get-user-certificate/D-NsDTXoa5EpsjATADum","Завантажити сертифікат")</f>
        <v>Завантажити сертифікат</v>
      </c>
    </row>
    <row r="164" spans="1:4" x14ac:dyDescent="0.3">
      <c r="A164" t="s">
        <v>453</v>
      </c>
      <c r="B164" t="s">
        <v>454</v>
      </c>
      <c r="C164" t="s">
        <v>455</v>
      </c>
      <c r="D164" t="str">
        <f>HYPERLINK("https://talan.bank.gov.ua/get-user-certificate/D-NsDVXJXbl3qLBHPF42","Завантажити сертифікат")</f>
        <v>Завантажити сертифікат</v>
      </c>
    </row>
    <row r="165" spans="1:4" x14ac:dyDescent="0.3">
      <c r="A165" t="s">
        <v>456</v>
      </c>
      <c r="B165" t="s">
        <v>457</v>
      </c>
      <c r="C165" t="s">
        <v>458</v>
      </c>
      <c r="D165" t="str">
        <f>HYPERLINK("https://talan.bank.gov.ua/get-user-certificate/D-NsDt0PCHiDmIjvYk1c","Завантажити сертифікат")</f>
        <v>Завантажити сертифікат</v>
      </c>
    </row>
    <row r="166" spans="1:4" x14ac:dyDescent="0.3">
      <c r="A166" t="s">
        <v>459</v>
      </c>
      <c r="B166" t="s">
        <v>460</v>
      </c>
      <c r="C166" t="s">
        <v>461</v>
      </c>
      <c r="D166" t="str">
        <f>HYPERLINK("https://talan.bank.gov.ua/get-user-certificate/D-NsDCZJVk1BUH0lJTa4","Завантажити сертифікат")</f>
        <v>Завантажити сертифікат</v>
      </c>
    </row>
    <row r="167" spans="1:4" x14ac:dyDescent="0.3">
      <c r="A167" t="s">
        <v>462</v>
      </c>
      <c r="B167" t="s">
        <v>463</v>
      </c>
      <c r="C167" t="s">
        <v>218</v>
      </c>
      <c r="D167" t="str">
        <f>HYPERLINK("https://talan.bank.gov.ua/get-user-certificate/D-NsDVajcmGNh81g9gBX","Завантажити сертифікат")</f>
        <v>Завантажити сертифікат</v>
      </c>
    </row>
    <row r="168" spans="1:4" x14ac:dyDescent="0.3">
      <c r="A168" t="s">
        <v>464</v>
      </c>
      <c r="B168" t="s">
        <v>465</v>
      </c>
      <c r="C168" t="s">
        <v>466</v>
      </c>
      <c r="D168" t="str">
        <f>HYPERLINK("https://talan.bank.gov.ua/get-user-certificate/D-NsDIJHOEkoHdCY6Riy","Завантажити сертифікат")</f>
        <v>Завантажити сертифікат</v>
      </c>
    </row>
    <row r="169" spans="1:4" x14ac:dyDescent="0.3">
      <c r="A169" t="s">
        <v>467</v>
      </c>
      <c r="B169" t="s">
        <v>468</v>
      </c>
      <c r="C169" t="s">
        <v>351</v>
      </c>
      <c r="D169" t="str">
        <f>HYPERLINK("https://talan.bank.gov.ua/get-user-certificate/D-NsDMFN1mRMOfOcyXCC","Завантажити сертифікат")</f>
        <v>Завантажити сертифікат</v>
      </c>
    </row>
    <row r="170" spans="1:4" x14ac:dyDescent="0.3">
      <c r="A170" t="s">
        <v>469</v>
      </c>
      <c r="B170" t="s">
        <v>470</v>
      </c>
      <c r="C170" t="s">
        <v>75</v>
      </c>
      <c r="D170" t="str">
        <f>HYPERLINK("https://talan.bank.gov.ua/get-user-certificate/D-NsDoPS1L3f2zcG2TQ2","Завантажити сертифікат")</f>
        <v>Завантажити сертифікат</v>
      </c>
    </row>
    <row r="171" spans="1:4" x14ac:dyDescent="0.3">
      <c r="A171" t="s">
        <v>471</v>
      </c>
      <c r="B171" t="s">
        <v>472</v>
      </c>
      <c r="C171" t="s">
        <v>473</v>
      </c>
      <c r="D171" t="str">
        <f>HYPERLINK("https://talan.bank.gov.ua/get-user-certificate/D-NsDilnexo3iGRd9uLF","Завантажити сертифікат")</f>
        <v>Завантажити сертифікат</v>
      </c>
    </row>
    <row r="172" spans="1:4" x14ac:dyDescent="0.3">
      <c r="A172" t="s">
        <v>474</v>
      </c>
      <c r="B172" t="s">
        <v>475</v>
      </c>
      <c r="C172" t="s">
        <v>476</v>
      </c>
      <c r="D172" t="str">
        <f>HYPERLINK("https://talan.bank.gov.ua/get-user-certificate/D-NsDkJNyVl1RsQ35LBi","Завантажити сертифікат")</f>
        <v>Завантажити сертифікат</v>
      </c>
    </row>
    <row r="173" spans="1:4" x14ac:dyDescent="0.3">
      <c r="A173" t="s">
        <v>477</v>
      </c>
      <c r="B173" t="s">
        <v>478</v>
      </c>
      <c r="C173" t="s">
        <v>96</v>
      </c>
      <c r="D173" t="str">
        <f>HYPERLINK("https://talan.bank.gov.ua/get-user-certificate/D-NsD0lEjrOWTxxVBZrG","Завантажити сертифікат")</f>
        <v>Завантажити сертифікат</v>
      </c>
    </row>
    <row r="174" spans="1:4" x14ac:dyDescent="0.3">
      <c r="A174" t="s">
        <v>479</v>
      </c>
      <c r="B174" t="s">
        <v>480</v>
      </c>
      <c r="C174" t="s">
        <v>481</v>
      </c>
      <c r="D174" t="str">
        <f>HYPERLINK("https://talan.bank.gov.ua/get-user-certificate/D-NsD1EhbEMSdLlSSOIe","Завантажити сертифікат")</f>
        <v>Завантажити сертифікат</v>
      </c>
    </row>
    <row r="175" spans="1:4" x14ac:dyDescent="0.3">
      <c r="A175" t="s">
        <v>482</v>
      </c>
      <c r="B175" t="s">
        <v>483</v>
      </c>
      <c r="C175" t="s">
        <v>484</v>
      </c>
      <c r="D175" t="str">
        <f>HYPERLINK("https://talan.bank.gov.ua/get-user-certificate/D-NsDgkvG10b9wSJaXkt","Завантажити сертифікат")</f>
        <v>Завантажити сертифікат</v>
      </c>
    </row>
    <row r="176" spans="1:4" x14ac:dyDescent="0.3">
      <c r="A176" t="s">
        <v>485</v>
      </c>
      <c r="B176" t="s">
        <v>486</v>
      </c>
      <c r="C176" t="s">
        <v>484</v>
      </c>
      <c r="D176" t="str">
        <f>HYPERLINK("https://talan.bank.gov.ua/get-user-certificate/D-NsDcYCoFkGaHDCbnAs","Завантажити сертифікат")</f>
        <v>Завантажити сертифікат</v>
      </c>
    </row>
    <row r="177" spans="1:4" x14ac:dyDescent="0.3">
      <c r="A177" t="s">
        <v>487</v>
      </c>
      <c r="B177" t="s">
        <v>488</v>
      </c>
      <c r="C177" t="s">
        <v>489</v>
      </c>
      <c r="D177" t="str">
        <f>HYPERLINK("https://talan.bank.gov.ua/get-user-certificate/D-NsDv0Vnk1h3tvTtTBe","Завантажити сертифікат")</f>
        <v>Завантажити сертифікат</v>
      </c>
    </row>
    <row r="178" spans="1:4" x14ac:dyDescent="0.3">
      <c r="A178" t="s">
        <v>490</v>
      </c>
      <c r="B178" t="s">
        <v>491</v>
      </c>
      <c r="C178" t="s">
        <v>492</v>
      </c>
      <c r="D178" t="str">
        <f>HYPERLINK("https://talan.bank.gov.ua/get-user-certificate/D-NsD7LxBKQQQxJQAr5W","Завантажити сертифікат")</f>
        <v>Завантажити сертифікат</v>
      </c>
    </row>
    <row r="179" spans="1:4" x14ac:dyDescent="0.3">
      <c r="A179" t="s">
        <v>493</v>
      </c>
      <c r="B179" t="s">
        <v>494</v>
      </c>
      <c r="C179" t="s">
        <v>495</v>
      </c>
      <c r="D179" t="str">
        <f>HYPERLINK("https://talan.bank.gov.ua/get-user-certificate/D-NsDkD6jcP05j2Pi_m_","Завантажити сертифікат")</f>
        <v>Завантажити сертифікат</v>
      </c>
    </row>
    <row r="180" spans="1:4" x14ac:dyDescent="0.3">
      <c r="A180" t="s">
        <v>496</v>
      </c>
      <c r="B180" t="s">
        <v>497</v>
      </c>
      <c r="C180" t="s">
        <v>75</v>
      </c>
      <c r="D180" t="str">
        <f>HYPERLINK("https://talan.bank.gov.ua/get-user-certificate/D-NsD28nhTyTeLPcIaK-","Завантажити сертифікат")</f>
        <v>Завантажити сертифікат</v>
      </c>
    </row>
    <row r="181" spans="1:4" x14ac:dyDescent="0.3">
      <c r="A181" t="s">
        <v>498</v>
      </c>
      <c r="B181" t="s">
        <v>499</v>
      </c>
      <c r="C181" t="s">
        <v>500</v>
      </c>
      <c r="D181" t="str">
        <f>HYPERLINK("https://talan.bank.gov.ua/get-user-certificate/D-NsDzbSHry0AuTV0yd2","Завантажити сертифікат")</f>
        <v>Завантажити сертифікат</v>
      </c>
    </row>
    <row r="182" spans="1:4" x14ac:dyDescent="0.3">
      <c r="A182" t="s">
        <v>501</v>
      </c>
      <c r="B182" t="s">
        <v>502</v>
      </c>
      <c r="C182" t="s">
        <v>503</v>
      </c>
      <c r="D182" t="str">
        <f>HYPERLINK("https://talan.bank.gov.ua/get-user-certificate/D-NsDEEEoc6TFoR1Y0qW","Завантажити сертифікат")</f>
        <v>Завантажити сертифікат</v>
      </c>
    </row>
    <row r="183" spans="1:4" x14ac:dyDescent="0.3">
      <c r="A183" t="s">
        <v>504</v>
      </c>
      <c r="B183" t="s">
        <v>505</v>
      </c>
      <c r="C183" t="s">
        <v>506</v>
      </c>
      <c r="D183" t="str">
        <f>HYPERLINK("https://talan.bank.gov.ua/get-user-certificate/D-NsDVwlUEA1VVkmwCcR","Завантажити сертифікат")</f>
        <v>Завантажити сертифікат</v>
      </c>
    </row>
    <row r="184" spans="1:4" x14ac:dyDescent="0.3">
      <c r="A184" t="s">
        <v>507</v>
      </c>
      <c r="B184" t="s">
        <v>508</v>
      </c>
      <c r="C184" t="s">
        <v>509</v>
      </c>
      <c r="D184" t="str">
        <f>HYPERLINK("https://talan.bank.gov.ua/get-user-certificate/D-NsDc9RO_2cI3RSE7l9","Завантажити сертифікат")</f>
        <v>Завантажити сертифікат</v>
      </c>
    </row>
    <row r="185" spans="1:4" x14ac:dyDescent="0.3">
      <c r="A185" t="s">
        <v>510</v>
      </c>
      <c r="B185" t="s">
        <v>511</v>
      </c>
      <c r="C185" t="s">
        <v>512</v>
      </c>
      <c r="D185" t="str">
        <f>HYPERLINK("https://talan.bank.gov.ua/get-user-certificate/D-NsDGMAVQvvopjZluC_","Завантажити сертифікат")</f>
        <v>Завантажити сертифікат</v>
      </c>
    </row>
    <row r="186" spans="1:4" x14ac:dyDescent="0.3">
      <c r="A186" t="s">
        <v>513</v>
      </c>
      <c r="B186" t="s">
        <v>514</v>
      </c>
      <c r="C186" t="s">
        <v>515</v>
      </c>
      <c r="D186" t="str">
        <f>HYPERLINK("https://talan.bank.gov.ua/get-user-certificate/D-NsDPiNY5p_3vGzQjEq","Завантажити сертифікат")</f>
        <v>Завантажити сертифікат</v>
      </c>
    </row>
    <row r="187" spans="1:4" x14ac:dyDescent="0.3">
      <c r="A187" t="s">
        <v>516</v>
      </c>
      <c r="B187" t="s">
        <v>517</v>
      </c>
      <c r="C187" t="s">
        <v>252</v>
      </c>
      <c r="D187" t="str">
        <f>HYPERLINK("https://talan.bank.gov.ua/get-user-certificate/D-NsDJyn0ARM7hDjxJpC","Завантажити сертифікат")</f>
        <v>Завантажити сертифікат</v>
      </c>
    </row>
    <row r="188" spans="1:4" x14ac:dyDescent="0.3">
      <c r="A188" t="s">
        <v>518</v>
      </c>
      <c r="B188" t="s">
        <v>519</v>
      </c>
      <c r="C188" t="s">
        <v>520</v>
      </c>
      <c r="D188" t="str">
        <f>HYPERLINK("https://talan.bank.gov.ua/get-user-certificate/D-NsD4VkU5_NhqFECROl","Завантажити сертифікат")</f>
        <v>Завантажити сертифікат</v>
      </c>
    </row>
    <row r="189" spans="1:4" x14ac:dyDescent="0.3">
      <c r="A189" t="s">
        <v>521</v>
      </c>
      <c r="B189" t="s">
        <v>522</v>
      </c>
      <c r="C189" t="s">
        <v>523</v>
      </c>
      <c r="D189" t="str">
        <f>HYPERLINK("https://talan.bank.gov.ua/get-user-certificate/D-NsDJKg3B09dWKy4FRn","Завантажити сертифікат")</f>
        <v>Завантажити сертифікат</v>
      </c>
    </row>
    <row r="190" spans="1:4" x14ac:dyDescent="0.3">
      <c r="A190" t="s">
        <v>524</v>
      </c>
      <c r="B190" t="s">
        <v>525</v>
      </c>
      <c r="C190" t="s">
        <v>526</v>
      </c>
      <c r="D190" t="str">
        <f>HYPERLINK("https://talan.bank.gov.ua/get-user-certificate/D-NsDZ4R5IGPDD_hiU0C","Завантажити сертифікат")</f>
        <v>Завантажити сертифікат</v>
      </c>
    </row>
    <row r="191" spans="1:4" x14ac:dyDescent="0.3">
      <c r="A191" t="s">
        <v>527</v>
      </c>
      <c r="B191" t="s">
        <v>528</v>
      </c>
      <c r="C191" t="s">
        <v>476</v>
      </c>
      <c r="D191" t="str">
        <f>HYPERLINK("https://talan.bank.gov.ua/get-user-certificate/D-NsDuLXlzeqoZq9XbwB","Завантажити сертифікат")</f>
        <v>Завантажити сертифікат</v>
      </c>
    </row>
    <row r="192" spans="1:4" x14ac:dyDescent="0.3">
      <c r="A192" t="s">
        <v>529</v>
      </c>
      <c r="B192" t="s">
        <v>530</v>
      </c>
      <c r="C192" t="s">
        <v>531</v>
      </c>
      <c r="D192" t="str">
        <f>HYPERLINK("https://talan.bank.gov.ua/get-user-certificate/D-NsDa-9_V26DR5_cJMW","Завантажити сертифікат")</f>
        <v>Завантажити сертифікат</v>
      </c>
    </row>
    <row r="193" spans="1:4" x14ac:dyDescent="0.3">
      <c r="A193" t="s">
        <v>532</v>
      </c>
      <c r="B193" t="s">
        <v>533</v>
      </c>
      <c r="C193" t="s">
        <v>437</v>
      </c>
      <c r="D193" t="str">
        <f>HYPERLINK("https://talan.bank.gov.ua/get-user-certificate/D-NsDC50AuCGfays6hL0","Завантажити сертифікат")</f>
        <v>Завантажити сертифікат</v>
      </c>
    </row>
    <row r="194" spans="1:4" x14ac:dyDescent="0.3">
      <c r="A194" t="s">
        <v>534</v>
      </c>
      <c r="B194" t="s">
        <v>535</v>
      </c>
      <c r="C194" t="s">
        <v>437</v>
      </c>
      <c r="D194" t="str">
        <f>HYPERLINK("https://talan.bank.gov.ua/get-user-certificate/D-NsDILE8CWnEL4_SHUg","Завантажити сертифікат")</f>
        <v>Завантажити сертифікат</v>
      </c>
    </row>
    <row r="195" spans="1:4" x14ac:dyDescent="0.3">
      <c r="A195" t="s">
        <v>536</v>
      </c>
      <c r="B195" t="s">
        <v>537</v>
      </c>
      <c r="C195" t="s">
        <v>538</v>
      </c>
      <c r="D195" t="str">
        <f>HYPERLINK("https://talan.bank.gov.ua/get-user-certificate/D-NsD5cDSgGv_7uHmmj6","Завантажити сертифікат")</f>
        <v>Завантажити сертифікат</v>
      </c>
    </row>
    <row r="196" spans="1:4" x14ac:dyDescent="0.3">
      <c r="A196" t="s">
        <v>539</v>
      </c>
      <c r="B196" t="s">
        <v>540</v>
      </c>
      <c r="C196" t="s">
        <v>541</v>
      </c>
      <c r="D196" t="str">
        <f>HYPERLINK("https://talan.bank.gov.ua/get-user-certificate/D-NsDfl754_jbm5F7GGg","Завантажити сертифікат")</f>
        <v>Завантажити сертифікат</v>
      </c>
    </row>
    <row r="197" spans="1:4" x14ac:dyDescent="0.3">
      <c r="A197" t="s">
        <v>542</v>
      </c>
      <c r="B197" t="s">
        <v>543</v>
      </c>
      <c r="C197" t="s">
        <v>135</v>
      </c>
      <c r="D197" t="str">
        <f>HYPERLINK("https://talan.bank.gov.ua/get-user-certificate/D-NsD52sadHJL-VbMSVm","Завантажити сертифікат")</f>
        <v>Завантажити сертифікат</v>
      </c>
    </row>
    <row r="198" spans="1:4" x14ac:dyDescent="0.3">
      <c r="A198" t="s">
        <v>544</v>
      </c>
      <c r="B198" t="s">
        <v>545</v>
      </c>
      <c r="C198" t="s">
        <v>546</v>
      </c>
      <c r="D198" t="str">
        <f>HYPERLINK("https://talan.bank.gov.ua/get-user-certificate/D-NsDvZddmRiO72t6U20","Завантажити сертифікат")</f>
        <v>Завантажити сертифікат</v>
      </c>
    </row>
    <row r="199" spans="1:4" x14ac:dyDescent="0.3">
      <c r="A199" t="s">
        <v>547</v>
      </c>
      <c r="B199" t="s">
        <v>548</v>
      </c>
      <c r="C199" t="s">
        <v>96</v>
      </c>
      <c r="D199" t="str">
        <f>HYPERLINK("https://talan.bank.gov.ua/get-user-certificate/D-NsDhiG1vUq2DCltqrr","Завантажити сертифікат")</f>
        <v>Завантажити сертифікат</v>
      </c>
    </row>
    <row r="200" spans="1:4" x14ac:dyDescent="0.3">
      <c r="A200" t="s">
        <v>549</v>
      </c>
      <c r="B200" t="s">
        <v>550</v>
      </c>
      <c r="C200" t="s">
        <v>414</v>
      </c>
      <c r="D200" t="str">
        <f>HYPERLINK("https://talan.bank.gov.ua/get-user-certificate/D-NsDOWUKs5nXpogTM2o","Завантажити сертифікат")</f>
        <v>Завантажити сертифікат</v>
      </c>
    </row>
    <row r="201" spans="1:4" x14ac:dyDescent="0.3">
      <c r="A201" t="s">
        <v>551</v>
      </c>
      <c r="B201" t="s">
        <v>552</v>
      </c>
      <c r="C201" t="s">
        <v>553</v>
      </c>
      <c r="D201" t="str">
        <f>HYPERLINK("https://talan.bank.gov.ua/get-user-certificate/D-NsDIkJRpt8_-P3rbSV","Завантажити сертифікат")</f>
        <v>Завантажити сертифікат</v>
      </c>
    </row>
    <row r="202" spans="1:4" x14ac:dyDescent="0.3">
      <c r="A202" t="s">
        <v>554</v>
      </c>
      <c r="B202" t="s">
        <v>555</v>
      </c>
      <c r="C202" t="s">
        <v>556</v>
      </c>
      <c r="D202" t="str">
        <f>HYPERLINK("https://talan.bank.gov.ua/get-user-certificate/D-NsDnLTtiS15pMVzC6n","Завантажити сертифікат")</f>
        <v>Завантажити сертифікат</v>
      </c>
    </row>
    <row r="203" spans="1:4" x14ac:dyDescent="0.3">
      <c r="A203" t="s">
        <v>557</v>
      </c>
      <c r="B203" t="s">
        <v>558</v>
      </c>
      <c r="C203" t="s">
        <v>559</v>
      </c>
      <c r="D203" t="str">
        <f>HYPERLINK("https://talan.bank.gov.ua/get-user-certificate/D-NsD0tPcSx7vWJ98WzL","Завантажити сертифікат")</f>
        <v>Завантажити сертифікат</v>
      </c>
    </row>
    <row r="204" spans="1:4" x14ac:dyDescent="0.3">
      <c r="A204" t="s">
        <v>560</v>
      </c>
      <c r="B204" t="s">
        <v>561</v>
      </c>
      <c r="C204" t="s">
        <v>414</v>
      </c>
      <c r="D204" t="str">
        <f>HYPERLINK("https://talan.bank.gov.ua/get-user-certificate/D-NsD0OJvSFb4946DtZE","Завантажити сертифікат")</f>
        <v>Завантажити сертифікат</v>
      </c>
    </row>
    <row r="205" spans="1:4" x14ac:dyDescent="0.3">
      <c r="A205" t="s">
        <v>562</v>
      </c>
      <c r="B205" t="s">
        <v>563</v>
      </c>
      <c r="C205" t="s">
        <v>96</v>
      </c>
      <c r="D205" t="str">
        <f>HYPERLINK("https://talan.bank.gov.ua/get-user-certificate/D-NsDZWYifFtf1TvxcSk","Завантажити сертифікат")</f>
        <v>Завантажити сертифікат</v>
      </c>
    </row>
    <row r="206" spans="1:4" x14ac:dyDescent="0.3">
      <c r="A206" t="s">
        <v>564</v>
      </c>
      <c r="B206" t="s">
        <v>565</v>
      </c>
      <c r="C206" t="s">
        <v>199</v>
      </c>
      <c r="D206" t="str">
        <f>HYPERLINK("https://talan.bank.gov.ua/get-user-certificate/D-NsDx_LGQVa1Ns3MBmb","Завантажити сертифікат")</f>
        <v>Завантажити сертифікат</v>
      </c>
    </row>
    <row r="207" spans="1:4" x14ac:dyDescent="0.3">
      <c r="A207" t="s">
        <v>566</v>
      </c>
      <c r="B207" t="s">
        <v>567</v>
      </c>
      <c r="C207" t="s">
        <v>506</v>
      </c>
      <c r="D207" t="str">
        <f>HYPERLINK("https://talan.bank.gov.ua/get-user-certificate/D-NsDk9zmuMog6eZ6QJZ","Завантажити сертифікат")</f>
        <v>Завантажити сертифікат</v>
      </c>
    </row>
    <row r="208" spans="1:4" x14ac:dyDescent="0.3">
      <c r="A208" t="s">
        <v>568</v>
      </c>
      <c r="B208" t="s">
        <v>569</v>
      </c>
      <c r="C208" t="s">
        <v>570</v>
      </c>
      <c r="D208" t="str">
        <f>HYPERLINK("https://talan.bank.gov.ua/get-user-certificate/D-NsD-pErLMTfb_Wd6Yu","Завантажити сертифікат")</f>
        <v>Завантажити сертифікат</v>
      </c>
    </row>
    <row r="209" spans="1:4" x14ac:dyDescent="0.3">
      <c r="A209" t="s">
        <v>571</v>
      </c>
      <c r="B209" t="s">
        <v>572</v>
      </c>
      <c r="C209" t="s">
        <v>573</v>
      </c>
      <c r="D209" t="str">
        <f>HYPERLINK("https://talan.bank.gov.ua/get-user-certificate/D-NsDvcfl7k86ZXCtqy_","Завантажити сертифікат")</f>
        <v>Завантажити сертифікат</v>
      </c>
    </row>
    <row r="210" spans="1:4" x14ac:dyDescent="0.3">
      <c r="A210" t="s">
        <v>574</v>
      </c>
      <c r="B210" t="s">
        <v>575</v>
      </c>
      <c r="C210" t="s">
        <v>576</v>
      </c>
      <c r="D210" t="str">
        <f>HYPERLINK("https://talan.bank.gov.ua/get-user-certificate/D-NsD9k8YZM6Fxudkoig","Завантажити сертифікат")</f>
        <v>Завантажити сертифікат</v>
      </c>
    </row>
    <row r="211" spans="1:4" x14ac:dyDescent="0.3">
      <c r="A211" t="s">
        <v>577</v>
      </c>
      <c r="B211" t="s">
        <v>578</v>
      </c>
      <c r="C211" t="s">
        <v>579</v>
      </c>
      <c r="D211" t="str">
        <f>HYPERLINK("https://talan.bank.gov.ua/get-user-certificate/D-NsDvvgOFwXSQ_cozz5","Завантажити сертифікат")</f>
        <v>Завантажити сертифікат</v>
      </c>
    </row>
    <row r="212" spans="1:4" x14ac:dyDescent="0.3">
      <c r="A212" t="s">
        <v>580</v>
      </c>
      <c r="B212" t="s">
        <v>581</v>
      </c>
      <c r="C212" t="s">
        <v>582</v>
      </c>
      <c r="D212" t="str">
        <f>HYPERLINK("https://talan.bank.gov.ua/get-user-certificate/D-NsDAZ91TdjoitiYqme","Завантажити сертифікат")</f>
        <v>Завантажити сертифікат</v>
      </c>
    </row>
    <row r="213" spans="1:4" x14ac:dyDescent="0.3">
      <c r="A213" t="s">
        <v>583</v>
      </c>
      <c r="B213" t="s">
        <v>584</v>
      </c>
      <c r="C213" t="s">
        <v>5</v>
      </c>
      <c r="D213" t="str">
        <f>HYPERLINK("https://talan.bank.gov.ua/get-user-certificate/D-NsDfM5j3f_Z61VTOIw","Завантажити сертифікат")</f>
        <v>Завантажити сертифікат</v>
      </c>
    </row>
    <row r="214" spans="1:4" x14ac:dyDescent="0.3">
      <c r="A214" t="s">
        <v>585</v>
      </c>
      <c r="B214" t="s">
        <v>586</v>
      </c>
      <c r="C214" t="s">
        <v>587</v>
      </c>
      <c r="D214" t="str">
        <f>HYPERLINK("https://talan.bank.gov.ua/get-user-certificate/D-NsDQZtsl_Eg-S1ddQK","Завантажити сертифікат")</f>
        <v>Завантажити сертифікат</v>
      </c>
    </row>
    <row r="215" spans="1:4" x14ac:dyDescent="0.3">
      <c r="A215" t="s">
        <v>588</v>
      </c>
      <c r="B215" t="s">
        <v>589</v>
      </c>
      <c r="C215" t="s">
        <v>590</v>
      </c>
      <c r="D215" t="str">
        <f>HYPERLINK("https://talan.bank.gov.ua/get-user-certificate/D-NsD9LZWfjY84SYYDJ_","Завантажити сертифікат")</f>
        <v>Завантажити сертифікат</v>
      </c>
    </row>
    <row r="216" spans="1:4" x14ac:dyDescent="0.3">
      <c r="A216" t="s">
        <v>591</v>
      </c>
      <c r="B216" t="s">
        <v>592</v>
      </c>
      <c r="C216" t="s">
        <v>593</v>
      </c>
      <c r="D216" t="str">
        <f>HYPERLINK("https://talan.bank.gov.ua/get-user-certificate/D-NsDnLoi6sPg7UcUJfo","Завантажити сертифікат")</f>
        <v>Завантажити сертифікат</v>
      </c>
    </row>
    <row r="217" spans="1:4" x14ac:dyDescent="0.3">
      <c r="A217" t="s">
        <v>594</v>
      </c>
      <c r="B217" t="s">
        <v>595</v>
      </c>
      <c r="C217" t="s">
        <v>596</v>
      </c>
      <c r="D217" t="str">
        <f>HYPERLINK("https://talan.bank.gov.ua/get-user-certificate/D-NsD-mWt5zVfYV87ne8","Завантажити сертифікат")</f>
        <v>Завантажити сертифікат</v>
      </c>
    </row>
    <row r="218" spans="1:4" x14ac:dyDescent="0.3">
      <c r="A218" t="s">
        <v>597</v>
      </c>
      <c r="B218" t="s">
        <v>598</v>
      </c>
      <c r="C218" t="s">
        <v>599</v>
      </c>
      <c r="D218" t="str">
        <f>HYPERLINK("https://talan.bank.gov.ua/get-user-certificate/D-NsD468KiI2hI0IIuCY","Завантажити сертифікат")</f>
        <v>Завантажити сертифікат</v>
      </c>
    </row>
    <row r="219" spans="1:4" x14ac:dyDescent="0.3">
      <c r="A219" t="s">
        <v>600</v>
      </c>
      <c r="B219" t="s">
        <v>601</v>
      </c>
      <c r="C219" t="s">
        <v>602</v>
      </c>
      <c r="D219" t="str">
        <f>HYPERLINK("https://talan.bank.gov.ua/get-user-certificate/D-NsDJjweYzpNU4NCa-R","Завантажити сертифікат")</f>
        <v>Завантажити сертифікат</v>
      </c>
    </row>
    <row r="220" spans="1:4" x14ac:dyDescent="0.3">
      <c r="A220" t="s">
        <v>603</v>
      </c>
      <c r="B220" t="s">
        <v>604</v>
      </c>
      <c r="C220" t="s">
        <v>605</v>
      </c>
      <c r="D220" t="str">
        <f>HYPERLINK("https://talan.bank.gov.ua/get-user-certificate/D-NsDTWRCszomNfiCDvz","Завантажити сертифікат")</f>
        <v>Завантажити сертифікат</v>
      </c>
    </row>
    <row r="221" spans="1:4" x14ac:dyDescent="0.3">
      <c r="A221" t="s">
        <v>606</v>
      </c>
      <c r="B221" t="s">
        <v>607</v>
      </c>
      <c r="C221" t="s">
        <v>608</v>
      </c>
      <c r="D221" t="str">
        <f>HYPERLINK("https://talan.bank.gov.ua/get-user-certificate/D-NsDVZ16V2qe6eb3tN1","Завантажити сертифікат")</f>
        <v>Завантажити сертифікат</v>
      </c>
    </row>
    <row r="222" spans="1:4" x14ac:dyDescent="0.3">
      <c r="A222" t="s">
        <v>609</v>
      </c>
      <c r="B222" t="s">
        <v>610</v>
      </c>
      <c r="C222" t="s">
        <v>611</v>
      </c>
      <c r="D222" t="str">
        <f>HYPERLINK("https://talan.bank.gov.ua/get-user-certificate/D-NsDuJG6iDTi2fhPlxs","Завантажити сертифікат")</f>
        <v>Завантажити сертифікат</v>
      </c>
    </row>
    <row r="223" spans="1:4" x14ac:dyDescent="0.3">
      <c r="A223" t="s">
        <v>612</v>
      </c>
      <c r="B223" t="s">
        <v>613</v>
      </c>
      <c r="C223" t="s">
        <v>614</v>
      </c>
      <c r="D223" t="str">
        <f>HYPERLINK("https://talan.bank.gov.ua/get-user-certificate/D-NsDGGGoAuGffng3nMx","Завантажити сертифікат")</f>
        <v>Завантажити сертифікат</v>
      </c>
    </row>
    <row r="224" spans="1:4" x14ac:dyDescent="0.3">
      <c r="A224" t="s">
        <v>615</v>
      </c>
      <c r="B224" t="s">
        <v>616</v>
      </c>
      <c r="C224" t="s">
        <v>617</v>
      </c>
      <c r="D224" t="str">
        <f>HYPERLINK("https://talan.bank.gov.ua/get-user-certificate/D-NsDWde4Ui1LQRbbDX4","Завантажити сертифікат")</f>
        <v>Завантажити сертифікат</v>
      </c>
    </row>
    <row r="225" spans="1:4" x14ac:dyDescent="0.3">
      <c r="A225" t="s">
        <v>618</v>
      </c>
      <c r="B225" t="s">
        <v>619</v>
      </c>
      <c r="C225" t="s">
        <v>620</v>
      </c>
      <c r="D225" t="str">
        <f>HYPERLINK("https://talan.bank.gov.ua/get-user-certificate/D-NsDATQwgc1lyvs-wWc","Завантажити сертифікат")</f>
        <v>Завантажити сертифікат</v>
      </c>
    </row>
    <row r="226" spans="1:4" x14ac:dyDescent="0.3">
      <c r="A226" t="s">
        <v>621</v>
      </c>
      <c r="B226" t="s">
        <v>622</v>
      </c>
      <c r="C226" t="s">
        <v>623</v>
      </c>
      <c r="D226" t="str">
        <f>HYPERLINK("https://talan.bank.gov.ua/get-user-certificate/D-NsDzfFTr0auHz0fPRD","Завантажити сертифікат")</f>
        <v>Завантажити сертифікат</v>
      </c>
    </row>
    <row r="227" spans="1:4" x14ac:dyDescent="0.3">
      <c r="A227" t="s">
        <v>624</v>
      </c>
      <c r="B227" t="s">
        <v>625</v>
      </c>
      <c r="C227" t="s">
        <v>506</v>
      </c>
      <c r="D227" t="str">
        <f>HYPERLINK("https://talan.bank.gov.ua/get-user-certificate/D-NsDCJ_SfpTFo1SBXX4","Завантажити сертифікат")</f>
        <v>Завантажити сертифікат</v>
      </c>
    </row>
    <row r="228" spans="1:4" x14ac:dyDescent="0.3">
      <c r="A228" t="s">
        <v>626</v>
      </c>
      <c r="B228" t="s">
        <v>627</v>
      </c>
      <c r="C228" t="s">
        <v>628</v>
      </c>
      <c r="D228" t="str">
        <f>HYPERLINK("https://talan.bank.gov.ua/get-user-certificate/D-NsD0jsqceYTKTzuboe","Завантажити сертифікат")</f>
        <v>Завантажити сертифікат</v>
      </c>
    </row>
    <row r="229" spans="1:4" x14ac:dyDescent="0.3">
      <c r="A229" t="s">
        <v>629</v>
      </c>
      <c r="B229" t="s">
        <v>630</v>
      </c>
      <c r="C229" t="s">
        <v>631</v>
      </c>
      <c r="D229" t="str">
        <f>HYPERLINK("https://talan.bank.gov.ua/get-user-certificate/D-NsD2JlkQbFEABx5S78","Завантажити сертифікат")</f>
        <v>Завантажити сертифікат</v>
      </c>
    </row>
    <row r="230" spans="1:4" x14ac:dyDescent="0.3">
      <c r="A230" t="s">
        <v>632</v>
      </c>
      <c r="B230" t="s">
        <v>633</v>
      </c>
      <c r="C230" t="s">
        <v>634</v>
      </c>
      <c r="D230" t="str">
        <f>HYPERLINK("https://talan.bank.gov.ua/get-user-certificate/D-NsDuK8pv9vFmjhIKxm","Завантажити сертифікат")</f>
        <v>Завантажити сертифікат</v>
      </c>
    </row>
    <row r="231" spans="1:4" x14ac:dyDescent="0.3">
      <c r="A231" t="s">
        <v>635</v>
      </c>
      <c r="B231" t="s">
        <v>636</v>
      </c>
      <c r="C231" t="s">
        <v>611</v>
      </c>
      <c r="D231" t="str">
        <f>HYPERLINK("https://talan.bank.gov.ua/get-user-certificate/D-NsDD0W6_13jszW_AIW","Завантажити сертифікат")</f>
        <v>Завантажити сертифікат</v>
      </c>
    </row>
    <row r="232" spans="1:4" x14ac:dyDescent="0.3">
      <c r="A232" t="s">
        <v>637</v>
      </c>
      <c r="B232" t="s">
        <v>638</v>
      </c>
      <c r="C232" t="s">
        <v>298</v>
      </c>
      <c r="D232" t="str">
        <f>HYPERLINK("https://talan.bank.gov.ua/get-user-certificate/D-NsDNraEuMWR2kxGU0G","Завантажити сертифікат")</f>
        <v>Завантажити сертифікат</v>
      </c>
    </row>
    <row r="233" spans="1:4" x14ac:dyDescent="0.3">
      <c r="A233" t="s">
        <v>639</v>
      </c>
      <c r="B233" t="s">
        <v>640</v>
      </c>
      <c r="C233" t="s">
        <v>641</v>
      </c>
      <c r="D233" t="str">
        <f>HYPERLINK("https://talan.bank.gov.ua/get-user-certificate/D-NsDiU88Hq9SvUh3dXq","Завантажити сертифікат")</f>
        <v>Завантажити сертифікат</v>
      </c>
    </row>
    <row r="234" spans="1:4" x14ac:dyDescent="0.3">
      <c r="A234" t="s">
        <v>642</v>
      </c>
      <c r="B234" t="s">
        <v>643</v>
      </c>
      <c r="C234" t="s">
        <v>644</v>
      </c>
      <c r="D234" t="str">
        <f>HYPERLINK("https://talan.bank.gov.ua/get-user-certificate/D-NsDmSUeypQC_EKw5fC","Завантажити сертифікат")</f>
        <v>Завантажити сертифікат</v>
      </c>
    </row>
    <row r="235" spans="1:4" x14ac:dyDescent="0.3">
      <c r="A235" t="s">
        <v>645</v>
      </c>
      <c r="B235" t="s">
        <v>646</v>
      </c>
      <c r="C235" t="s">
        <v>647</v>
      </c>
      <c r="D235" t="str">
        <f>HYPERLINK("https://talan.bank.gov.ua/get-user-certificate/D-NsD-7JiA7Vjb7CWl-5","Завантажити сертифікат")</f>
        <v>Завантажити сертифікат</v>
      </c>
    </row>
    <row r="236" spans="1:4" x14ac:dyDescent="0.3">
      <c r="A236" t="s">
        <v>648</v>
      </c>
      <c r="B236" t="s">
        <v>649</v>
      </c>
      <c r="C236" t="s">
        <v>650</v>
      </c>
      <c r="D236" t="str">
        <f>HYPERLINK("https://talan.bank.gov.ua/get-user-certificate/D-NsDs-3om8Aaov-GRfe","Завантажити сертифікат")</f>
        <v>Завантажити сертифікат</v>
      </c>
    </row>
    <row r="237" spans="1:4" x14ac:dyDescent="0.3">
      <c r="A237" t="s">
        <v>651</v>
      </c>
      <c r="B237" t="s">
        <v>652</v>
      </c>
      <c r="C237" t="s">
        <v>653</v>
      </c>
      <c r="D237" t="str">
        <f>HYPERLINK("https://talan.bank.gov.ua/get-user-certificate/D-NsDFeNWz_BrSDodzZM","Завантажити сертифікат")</f>
        <v>Завантажити сертифікат</v>
      </c>
    </row>
    <row r="238" spans="1:4" x14ac:dyDescent="0.3">
      <c r="A238" t="s">
        <v>654</v>
      </c>
      <c r="B238" t="s">
        <v>655</v>
      </c>
      <c r="C238" t="s">
        <v>656</v>
      </c>
      <c r="D238" t="str">
        <f>HYPERLINK("https://talan.bank.gov.ua/get-user-certificate/D-NsDrtPvUzwH3tokzj_","Завантажити сертифікат")</f>
        <v>Завантажити сертифікат</v>
      </c>
    </row>
    <row r="239" spans="1:4" x14ac:dyDescent="0.3">
      <c r="A239" t="s">
        <v>657</v>
      </c>
      <c r="B239" t="s">
        <v>658</v>
      </c>
      <c r="C239" t="s">
        <v>659</v>
      </c>
      <c r="D239" t="str">
        <f>HYPERLINK("https://talan.bank.gov.ua/get-user-certificate/D-NsDHybCBWV13EEV6kb","Завантажити сертифікат")</f>
        <v>Завантажити сертифікат</v>
      </c>
    </row>
    <row r="240" spans="1:4" x14ac:dyDescent="0.3">
      <c r="A240" t="s">
        <v>660</v>
      </c>
      <c r="B240" t="s">
        <v>661</v>
      </c>
      <c r="C240" t="s">
        <v>662</v>
      </c>
      <c r="D240" t="str">
        <f>HYPERLINK("https://talan.bank.gov.ua/get-user-certificate/D-NsDr_QGJ-D_Mibr2Rz","Завантажити сертифікат")</f>
        <v>Завантажити сертифікат</v>
      </c>
    </row>
    <row r="241" spans="1:4" x14ac:dyDescent="0.3">
      <c r="A241" t="s">
        <v>663</v>
      </c>
      <c r="B241" t="s">
        <v>664</v>
      </c>
      <c r="C241" t="s">
        <v>665</v>
      </c>
      <c r="D241" t="str">
        <f>HYPERLINK("https://talan.bank.gov.ua/get-user-certificate/D-NsDHhKqWNlyzYTas2S","Завантажити сертифікат")</f>
        <v>Завантажити сертифікат</v>
      </c>
    </row>
    <row r="242" spans="1:4" x14ac:dyDescent="0.3">
      <c r="A242" t="s">
        <v>666</v>
      </c>
      <c r="B242" t="s">
        <v>667</v>
      </c>
      <c r="C242" t="s">
        <v>96</v>
      </c>
      <c r="D242" t="str">
        <f>HYPERLINK("https://talan.bank.gov.ua/get-user-certificate/D-NsDyYTRv3x5y4halyY","Завантажити сертифікат")</f>
        <v>Завантажити сертифікат</v>
      </c>
    </row>
    <row r="243" spans="1:4" x14ac:dyDescent="0.3">
      <c r="A243" t="s">
        <v>668</v>
      </c>
      <c r="B243" t="s">
        <v>669</v>
      </c>
      <c r="C243" t="s">
        <v>670</v>
      </c>
      <c r="D243" t="str">
        <f>HYPERLINK("https://talan.bank.gov.ua/get-user-certificate/D-NsDs5pFjbCfWnQt6hj","Завантажити сертифікат")</f>
        <v>Завантажити сертифікат</v>
      </c>
    </row>
    <row r="244" spans="1:4" x14ac:dyDescent="0.3">
      <c r="A244" t="s">
        <v>671</v>
      </c>
      <c r="B244" t="s">
        <v>672</v>
      </c>
      <c r="C244" t="s">
        <v>673</v>
      </c>
      <c r="D244" t="str">
        <f>HYPERLINK("https://talan.bank.gov.ua/get-user-certificate/D-NsDk7Pw3zu6FDD_l2E","Завантажити сертифікат")</f>
        <v>Завантажити сертифікат</v>
      </c>
    </row>
    <row r="245" spans="1:4" x14ac:dyDescent="0.3">
      <c r="A245" t="s">
        <v>674</v>
      </c>
      <c r="B245" t="s">
        <v>675</v>
      </c>
      <c r="C245" t="s">
        <v>676</v>
      </c>
      <c r="D245" t="str">
        <f>HYPERLINK("https://talan.bank.gov.ua/get-user-certificate/D-NsDVhfgHvZIfW4XycZ","Завантажити сертифікат")</f>
        <v>Завантажити сертифікат</v>
      </c>
    </row>
    <row r="246" spans="1:4" x14ac:dyDescent="0.3">
      <c r="A246" t="s">
        <v>677</v>
      </c>
      <c r="B246" t="s">
        <v>678</v>
      </c>
      <c r="C246" t="s">
        <v>679</v>
      </c>
      <c r="D246" t="str">
        <f>HYPERLINK("https://talan.bank.gov.ua/get-user-certificate/D-NsDdrT_RcspfEutRJt","Завантажити сертифікат")</f>
        <v>Завантажити сертифікат</v>
      </c>
    </row>
    <row r="247" spans="1:4" x14ac:dyDescent="0.3">
      <c r="A247" t="s">
        <v>680</v>
      </c>
      <c r="B247" t="s">
        <v>681</v>
      </c>
      <c r="C247" t="s">
        <v>682</v>
      </c>
      <c r="D247" t="str">
        <f>HYPERLINK("https://talan.bank.gov.ua/get-user-certificate/D-NsD2Grzbc2IcIW87VD","Завантажити сертифікат")</f>
        <v>Завантажити сертифікат</v>
      </c>
    </row>
    <row r="248" spans="1:4" x14ac:dyDescent="0.3">
      <c r="A248" t="s">
        <v>683</v>
      </c>
      <c r="B248" t="s">
        <v>684</v>
      </c>
      <c r="C248" t="s">
        <v>32</v>
      </c>
      <c r="D248" t="str">
        <f>HYPERLINK("https://talan.bank.gov.ua/get-user-certificate/D-NsD_ZBWiMq0B19wb5T","Завантажити сертифікат")</f>
        <v>Завантажити сертифікат</v>
      </c>
    </row>
    <row r="249" spans="1:4" x14ac:dyDescent="0.3">
      <c r="A249" t="s">
        <v>685</v>
      </c>
      <c r="B249" t="s">
        <v>686</v>
      </c>
      <c r="C249" t="s">
        <v>506</v>
      </c>
      <c r="D249" t="str">
        <f>HYPERLINK("https://talan.bank.gov.ua/get-user-certificate/D-NsDsWpA0O67XT5Kr-g","Завантажити сертифікат")</f>
        <v>Завантажити сертифікат</v>
      </c>
    </row>
    <row r="250" spans="1:4" x14ac:dyDescent="0.3">
      <c r="A250" t="s">
        <v>687</v>
      </c>
      <c r="B250" t="s">
        <v>688</v>
      </c>
      <c r="C250" t="s">
        <v>531</v>
      </c>
      <c r="D250" t="str">
        <f>HYPERLINK("https://talan.bank.gov.ua/get-user-certificate/D-NsDaM27u83uPPsdTyz","Завантажити сертифікат")</f>
        <v>Завантажити сертифікат</v>
      </c>
    </row>
    <row r="251" spans="1:4" x14ac:dyDescent="0.3">
      <c r="A251" t="s">
        <v>689</v>
      </c>
      <c r="B251" t="s">
        <v>690</v>
      </c>
      <c r="C251" t="s">
        <v>691</v>
      </c>
      <c r="D251" t="str">
        <f>HYPERLINK("https://talan.bank.gov.ua/get-user-certificate/D-NsD33tugXGZUYDrgd_","Завантажити сертифікат")</f>
        <v>Завантажити сертифікат</v>
      </c>
    </row>
    <row r="252" spans="1:4" x14ac:dyDescent="0.3">
      <c r="A252" t="s">
        <v>692</v>
      </c>
      <c r="B252" t="s">
        <v>693</v>
      </c>
      <c r="C252" t="s">
        <v>47</v>
      </c>
      <c r="D252" t="str">
        <f>HYPERLINK("https://talan.bank.gov.ua/get-user-certificate/D-NsDeOjOJ7KwLTybDFo","Завантажити сертифікат")</f>
        <v>Завантажити сертифікат</v>
      </c>
    </row>
    <row r="253" spans="1:4" x14ac:dyDescent="0.3">
      <c r="A253" t="s">
        <v>694</v>
      </c>
      <c r="B253" t="s">
        <v>695</v>
      </c>
      <c r="C253" t="s">
        <v>696</v>
      </c>
      <c r="D253" t="str">
        <f>HYPERLINK("https://talan.bank.gov.ua/get-user-certificate/D-NsDF1-ldlCX7W0In5Z","Завантажити сертифікат")</f>
        <v>Завантажити сертифікат</v>
      </c>
    </row>
    <row r="254" spans="1:4" x14ac:dyDescent="0.3">
      <c r="A254" t="s">
        <v>697</v>
      </c>
      <c r="B254" t="s">
        <v>698</v>
      </c>
      <c r="C254" t="s">
        <v>699</v>
      </c>
      <c r="D254" t="str">
        <f>HYPERLINK("https://talan.bank.gov.ua/get-user-certificate/D-NsDobHBFJl7AgZQDmD","Завантажити сертифікат")</f>
        <v>Завантажити сертифікат</v>
      </c>
    </row>
    <row r="255" spans="1:4" x14ac:dyDescent="0.3">
      <c r="A255" t="s">
        <v>700</v>
      </c>
      <c r="B255" t="s">
        <v>701</v>
      </c>
      <c r="C255" t="s">
        <v>702</v>
      </c>
      <c r="D255" t="str">
        <f>HYPERLINK("https://talan.bank.gov.ua/get-user-certificate/D-NsDVJI0mIhOJKxrLKH","Завантажити сертифікат")</f>
        <v>Завантажити сертифікат</v>
      </c>
    </row>
    <row r="256" spans="1:4" x14ac:dyDescent="0.3">
      <c r="A256" t="s">
        <v>703</v>
      </c>
      <c r="B256" t="s">
        <v>704</v>
      </c>
      <c r="C256" t="s">
        <v>32</v>
      </c>
      <c r="D256" t="str">
        <f>HYPERLINK("https://talan.bank.gov.ua/get-user-certificate/D-NsD2PDtmRnqpsXTPzY","Завантажити сертифікат")</f>
        <v>Завантажити сертифікат</v>
      </c>
    </row>
    <row r="257" spans="1:4" x14ac:dyDescent="0.3">
      <c r="A257" t="s">
        <v>705</v>
      </c>
      <c r="B257" t="s">
        <v>706</v>
      </c>
      <c r="C257" t="s">
        <v>665</v>
      </c>
      <c r="D257" t="str">
        <f>HYPERLINK("https://talan.bank.gov.ua/get-user-certificate/D-NsDDe4jIxtk7u0OFHk","Завантажити сертифікат")</f>
        <v>Завантажити сертифікат</v>
      </c>
    </row>
    <row r="258" spans="1:4" x14ac:dyDescent="0.3">
      <c r="A258" t="s">
        <v>707</v>
      </c>
      <c r="B258" t="s">
        <v>708</v>
      </c>
      <c r="C258" t="s">
        <v>709</v>
      </c>
      <c r="D258" t="str">
        <f>HYPERLINK("https://talan.bank.gov.ua/get-user-certificate/D-NsDabKmUDFhFUSio3g","Завантажити сертифікат")</f>
        <v>Завантажити сертифікат</v>
      </c>
    </row>
    <row r="259" spans="1:4" x14ac:dyDescent="0.3">
      <c r="A259" t="s">
        <v>710</v>
      </c>
      <c r="B259" t="s">
        <v>711</v>
      </c>
      <c r="C259" t="s">
        <v>712</v>
      </c>
      <c r="D259" t="str">
        <f>HYPERLINK("https://talan.bank.gov.ua/get-user-certificate/D-NsDhfZpzhAxu1tDn3F","Завантажити сертифікат")</f>
        <v>Завантажити сертифікат</v>
      </c>
    </row>
    <row r="260" spans="1:4" x14ac:dyDescent="0.3">
      <c r="A260" t="s">
        <v>713</v>
      </c>
      <c r="B260" t="s">
        <v>714</v>
      </c>
      <c r="C260" t="s">
        <v>715</v>
      </c>
      <c r="D260" t="str">
        <f>HYPERLINK("https://talan.bank.gov.ua/get-user-certificate/D-NsDJW3C2VXHxJy7do6","Завантажити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D2" r:id="rId1" tooltip="Завантажити сертифікат" display="Завантажити сертифікат"/>
    <hyperlink ref="D3" r:id="rId2" tooltip="Завантажити сертифікат" display="Завантажити сертифікат"/>
    <hyperlink ref="D4" r:id="rId3" tooltip="Завантажити сертифікат" display="Завантажити сертифікат"/>
    <hyperlink ref="D5" r:id="rId4" tooltip="Завантажити сертифікат" display="Завантажити сертифікат"/>
    <hyperlink ref="D6" r:id="rId5" tooltip="Завантажити сертифікат" display="Завантажити сертифікат"/>
    <hyperlink ref="D7" r:id="rId6" tooltip="Завантажити сертифікат" display="Завантажити сертифікат"/>
    <hyperlink ref="D8" r:id="rId7" tooltip="Завантажити сертифікат" display="Завантажити сертифікат"/>
    <hyperlink ref="D9" r:id="rId8" tooltip="Завантажити сертифікат" display="Завантажити сертифікат"/>
    <hyperlink ref="D10" r:id="rId9" tooltip="Завантажити сертифікат" display="Завантажити сертифікат"/>
    <hyperlink ref="D11" r:id="rId10" tooltip="Завантажити сертифікат" display="Завантажити сертифікат"/>
    <hyperlink ref="D12" r:id="rId11" tooltip="Завантажити сертифікат" display="Завантажити сертифікат"/>
    <hyperlink ref="D13" r:id="rId12" tooltip="Завантажити сертифікат" display="Завантажити сертифікат"/>
    <hyperlink ref="D14" r:id="rId13" tooltip="Завантажити сертифікат" display="Завантажити сертифікат"/>
    <hyperlink ref="D15" r:id="rId14" tooltip="Завантажити сертифікат" display="Завантажити сертифікат"/>
    <hyperlink ref="D16" r:id="rId15" tooltip="Завантажити сертифікат" display="Завантажити сертифікат"/>
    <hyperlink ref="D17" r:id="rId16" tooltip="Завантажити сертифікат" display="Завантажити сертифікат"/>
    <hyperlink ref="D18" r:id="rId17" tooltip="Завантажити сертифікат" display="Завантажити сертифікат"/>
    <hyperlink ref="D19" r:id="rId18" tooltip="Завантажити сертифікат" display="Завантажити сертифікат"/>
    <hyperlink ref="D20" r:id="rId19" tooltip="Завантажити сертифікат" display="Завантажити сертифікат"/>
    <hyperlink ref="D21" r:id="rId20" tooltip="Завантажити сертифікат" display="Завантажити сертифікат"/>
    <hyperlink ref="D22" r:id="rId21" tooltip="Завантажити сертифікат" display="Завантажити сертифікат"/>
    <hyperlink ref="D23" r:id="rId22" tooltip="Завантажити сертифікат" display="Завантажити сертифікат"/>
    <hyperlink ref="D24" r:id="rId23" tooltip="Завантажити сертифікат" display="Завантажити сертифікат"/>
    <hyperlink ref="D25" r:id="rId24" tooltip="Завантажити сертифікат" display="Завантажити сертифікат"/>
    <hyperlink ref="D26" r:id="rId25" tooltip="Завантажити сертифікат" display="Завантажити сертифікат"/>
    <hyperlink ref="D27" r:id="rId26" tooltip="Завантажити сертифікат" display="Завантажити сертифікат"/>
    <hyperlink ref="D28" r:id="rId27" tooltip="Завантажити сертифікат" display="Завантажити сертифікат"/>
    <hyperlink ref="D29" r:id="rId28" tooltip="Завантажити сертифікат" display="Завантажити сертифікат"/>
    <hyperlink ref="D30" r:id="rId29" tooltip="Завантажити сертифікат" display="Завантажити сертифікат"/>
    <hyperlink ref="D31" r:id="rId30" tooltip="Завантажити сертифікат" display="Завантажити сертифікат"/>
    <hyperlink ref="D32" r:id="rId31" tooltip="Завантажити сертифікат" display="Завантажити сертифікат"/>
    <hyperlink ref="D33" r:id="rId32" tooltip="Завантажити сертифікат" display="Завантажити сертифікат"/>
    <hyperlink ref="D34" r:id="rId33" tooltip="Завантажити сертифікат" display="Завантажити сертифікат"/>
    <hyperlink ref="D35" r:id="rId34" tooltip="Завантажити сертифікат" display="Завантажити сертифікат"/>
    <hyperlink ref="D36" r:id="rId35" tooltip="Завантажити сертифікат" display="Завантажити сертифікат"/>
    <hyperlink ref="D37" r:id="rId36" tooltip="Завантажити сертифікат" display="Завантажити сертифікат"/>
    <hyperlink ref="D38" r:id="rId37" tooltip="Завантажити сертифікат" display="Завантажити сертифікат"/>
    <hyperlink ref="D39" r:id="rId38" tooltip="Завантажити сертифікат" display="Завантажити сертифікат"/>
    <hyperlink ref="D40" r:id="rId39" tooltip="Завантажити сертифікат" display="Завантажити сертифікат"/>
    <hyperlink ref="D41" r:id="rId40" tooltip="Завантажити сертифікат" display="Завантажити сертифікат"/>
    <hyperlink ref="D42" r:id="rId41" tooltip="Завантажити сертифікат" display="Завантажити сертифікат"/>
    <hyperlink ref="D43" r:id="rId42" tooltip="Завантажити сертифікат" display="Завантажити сертифікат"/>
    <hyperlink ref="D44" r:id="rId43" tooltip="Завантажити сертифікат" display="Завантажити сертифікат"/>
    <hyperlink ref="D45" r:id="rId44" tooltip="Завантажити сертифікат" display="Завантажити сертифікат"/>
    <hyperlink ref="D46" r:id="rId45" tooltip="Завантажити сертифікат" display="Завантажити сертифікат"/>
    <hyperlink ref="D47" r:id="rId46" tooltip="Завантажити сертифікат" display="Завантажити сертифікат"/>
    <hyperlink ref="D48" r:id="rId47" tooltip="Завантажити сертифікат" display="Завантажити сертифікат"/>
    <hyperlink ref="D49" r:id="rId48" tooltip="Завантажити сертифікат" display="Завантажити сертифікат"/>
    <hyperlink ref="D50" r:id="rId49" tooltip="Завантажити сертифікат" display="Завантажити сертифікат"/>
    <hyperlink ref="D51" r:id="rId50" tooltip="Завантажити сертифікат" display="Завантажити сертифікат"/>
    <hyperlink ref="D52" r:id="rId51" tooltip="Завантажити сертифікат" display="Завантажити сертифікат"/>
    <hyperlink ref="D53" r:id="rId52" tooltip="Завантажити сертифікат" display="Завантажити сертифікат"/>
    <hyperlink ref="D54" r:id="rId53" tooltip="Завантажити сертифікат" display="Завантажити сертифікат"/>
    <hyperlink ref="D55" r:id="rId54" tooltip="Завантажити сертифікат" display="Завантажити сертифікат"/>
    <hyperlink ref="D56" r:id="rId55" tooltip="Завантажити сертифікат" display="Завантажити сертифікат"/>
    <hyperlink ref="D57" r:id="rId56" tooltip="Завантажити сертифікат" display="Завантажити сертифікат"/>
    <hyperlink ref="D58" r:id="rId57" tooltip="Завантажити сертифікат" display="Завантажити сертифікат"/>
    <hyperlink ref="D59" r:id="rId58" tooltip="Завантажити сертифікат" display="Завантажити сертифікат"/>
    <hyperlink ref="D60" r:id="rId59" tooltip="Завантажити сертифікат" display="Завантажити сертифікат"/>
    <hyperlink ref="D61" r:id="rId60" tooltip="Завантажити сертифікат" display="Завантажити сертифікат"/>
    <hyperlink ref="D62" r:id="rId61" tooltip="Завантажити сертифікат" display="Завантажити сертифікат"/>
    <hyperlink ref="D63" r:id="rId62" tooltip="Завантажити сертифікат" display="Завантажити сертифікат"/>
    <hyperlink ref="D64" r:id="rId63" tooltip="Завантажити сертифікат" display="Завантажити сертифікат"/>
    <hyperlink ref="D65" r:id="rId64" tooltip="Завантажити сертифікат" display="Завантажити сертифікат"/>
    <hyperlink ref="D66" r:id="rId65" tooltip="Завантажити сертифікат" display="Завантажити сертифікат"/>
    <hyperlink ref="D67" r:id="rId66" tooltip="Завантажити сертифікат" display="Завантажити сертифікат"/>
    <hyperlink ref="D68" r:id="rId67" tooltip="Завантажити сертифікат" display="Завантажити сертифікат"/>
    <hyperlink ref="D69" r:id="rId68" tooltip="Завантажити сертифікат" display="Завантажити сертифікат"/>
    <hyperlink ref="D70" r:id="rId69" tooltip="Завантажити сертифікат" display="Завантажити сертифікат"/>
    <hyperlink ref="D71" r:id="rId70" tooltip="Завантажити сертифікат" display="Завантажити сертифікат"/>
    <hyperlink ref="D72" r:id="rId71" tooltip="Завантажити сертифікат" display="Завантажити сертифікат"/>
    <hyperlink ref="D73" r:id="rId72" tooltip="Завантажити сертифікат" display="Завантажити сертифікат"/>
    <hyperlink ref="D74" r:id="rId73" tooltip="Завантажити сертифікат" display="Завантажити сертифікат"/>
    <hyperlink ref="D75" r:id="rId74" tooltip="Завантажити сертифікат" display="Завантажити сертифікат"/>
    <hyperlink ref="D76" r:id="rId75" tooltip="Завантажити сертифікат" display="Завантажити сертифікат"/>
    <hyperlink ref="D77" r:id="rId76" tooltip="Завантажити сертифікат" display="Завантажити сертифікат"/>
    <hyperlink ref="D78" r:id="rId77" tooltip="Завантажити сертифікат" display="Завантажити сертифікат"/>
    <hyperlink ref="D79" r:id="rId78" tooltip="Завантажити сертифікат" display="Завантажити сертифікат"/>
    <hyperlink ref="D80" r:id="rId79" tooltip="Завантажити сертифікат" display="Завантажити сертифікат"/>
    <hyperlink ref="D81" r:id="rId80" tooltip="Завантажити сертифікат" display="Завантажити сертифікат"/>
    <hyperlink ref="D82" r:id="rId81" tooltip="Завантажити сертифікат" display="Завантажити сертифікат"/>
    <hyperlink ref="D83" r:id="rId82" tooltip="Завантажити сертифікат" display="Завантажити сертифікат"/>
    <hyperlink ref="D84" r:id="rId83" tooltip="Завантажити сертифікат" display="Завантажити сертифікат"/>
    <hyperlink ref="D85" r:id="rId84" tooltip="Завантажити сертифікат" display="Завантажити сертифікат"/>
    <hyperlink ref="D86" r:id="rId85" tooltip="Завантажити сертифікат" display="Завантажити сертифікат"/>
    <hyperlink ref="D87" r:id="rId86" tooltip="Завантажити сертифікат" display="Завантажити сертифікат"/>
    <hyperlink ref="D88" r:id="rId87" tooltip="Завантажити сертифікат" display="Завантажити сертифікат"/>
    <hyperlink ref="D89" r:id="rId88" tooltip="Завантажити сертифікат" display="Завантажити сертифікат"/>
    <hyperlink ref="D90" r:id="rId89" tooltip="Завантажити сертифікат" display="Завантажити сертифікат"/>
    <hyperlink ref="D91" r:id="rId90" tooltip="Завантажити сертифікат" display="Завантажити сертифікат"/>
    <hyperlink ref="D92" r:id="rId91" tooltip="Завантажити сертифікат" display="Завантажити сертифікат"/>
    <hyperlink ref="D93" r:id="rId92" tooltip="Завантажити сертифікат" display="Завантажити сертифікат"/>
    <hyperlink ref="D94" r:id="rId93" tooltip="Завантажити сертифікат" display="Завантажити сертифікат"/>
    <hyperlink ref="D95" r:id="rId94" tooltip="Завантажити сертифікат" display="Завантажити сертифікат"/>
    <hyperlink ref="D96" r:id="rId95" tooltip="Завантажити сертифікат" display="Завантажити сертифікат"/>
    <hyperlink ref="D97" r:id="rId96" tooltip="Завантажити сертифікат" display="Завантажити сертифікат"/>
    <hyperlink ref="D98" r:id="rId97" tooltip="Завантажити сертифікат" display="Завантажити сертифікат"/>
    <hyperlink ref="D99" r:id="rId98" tooltip="Завантажити сертифікат" display="Завантажити сертифікат"/>
    <hyperlink ref="D100" r:id="rId99" tooltip="Завантажити сертифікат" display="Завантажити сертифікат"/>
    <hyperlink ref="D101" r:id="rId100" tooltip="Завантажити сертифікат" display="Завантажити сертифікат"/>
    <hyperlink ref="D102" r:id="rId101" tooltip="Завантажити сертифікат" display="Завантажити сертифікат"/>
    <hyperlink ref="D103" r:id="rId102" tooltip="Завантажити сертифікат" display="Завантажити сертифікат"/>
    <hyperlink ref="D104" r:id="rId103" tooltip="Завантажити сертифікат" display="Завантажити сертифікат"/>
    <hyperlink ref="D105" r:id="rId104" tooltip="Завантажити сертифікат" display="Завантажити сертифікат"/>
    <hyperlink ref="D106" r:id="rId105" tooltip="Завантажити сертифікат" display="Завантажити сертифікат"/>
    <hyperlink ref="D107" r:id="rId106" tooltip="Завантажити сертифікат" display="Завантажити сертифікат"/>
    <hyperlink ref="D108" r:id="rId107" tooltip="Завантажити сертифікат" display="Завантажити сертифікат"/>
    <hyperlink ref="D109" r:id="rId108" tooltip="Завантажити сертифікат" display="Завантажити сертифікат"/>
    <hyperlink ref="D110" r:id="rId109" tooltip="Завантажити сертифікат" display="Завантажити сертифікат"/>
    <hyperlink ref="D111" r:id="rId110" tooltip="Завантажити сертифікат" display="Завантажити сертифікат"/>
    <hyperlink ref="D112" r:id="rId111" tooltip="Завантажити сертифікат" display="Завантажити сертифікат"/>
    <hyperlink ref="D113" r:id="rId112" tooltip="Завантажити сертифікат" display="Завантажити сертифікат"/>
    <hyperlink ref="D114" r:id="rId113" tooltip="Завантажити сертифікат" display="Завантажити сертифікат"/>
    <hyperlink ref="D115" r:id="rId114" tooltip="Завантажити сертифікат" display="Завантажити сертифікат"/>
    <hyperlink ref="D116" r:id="rId115" tooltip="Завантажити сертифікат" display="Завантажити сертифікат"/>
    <hyperlink ref="D117" r:id="rId116" tooltip="Завантажити сертифікат" display="Завантажити сертифікат"/>
    <hyperlink ref="D118" r:id="rId117" tooltip="Завантажити сертифікат" display="Завантажити сертифікат"/>
    <hyperlink ref="D119" r:id="rId118" tooltip="Завантажити сертифікат" display="Завантажити сертифікат"/>
    <hyperlink ref="D120" r:id="rId119" tooltip="Завантажити сертифікат" display="Завантажити сертифікат"/>
    <hyperlink ref="D121" r:id="rId120" tooltip="Завантажити сертифікат" display="Завантажити сертифікат"/>
    <hyperlink ref="D122" r:id="rId121" tooltip="Завантажити сертифікат" display="Завантажити сертифікат"/>
    <hyperlink ref="D123" r:id="rId122" tooltip="Завантажити сертифікат" display="Завантажити сертифікат"/>
    <hyperlink ref="D124" r:id="rId123" tooltip="Завантажити сертифікат" display="Завантажити сертифікат"/>
    <hyperlink ref="D125" r:id="rId124" tooltip="Завантажити сертифікат" display="Завантажити сертифікат"/>
    <hyperlink ref="D126" r:id="rId125" tooltip="Завантажити сертифікат" display="Завантажити сертифікат"/>
    <hyperlink ref="D127" r:id="rId126" tooltip="Завантажити сертифікат" display="Завантажити сертифікат"/>
    <hyperlink ref="D128" r:id="rId127" tooltip="Завантажити сертифікат" display="Завантажити сертифікат"/>
    <hyperlink ref="D129" r:id="rId128" tooltip="Завантажити сертифікат" display="Завантажити сертифікат"/>
    <hyperlink ref="D130" r:id="rId129" tooltip="Завантажити сертифікат" display="Завантажити сертифікат"/>
    <hyperlink ref="D131" r:id="rId130" tooltip="Завантажити сертифікат" display="Завантажити сертифікат"/>
    <hyperlink ref="D132" r:id="rId131" tooltip="Завантажити сертифікат" display="Завантажити сертифікат"/>
    <hyperlink ref="D133" r:id="rId132" tooltip="Завантажити сертифікат" display="Завантажити сертифікат"/>
    <hyperlink ref="D134" r:id="rId133" tooltip="Завантажити сертифікат" display="Завантажити сертифікат"/>
    <hyperlink ref="D135" r:id="rId134" tooltip="Завантажити сертифікат" display="Завантажити сертифікат"/>
    <hyperlink ref="D136" r:id="rId135" tooltip="Завантажити сертифікат" display="Завантажити сертифікат"/>
    <hyperlink ref="D137" r:id="rId136" tooltip="Завантажити сертифікат" display="Завантажити сертифікат"/>
    <hyperlink ref="D138" r:id="rId137" tooltip="Завантажити сертифікат" display="Завантажити сертифікат"/>
    <hyperlink ref="D139" r:id="rId138" tooltip="Завантажити сертифікат" display="Завантажити сертифікат"/>
    <hyperlink ref="D140" r:id="rId139" tooltip="Завантажити сертифікат" display="Завантажити сертифікат"/>
    <hyperlink ref="D141" r:id="rId140" tooltip="Завантажити сертифікат" display="Завантажити сертифікат"/>
    <hyperlink ref="D142" r:id="rId141" tooltip="Завантажити сертифікат" display="Завантажити сертифікат"/>
    <hyperlink ref="D143" r:id="rId142" tooltip="Завантажити сертифікат" display="Завантажити сертифікат"/>
    <hyperlink ref="D144" r:id="rId143" tooltip="Завантажити сертифікат" display="Завантажити сертифікат"/>
    <hyperlink ref="D145" r:id="rId144" tooltip="Завантажити сертифікат" display="Завантажити сертифікат"/>
    <hyperlink ref="D146" r:id="rId145" tooltip="Завантажити сертифікат" display="Завантажити сертифікат"/>
    <hyperlink ref="D147" r:id="rId146" tooltip="Завантажити сертифікат" display="Завантажити сертифікат"/>
    <hyperlink ref="D148" r:id="rId147" tooltip="Завантажити сертифікат" display="Завантажити сертифікат"/>
    <hyperlink ref="D149" r:id="rId148" tooltip="Завантажити сертифікат" display="Завантажити сертифікат"/>
    <hyperlink ref="D150" r:id="rId149" tooltip="Завантажити сертифікат" display="Завантажити сертифікат"/>
    <hyperlink ref="D151" r:id="rId150" tooltip="Завантажити сертифікат" display="Завантажити сертифікат"/>
    <hyperlink ref="D152" r:id="rId151" tooltip="Завантажити сертифікат" display="Завантажити сертифікат"/>
    <hyperlink ref="D153" r:id="rId152" tooltip="Завантажити сертифікат" display="Завантажити сертифікат"/>
    <hyperlink ref="D154" r:id="rId153" tooltip="Завантажити сертифікат" display="Завантажити сертифікат"/>
    <hyperlink ref="D155" r:id="rId154" tooltip="Завантажити сертифікат" display="Завантажити сертифікат"/>
    <hyperlink ref="D156" r:id="rId155" tooltip="Завантажити сертифікат" display="Завантажити сертифікат"/>
    <hyperlink ref="D157" r:id="rId156" tooltip="Завантажити сертифікат" display="Завантажити сертифікат"/>
    <hyperlink ref="D158" r:id="rId157" tooltip="Завантажити сертифікат" display="Завантажити сертифікат"/>
    <hyperlink ref="D159" r:id="rId158" tooltip="Завантажити сертифікат" display="Завантажити сертифікат"/>
    <hyperlink ref="D160" r:id="rId159" tooltip="Завантажити сертифікат" display="Завантажити сертифікат"/>
    <hyperlink ref="D161" r:id="rId160" tooltip="Завантажити сертифікат" display="Завантажити сертифікат"/>
    <hyperlink ref="D162" r:id="rId161" tooltip="Завантажити сертифікат" display="Завантажити сертифікат"/>
    <hyperlink ref="D163" r:id="rId162" tooltip="Завантажити сертифікат" display="Завантажити сертифікат"/>
    <hyperlink ref="D164" r:id="rId163" tooltip="Завантажити сертифікат" display="Завантажити сертифікат"/>
    <hyperlink ref="D165" r:id="rId164" tooltip="Завантажити сертифікат" display="Завантажити сертифікат"/>
    <hyperlink ref="D166" r:id="rId165" tooltip="Завантажити сертифікат" display="Завантажити сертифікат"/>
    <hyperlink ref="D167" r:id="rId166" tooltip="Завантажити сертифікат" display="Завантажити сертифікат"/>
    <hyperlink ref="D168" r:id="rId167" tooltip="Завантажити сертифікат" display="Завантажити сертифікат"/>
    <hyperlink ref="D169" r:id="rId168" tooltip="Завантажити сертифікат" display="Завантажити сертифікат"/>
    <hyperlink ref="D170" r:id="rId169" tooltip="Завантажити сертифікат" display="Завантажити сертифікат"/>
    <hyperlink ref="D171" r:id="rId170" tooltip="Завантажити сертифікат" display="Завантажити сертифікат"/>
    <hyperlink ref="D172" r:id="rId171" tooltip="Завантажити сертифікат" display="Завантажити сертифікат"/>
    <hyperlink ref="D173" r:id="rId172" tooltip="Завантажити сертифікат" display="Завантажити сертифікат"/>
    <hyperlink ref="D174" r:id="rId173" tooltip="Завантажити сертифікат" display="Завантажити сертифікат"/>
    <hyperlink ref="D175" r:id="rId174" tooltip="Завантажити сертифікат" display="Завантажити сертифікат"/>
    <hyperlink ref="D176" r:id="rId175" tooltip="Завантажити сертифікат" display="Завантажити сертифікат"/>
    <hyperlink ref="D177" r:id="rId176" tooltip="Завантажити сертифікат" display="Завантажити сертифікат"/>
    <hyperlink ref="D178" r:id="rId177" tooltip="Завантажити сертифікат" display="Завантажити сертифікат"/>
    <hyperlink ref="D179" r:id="rId178" tooltip="Завантажити сертифікат" display="Завантажити сертифікат"/>
    <hyperlink ref="D180" r:id="rId179" tooltip="Завантажити сертифікат" display="Завантажити сертифікат"/>
    <hyperlink ref="D181" r:id="rId180" tooltip="Завантажити сертифікат" display="Завантажити сертифікат"/>
    <hyperlink ref="D182" r:id="rId181" tooltip="Завантажити сертифікат" display="Завантажити сертифікат"/>
    <hyperlink ref="D183" r:id="rId182" tooltip="Завантажити сертифікат" display="Завантажити сертифікат"/>
    <hyperlink ref="D184" r:id="rId183" tooltip="Завантажити сертифікат" display="Завантажити сертифікат"/>
    <hyperlink ref="D185" r:id="rId184" tooltip="Завантажити сертифікат" display="Завантажити сертифікат"/>
    <hyperlink ref="D186" r:id="rId185" tooltip="Завантажити сертифікат" display="Завантажити сертифікат"/>
    <hyperlink ref="D187" r:id="rId186" tooltip="Завантажити сертифікат" display="Завантажити сертифікат"/>
    <hyperlink ref="D188" r:id="rId187" tooltip="Завантажити сертифікат" display="Завантажити сертифікат"/>
    <hyperlink ref="D189" r:id="rId188" tooltip="Завантажити сертифікат" display="Завантажити сертифікат"/>
    <hyperlink ref="D190" r:id="rId189" tooltip="Завантажити сертифікат" display="Завантажити сертифікат"/>
    <hyperlink ref="D191" r:id="rId190" tooltip="Завантажити сертифікат" display="Завантажити сертифікат"/>
    <hyperlink ref="D192" r:id="rId191" tooltip="Завантажити сертифікат" display="Завантажити сертифікат"/>
    <hyperlink ref="D193" r:id="rId192" tooltip="Завантажити сертифікат" display="Завантажити сертифікат"/>
    <hyperlink ref="D194" r:id="rId193" tooltip="Завантажити сертифікат" display="Завантажити сертифікат"/>
    <hyperlink ref="D195" r:id="rId194" tooltip="Завантажити сертифікат" display="Завантажити сертифікат"/>
    <hyperlink ref="D196" r:id="rId195" tooltip="Завантажити сертифікат" display="Завантажити сертифікат"/>
    <hyperlink ref="D197" r:id="rId196" tooltip="Завантажити сертифікат" display="Завантажити сертифікат"/>
    <hyperlink ref="D198" r:id="rId197" tooltip="Завантажити сертифікат" display="Завантажити сертифікат"/>
    <hyperlink ref="D199" r:id="rId198" tooltip="Завантажити сертифікат" display="Завантажити сертифікат"/>
    <hyperlink ref="D200" r:id="rId199" tooltip="Завантажити сертифікат" display="Завантажити сертифікат"/>
    <hyperlink ref="D201" r:id="rId200" tooltip="Завантажити сертифікат" display="Завантажити сертифікат"/>
    <hyperlink ref="D202" r:id="rId201" tooltip="Завантажити сертифікат" display="Завантажити сертифікат"/>
    <hyperlink ref="D203" r:id="rId202" tooltip="Завантажити сертифікат" display="Завантажити сертифікат"/>
    <hyperlink ref="D204" r:id="rId203" tooltip="Завантажити сертифікат" display="Завантажити сертифікат"/>
    <hyperlink ref="D205" r:id="rId204" tooltip="Завантажити сертифікат" display="Завантажити сертифікат"/>
    <hyperlink ref="D206" r:id="rId205" tooltip="Завантажити сертифікат" display="Завантажити сертифікат"/>
    <hyperlink ref="D207" r:id="rId206" tooltip="Завантажити сертифікат" display="Завантажити сертифікат"/>
    <hyperlink ref="D208" r:id="rId207" tooltip="Завантажити сертифікат" display="Завантажити сертифікат"/>
    <hyperlink ref="D209" r:id="rId208" tooltip="Завантажити сертифікат" display="Завантажити сертифікат"/>
    <hyperlink ref="D210" r:id="rId209" tooltip="Завантажити сертифікат" display="Завантажити сертифікат"/>
    <hyperlink ref="D211" r:id="rId210" tooltip="Завантажити сертифікат" display="Завантажити сертифікат"/>
    <hyperlink ref="D212" r:id="rId211" tooltip="Завантажити сертифікат" display="Завантажити сертифікат"/>
    <hyperlink ref="D213" r:id="rId212" tooltip="Завантажити сертифікат" display="Завантажити сертифікат"/>
    <hyperlink ref="D214" r:id="rId213" tooltip="Завантажити сертифікат" display="Завантажити сертифікат"/>
    <hyperlink ref="D215" r:id="rId214" tooltip="Завантажити сертифікат" display="Завантажити сертифікат"/>
    <hyperlink ref="D216" r:id="rId215" tooltip="Завантажити сертифікат" display="Завантажити сертифікат"/>
    <hyperlink ref="D217" r:id="rId216" tooltip="Завантажити сертифікат" display="Завантажити сертифікат"/>
    <hyperlink ref="D218" r:id="rId217" tooltip="Завантажити сертифікат" display="Завантажити сертифікат"/>
    <hyperlink ref="D219" r:id="rId218" tooltip="Завантажити сертифікат" display="Завантажити сертифікат"/>
    <hyperlink ref="D220" r:id="rId219" tooltip="Завантажити сертифікат" display="Завантажити сертифікат"/>
    <hyperlink ref="D221" r:id="rId220" tooltip="Завантажити сертифікат" display="Завантажити сертифікат"/>
    <hyperlink ref="D222" r:id="rId221" tooltip="Завантажити сертифікат" display="Завантажити сертифікат"/>
    <hyperlink ref="D223" r:id="rId222" tooltip="Завантажити сертифікат" display="Завантажити сертифікат"/>
    <hyperlink ref="D224" r:id="rId223" tooltip="Завантажити сертифікат" display="Завантажити сертифікат"/>
    <hyperlink ref="D225" r:id="rId224" tooltip="Завантажити сертифікат" display="Завантажити сертифікат"/>
    <hyperlink ref="D226" r:id="rId225" tooltip="Завантажити сертифікат" display="Завантажити сертифікат"/>
    <hyperlink ref="D227" r:id="rId226" tooltip="Завантажити сертифікат" display="Завантажити сертифікат"/>
    <hyperlink ref="D228" r:id="rId227" tooltip="Завантажити сертифікат" display="Завантажити сертифікат"/>
    <hyperlink ref="D229" r:id="rId228" tooltip="Завантажити сертифікат" display="Завантажити сертифікат"/>
    <hyperlink ref="D230" r:id="rId229" tooltip="Завантажити сертифікат" display="Завантажити сертифікат"/>
    <hyperlink ref="D231" r:id="rId230" tooltip="Завантажити сертифікат" display="Завантажити сертифікат"/>
    <hyperlink ref="D232" r:id="rId231" tooltip="Завантажити сертифікат" display="Завантажити сертифікат"/>
    <hyperlink ref="D233" r:id="rId232" tooltip="Завантажити сертифікат" display="Завантажити сертифікат"/>
    <hyperlink ref="D234" r:id="rId233" tooltip="Завантажити сертифікат" display="Завантажити сертифікат"/>
    <hyperlink ref="D235" r:id="rId234" tooltip="Завантажити сертифікат" display="Завантажити сертифікат"/>
    <hyperlink ref="D236" r:id="rId235" tooltip="Завантажити сертифікат" display="Завантажити сертифікат"/>
    <hyperlink ref="D237" r:id="rId236" tooltip="Завантажити сертифікат" display="Завантажити сертифікат"/>
    <hyperlink ref="D238" r:id="rId237" tooltip="Завантажити сертифікат" display="Завантажити сертифікат"/>
    <hyperlink ref="D239" r:id="rId238" tooltip="Завантажити сертифікат" display="Завантажити сертифікат"/>
    <hyperlink ref="D240" r:id="rId239" tooltip="Завантажити сертифікат" display="Завантажити сертифікат"/>
    <hyperlink ref="D241" r:id="rId240" tooltip="Завантажити сертифікат" display="Завантажити сертифікат"/>
    <hyperlink ref="D242" r:id="rId241" tooltip="Завантажити сертифікат" display="Завантажити сертифікат"/>
    <hyperlink ref="D243" r:id="rId242" tooltip="Завантажити сертифікат" display="Завантажити сертифікат"/>
    <hyperlink ref="D244" r:id="rId243" tooltip="Завантажити сертифікат" display="Завантажити сертифікат"/>
    <hyperlink ref="D245" r:id="rId244" tooltip="Завантажити сертифікат" display="Завантажити сертифікат"/>
    <hyperlink ref="D246" r:id="rId245" tooltip="Завантажити сертифікат" display="Завантажити сертифікат"/>
    <hyperlink ref="D247" r:id="rId246" tooltip="Завантажити сертифікат" display="Завантажити сертифікат"/>
    <hyperlink ref="D248" r:id="rId247" tooltip="Завантажити сертифікат" display="Завантажити сертифікат"/>
    <hyperlink ref="D249" r:id="rId248" tooltip="Завантажити сертифікат" display="Завантажити сертифікат"/>
    <hyperlink ref="D250" r:id="rId249" tooltip="Завантажити сертифікат" display="Завантажити сертифікат"/>
    <hyperlink ref="D251" r:id="rId250" tooltip="Завантажити сертифікат" display="Завантажити сертифікат"/>
    <hyperlink ref="D252" r:id="rId251" tooltip="Завантажити сертифікат" display="Завантажити сертифікат"/>
    <hyperlink ref="D253" r:id="rId252" tooltip="Завантажити сертифікат" display="Завантажити сертифікат"/>
    <hyperlink ref="D254" r:id="rId253" tooltip="Завантажити сертифікат" display="Завантажити сертифікат"/>
    <hyperlink ref="D255" r:id="rId254" tooltip="Завантажити сертифікат" display="Завантажити сертифікат"/>
    <hyperlink ref="D256" r:id="rId255" tooltip="Завантажити сертифікат" display="Завантажити сертифікат"/>
    <hyperlink ref="D257" r:id="rId256" tooltip="Завантажити сертифікат" display="Завантажити сертифікат"/>
    <hyperlink ref="D258" r:id="rId257" tooltip="Завантажити сертифікат" display="Завантажити сертифікат"/>
    <hyperlink ref="D259" r:id="rId258" tooltip="Завантажити сертифікат" display="Завантажити сертифікат"/>
    <hyperlink ref="D260" r:id="rId259" tooltip="Завантажити сертифікат" display="Завантажити сертифікат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2025-04-15T12:42:04Z</dcterms:created>
  <dcterms:modified xsi:type="dcterms:W3CDTF">2025-04-15T12:43:16Z</dcterms:modified>
  <cp:category/>
</cp:coreProperties>
</file>