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Всеукраїнський фінансовий чемпіонат 2025-26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159" i="1" l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<sst xmlns="http://schemas.openxmlformats.org/spreadsheetml/2006/main" count="637" uniqueCount="333">
  <si>
    <t>номер</t>
  </si>
  <si>
    <t>дата</t>
  </si>
  <si>
    <t>Посилання на сертифікат</t>
  </si>
  <si>
    <t>ВФЧ/Ш/ПУ/001</t>
  </si>
  <si>
    <t>16 грудня 2025 р.</t>
  </si>
  <si>
    <t>Бедринець Олексій Денисович</t>
  </si>
  <si>
    <t>Зеленодольський ліцей №2 Зеленодольської міської ради Дніпропетровської області</t>
  </si>
  <si>
    <t>ВФЧ/Ш/ПУ/002</t>
  </si>
  <si>
    <t>Сиродоєв Матвій Сергійович</t>
  </si>
  <si>
    <t>ВФЧ/Ш/ПУ/003</t>
  </si>
  <si>
    <t>Шулежко Ельвіра Вадимівна</t>
  </si>
  <si>
    <t>ВФЧ/Ш/ПУ/004</t>
  </si>
  <si>
    <t>Чудов Владислав Миколайович</t>
  </si>
  <si>
    <t>ВФЧ/Ш/ПУ/005</t>
  </si>
  <si>
    <t>Стаднік Анастасія Юріївна</t>
  </si>
  <si>
    <t>ВФЧ/Ш/ПУ/006</t>
  </si>
  <si>
    <t>Крамаренко Єлизавета Олександрівна</t>
  </si>
  <si>
    <t>ВФЧ/Ш/ПУ/007</t>
  </si>
  <si>
    <t>Тульчинська Марія Сергіївна</t>
  </si>
  <si>
    <t>ВФЧ/Ш/ПУ/008</t>
  </si>
  <si>
    <t>Поліжай Софія Костянтинівна</t>
  </si>
  <si>
    <t>ВФЧ/Ш/ПУ/009</t>
  </si>
  <si>
    <t>Шкірчак Катерина Іванівна</t>
  </si>
  <si>
    <t>ВФЧ/Ш/ПУ/010</t>
  </si>
  <si>
    <t>Шведова Аліна Олександрівна</t>
  </si>
  <si>
    <t>ВФЧ/Ш/ПУ/011</t>
  </si>
  <si>
    <t>Цуркановська Аліна</t>
  </si>
  <si>
    <t>Черкаський ліцей Черкаської селищної ради Самарівського району Дніпропетровської області</t>
  </si>
  <si>
    <t>ВФЧ/Ш/ПУ/012</t>
  </si>
  <si>
    <t>Пилипенко Євген</t>
  </si>
  <si>
    <t>ВФЧ/Ш/ПУ/013</t>
  </si>
  <si>
    <t>Висоцька Ангеліна</t>
  </si>
  <si>
    <t>ВФЧ/Ш/ПУ/014</t>
  </si>
  <si>
    <t>Олійник Костянтин</t>
  </si>
  <si>
    <t>ВФЧ/Ш/ПУ/015</t>
  </si>
  <si>
    <t>Шевцов Ілля</t>
  </si>
  <si>
    <t>ВФЧ/Ш/ПУ/016</t>
  </si>
  <si>
    <t>Гайсюк Максим</t>
  </si>
  <si>
    <t>ВФЧ/Ш/ПУ/017</t>
  </si>
  <si>
    <t>Скоробагатько Максим</t>
  </si>
  <si>
    <t>ВФЧ/Ш/ПУ/018</t>
  </si>
  <si>
    <t>Власюк Марія Олексіївна</t>
  </si>
  <si>
    <t>Ліцей 49 Шевченківського району м. Києва</t>
  </si>
  <si>
    <t>ВФЧ/Ш/ПУ/019</t>
  </si>
  <si>
    <t>Зубенко Єлизавета Євгенівна</t>
  </si>
  <si>
    <t>ВФЧ/Ш/ПУ/020</t>
  </si>
  <si>
    <t>Криволапов Дмитро Богданович</t>
  </si>
  <si>
    <t>ВФЧ/Ш/ПУ/021</t>
  </si>
  <si>
    <t>Настюк Софія Володимирівна</t>
  </si>
  <si>
    <t>ВФЧ/Ш/ПУ/022</t>
  </si>
  <si>
    <t>Баширов Данил</t>
  </si>
  <si>
    <t>ТОВ "Приватний ліцей "Ай Діти" міста Києва"</t>
  </si>
  <si>
    <t>ВФЧ/Ш/ПУ/023</t>
  </si>
  <si>
    <t>Брайченко Олександра</t>
  </si>
  <si>
    <t>ВФЧ/Ш/ПУ/024</t>
  </si>
  <si>
    <t>Гогін Тимофій</t>
  </si>
  <si>
    <t>ВФЧ/Ш/ПУ/025</t>
  </si>
  <si>
    <t>Грановська Маргарита</t>
  </si>
  <si>
    <t>ВФЧ/Ш/ПУ/026</t>
  </si>
  <si>
    <t>Дзвоник Мілана</t>
  </si>
  <si>
    <t>ВФЧ/Ш/ПУ/027</t>
  </si>
  <si>
    <t>Дудник Єгор</t>
  </si>
  <si>
    <t>ВФЧ/Ш/ПУ/028</t>
  </si>
  <si>
    <t>Жирок Злата</t>
  </si>
  <si>
    <t>ВФЧ/Ш/ПУ/029</t>
  </si>
  <si>
    <t>Зауі Амін</t>
  </si>
  <si>
    <t>ВФЧ/Ш/ПУ/030</t>
  </si>
  <si>
    <t>Коротка Неля</t>
  </si>
  <si>
    <t>ВФЧ/Ш/ПУ/031</t>
  </si>
  <si>
    <t>Лола Анастасія</t>
  </si>
  <si>
    <t>ВФЧ/Ш/ПУ/032</t>
  </si>
  <si>
    <t>Мазур Дмитро</t>
  </si>
  <si>
    <t>ВФЧ/Ш/ПУ/033</t>
  </si>
  <si>
    <t>Негляд Марія</t>
  </si>
  <si>
    <t>ВФЧ/Ш/ПУ/034</t>
  </si>
  <si>
    <t>Нестерова Анастасія</t>
  </si>
  <si>
    <t>ВФЧ/Ш/ПУ/035</t>
  </si>
  <si>
    <t>Сидельникова Олександра</t>
  </si>
  <si>
    <t>ВФЧ/Ш/ПУ/036</t>
  </si>
  <si>
    <t>Соколовський Михайло</t>
  </si>
  <si>
    <t>ВФЧ/Ш/ПУ/037</t>
  </si>
  <si>
    <t>Тарелко Марк</t>
  </si>
  <si>
    <t>ВФЧ/Ш/ПУ/038</t>
  </si>
  <si>
    <t>Третьяков Михайло</t>
  </si>
  <si>
    <t>ВФЧ/Ш/ПУ/039</t>
  </si>
  <si>
    <t>Шевченко Владислав Володимирович</t>
  </si>
  <si>
    <t>ПРИВАТНИЙ ЗАКЛАД "МІЖНАРОДНИЙ ЛІЦЕЙ "МИХАЇЛ" С.ЧАЙКИ"</t>
  </si>
  <si>
    <t>ВФЧ/Ш/ПУ/040</t>
  </si>
  <si>
    <t>Садаєв Абдула Хамзатович</t>
  </si>
  <si>
    <t>ВФЧ/Ш/ПУ/041</t>
  </si>
  <si>
    <t>Остапенко Володимир Станіславович</t>
  </si>
  <si>
    <t>ВФЧ/Ш/ПУ/042</t>
  </si>
  <si>
    <t>Слободян Артем Ростиславович</t>
  </si>
  <si>
    <t>ВФЧ/Ш/ПУ/043</t>
  </si>
  <si>
    <t>Нікітіна Софія Станіславівна</t>
  </si>
  <si>
    <t>ВФЧ/Ш/ПУ/044</t>
  </si>
  <si>
    <t>Бочуля Дар'я Андріївна</t>
  </si>
  <si>
    <t>ВФЧ/Ш/ПУ/045</t>
  </si>
  <si>
    <t>Гювен Нева</t>
  </si>
  <si>
    <t>ВФЧ/Ш/ПУ/046</t>
  </si>
  <si>
    <t>Гювен Алія</t>
  </si>
  <si>
    <t>ВФЧ/Ш/ПУ/047</t>
  </si>
  <si>
    <t>Панасюк Зоряна Андріївна</t>
  </si>
  <si>
    <t>ВФЧ/Ш/ПУ/048</t>
  </si>
  <si>
    <t>Мерденова Марія Юріївна</t>
  </si>
  <si>
    <t>ВФЧ/Ш/ПУ/049</t>
  </si>
  <si>
    <t>Гапко Остап Вадимович</t>
  </si>
  <si>
    <t>ВФЧ/Ш/ПУ/050</t>
  </si>
  <si>
    <t>Куриш Тимофій Дмитрович</t>
  </si>
  <si>
    <t>ВФЧ/Ш/ПУ/051</t>
  </si>
  <si>
    <t>Діамант Марат Даніельович</t>
  </si>
  <si>
    <t>ВФЧ/Ш/ПУ/052</t>
  </si>
  <si>
    <t>Ліхачевська Софія Віталіївна</t>
  </si>
  <si>
    <t>ВФЧ/Ш/ПУ/053</t>
  </si>
  <si>
    <t>Ковтуненко Даниїл Станіславович</t>
  </si>
  <si>
    <t>ВФЧ/Ш/ПУ/054</t>
  </si>
  <si>
    <t>Шрамко Аліса Ігорівна</t>
  </si>
  <si>
    <t>ВФЧ/Ш/ПУ/055</t>
  </si>
  <si>
    <t>Кириченко Єва Мирославівна</t>
  </si>
  <si>
    <t>ВФЧ/Ш/ПУ/056</t>
  </si>
  <si>
    <t>Снігур Софія Романівна</t>
  </si>
  <si>
    <t>ВФЧ/Ш/ПУ/057</t>
  </si>
  <si>
    <t>Терьохіна Раїса Дмитрівна</t>
  </si>
  <si>
    <t>ВФЧ/Ш/ПУ/058</t>
  </si>
  <si>
    <t>Андрєєва Марія Олексіївна</t>
  </si>
  <si>
    <t>ВФЧ/Ш/ПУ/059</t>
  </si>
  <si>
    <t>Бузань Марк Ярославович</t>
  </si>
  <si>
    <t>ВФЧ/Ш/ПУ/060</t>
  </si>
  <si>
    <t>Малє Даніель Миколаєвич</t>
  </si>
  <si>
    <t>ВФЧ/Ш/ПУ/061</t>
  </si>
  <si>
    <t>Трибушний Марк Сергійович</t>
  </si>
  <si>
    <t>ВФЧ/Ш/ПУ/062</t>
  </si>
  <si>
    <t>Некрасов Дмитро Сергійович</t>
  </si>
  <si>
    <t>ВФЧ/Ш/ПУ/063</t>
  </si>
  <si>
    <t>Шпряха Марія Богданівна</t>
  </si>
  <si>
    <t>ВФЧ/Ш/ПУ/064</t>
  </si>
  <si>
    <t>Яремчук Єлизавета Захарівна</t>
  </si>
  <si>
    <t>ВФЧ/Ш/ПУ/065</t>
  </si>
  <si>
    <t>Сохатюк Віра Павлівна</t>
  </si>
  <si>
    <t>ВФЧ/Ш/ПУ/066</t>
  </si>
  <si>
    <t>Павленко Дарія Олександрівна</t>
  </si>
  <si>
    <t>ВФЧ/Ш/ПУ/067</t>
  </si>
  <si>
    <t>Пасько Кирило Сергійович</t>
  </si>
  <si>
    <t>Броварський ліцей №9 Броварської міської ради Броварського району Київської області</t>
  </si>
  <si>
    <t>ВФЧ/Ш/ПУ/068</t>
  </si>
  <si>
    <t>Мартинюк Ангеліна Василівна</t>
  </si>
  <si>
    <t>ВФЧ/Ш/ПУ/069</t>
  </si>
  <si>
    <t>Хатіна Віолетта Володимирівна</t>
  </si>
  <si>
    <t>ВФЧ/Ш/ПУ/070</t>
  </si>
  <si>
    <t>Сосновська Анастасія Юріївна</t>
  </si>
  <si>
    <t>ВФЧ/Ш/ПУ/071</t>
  </si>
  <si>
    <t>Капінус Аріанна Денисівна</t>
  </si>
  <si>
    <t>ВФЧ/Ш/ПУ/072</t>
  </si>
  <si>
    <t>Покуса Денис Олександрович</t>
  </si>
  <si>
    <t>ВФЧ/Ш/ПУ/073</t>
  </si>
  <si>
    <t>Найда Анастасія Анатоліївна</t>
  </si>
  <si>
    <t>ВФЧ/Ш/ПУ/074</t>
  </si>
  <si>
    <t>Суслікова Марія Юріївна</t>
  </si>
  <si>
    <t>ВФЧ/Ш/ПУ/075</t>
  </si>
  <si>
    <t>Бондар Дар’я Костянтинівна</t>
  </si>
  <si>
    <t>ВФЧ/Ш/ПУ/076</t>
  </si>
  <si>
    <t>Бойко Нікіта</t>
  </si>
  <si>
    <t>Ліцей № 19 "ЮНІТІ"</t>
  </si>
  <si>
    <t>ВФЧ/Ш/ПУ/077</t>
  </si>
  <si>
    <t>Малашок Дарина</t>
  </si>
  <si>
    <t>ВФЧ/Ш/ПУ/078</t>
  </si>
  <si>
    <t>Швець-Кулішевський Назар</t>
  </si>
  <si>
    <t>ВФЧ/Ш/ПУ/079</t>
  </si>
  <si>
    <t>Забродна Владислава</t>
  </si>
  <si>
    <t>ВФЧ/Ш/ПУ/080</t>
  </si>
  <si>
    <t>Лук'яненко Вероніка</t>
  </si>
  <si>
    <t>ВФЧ/Ш/ПУ/081</t>
  </si>
  <si>
    <t>Рубан Іван</t>
  </si>
  <si>
    <t>ВФЧ/Ш/ПУ/082</t>
  </si>
  <si>
    <t>Баранов Тимофій</t>
  </si>
  <si>
    <t>ВФЧ/Ш/ПУ/083</t>
  </si>
  <si>
    <t>Марченко Маргарита</t>
  </si>
  <si>
    <t>ВФЧ/Ш/ПУ/084</t>
  </si>
  <si>
    <t>Білоус Євгеній</t>
  </si>
  <si>
    <t>ВФЧ/Ш/ПУ/085</t>
  </si>
  <si>
    <t>Мельник Євгенія</t>
  </si>
  <si>
    <t>ВФЧ/Ш/ПУ/086</t>
  </si>
  <si>
    <t>Бакрєва Анастасія</t>
  </si>
  <si>
    <t>ВФЧ/Ш/ПУ/087</t>
  </si>
  <si>
    <t>Попова Анастасія</t>
  </si>
  <si>
    <t>ВФЧ/Ш/ПУ/088</t>
  </si>
  <si>
    <t>Шабетник Михайло</t>
  </si>
  <si>
    <t>ВФЧ/Ш/ПУ/089</t>
  </si>
  <si>
    <t>Погребнюк Вікторія</t>
  </si>
  <si>
    <t>ВФЧ/Ш/ПУ/090</t>
  </si>
  <si>
    <t>Гелетуха Ярослав</t>
  </si>
  <si>
    <t>ВФЧ/Ш/ПУ/091</t>
  </si>
  <si>
    <t>Гуменний Артем</t>
  </si>
  <si>
    <t>ВФЧ/Ш/ПУ/092</t>
  </si>
  <si>
    <t>Буденний Богдан</t>
  </si>
  <si>
    <t>ВФЧ/Ш/ПУ/093</t>
  </si>
  <si>
    <t>Гоюк Костянтин</t>
  </si>
  <si>
    <t>ВФЧ/Ш/ПУ/094</t>
  </si>
  <si>
    <t>Гладченко Станіслав</t>
  </si>
  <si>
    <t>ВФЧ/Ш/ПУ/095</t>
  </si>
  <si>
    <t>Попов Назар</t>
  </si>
  <si>
    <t>ВФЧ/Ш/ПУ/096</t>
  </si>
  <si>
    <t>Мартинюк Влада</t>
  </si>
  <si>
    <t>ВФЧ/Ш/ПУ/097</t>
  </si>
  <si>
    <t>Панасенко Анастасія</t>
  </si>
  <si>
    <t>ВФЧ/Ш/ПУ/098</t>
  </si>
  <si>
    <t>Пуздрач Назар</t>
  </si>
  <si>
    <t>ВФЧ/Ш/ПУ/099</t>
  </si>
  <si>
    <t>Поліщук Марія</t>
  </si>
  <si>
    <t>ВФЧ/Ш/ПУ/100</t>
  </si>
  <si>
    <t>Рудь Владислав</t>
  </si>
  <si>
    <t>ВФЧ/Ш/ПУ/101</t>
  </si>
  <si>
    <t>Мирошниченко Єгор</t>
  </si>
  <si>
    <t>ВФЧ/Ш/ПУ/102</t>
  </si>
  <si>
    <t>Іванов Данило Олександрович</t>
  </si>
  <si>
    <t>Володимирівський ліцей, Баштанського району, Миколаївської області</t>
  </si>
  <si>
    <t>ВФЧ/Ш/ПУ/103</t>
  </si>
  <si>
    <t>Кубікова Діана Антонівна</t>
  </si>
  <si>
    <t>ВФЧ/Ш/ПУ/104</t>
  </si>
  <si>
    <t>Меліхов Ростислав Віталійович</t>
  </si>
  <si>
    <t>ВФЧ/Ш/ПУ/105</t>
  </si>
  <si>
    <t>Надєїна Софія Сергіївна</t>
  </si>
  <si>
    <t>ВФЧ/Ш/ПУ/106</t>
  </si>
  <si>
    <t>Посторонка Глєб Олександрович</t>
  </si>
  <si>
    <t>ВФЧ/Ш/ПУ/107</t>
  </si>
  <si>
    <t>Вірабян Данна Єдгарівна</t>
  </si>
  <si>
    <t>Ліцей № 14 "Здоров'я" Полтавської міської ради</t>
  </si>
  <si>
    <t>ВФЧ/Ш/ПУ/108</t>
  </si>
  <si>
    <t>Зосим Олена Віталіївна</t>
  </si>
  <si>
    <t>ВФЧ/Ш/ПУ/109</t>
  </si>
  <si>
    <t>Грива Таїсія Григорівна</t>
  </si>
  <si>
    <t>ВФЧ/Ш/ПУ/110</t>
  </si>
  <si>
    <t>Шабатько Марія Богданівна</t>
  </si>
  <si>
    <t>ВФЧ/Ш/ПУ/111</t>
  </si>
  <si>
    <t>Сидоренко Марія Дмитрівна</t>
  </si>
  <si>
    <t>ВФЧ/Ш/ПУ/112</t>
  </si>
  <si>
    <t>Сліпченко Владислав Григорович</t>
  </si>
  <si>
    <t>ВФЧ/Ш/ПУ/113</t>
  </si>
  <si>
    <t>Беспалов Іван Олександрович</t>
  </si>
  <si>
    <t>ВФЧ/Ш/ПУ/114</t>
  </si>
  <si>
    <t>Ясаманова Анна Кахаберівна</t>
  </si>
  <si>
    <t>ВФЧ/Ш/ПУ/115</t>
  </si>
  <si>
    <t>Нікітенко Марія Романівна</t>
  </si>
  <si>
    <t>ВФЧ/Ш/ПУ/116</t>
  </si>
  <si>
    <t>Грушковик Єгор Олександрович</t>
  </si>
  <si>
    <t>ВФЧ/Ш/ПУ/117</t>
  </si>
  <si>
    <t>Мирний Артем Вадимович</t>
  </si>
  <si>
    <t>ВФЧ/Ш/ПУ/118</t>
  </si>
  <si>
    <t>Денисова Діана Володимирівна</t>
  </si>
  <si>
    <t>ВФЧ/Ш/ПУ/119</t>
  </si>
  <si>
    <t>Біліцький Ігор Іванович</t>
  </si>
  <si>
    <t>ВФЧ/Ш/ПУ/120</t>
  </si>
  <si>
    <t>Удовик Микита Миколайович</t>
  </si>
  <si>
    <t>ВФЧ/Ш/ПУ/121</t>
  </si>
  <si>
    <t>Кіях Платон Олександрович</t>
  </si>
  <si>
    <t>ВФЧ/Ш/ПУ/122</t>
  </si>
  <si>
    <t>Косик Максим Андрійович</t>
  </si>
  <si>
    <t>ВФЧ/Ш/ПУ/123</t>
  </si>
  <si>
    <t>Дігтяр Олександр Юрійович</t>
  </si>
  <si>
    <t>ВФЧ/Ш/ПУ/124</t>
  </si>
  <si>
    <t>Коноз Всеволод Андрійович</t>
  </si>
  <si>
    <t>ВФЧ/Ш/ПУ/125</t>
  </si>
  <si>
    <t>Ворона Денис Романович</t>
  </si>
  <si>
    <t>ВФЧ/Ш/ПУ/126</t>
  </si>
  <si>
    <t>Жигилій Ярослав Олександрович</t>
  </si>
  <si>
    <t>ВФЧ/Ш/ПУ/127</t>
  </si>
  <si>
    <t>Бондар Назар В'ячеславович</t>
  </si>
  <si>
    <t>ВФЧ/Ш/ПУ/128</t>
  </si>
  <si>
    <t>Мироненко Даніїл Володимирович</t>
  </si>
  <si>
    <t>ВФЧ/Ш/ПУ/129</t>
  </si>
  <si>
    <t>Кіченко Марія Юріївна</t>
  </si>
  <si>
    <t>ВФЧ/Ш/ПУ/130</t>
  </si>
  <si>
    <t>Люмах Софія Андріївна</t>
  </si>
  <si>
    <t>ВФЧ/Ш/ПУ/131</t>
  </si>
  <si>
    <t>Немировський Матвій Михайлович</t>
  </si>
  <si>
    <t>ВФЧ/Ш/ПУ/132</t>
  </si>
  <si>
    <t>Спеціальна Дар'я Ярославівна</t>
  </si>
  <si>
    <t>ВФЧ/Ш/ПУ/133</t>
  </si>
  <si>
    <t>Волошина Софія Вікторівна</t>
  </si>
  <si>
    <t>ВФЧ/Ш/ПУ/134</t>
  </si>
  <si>
    <t>Ткаченко Діана Володимирівна</t>
  </si>
  <si>
    <t>ВФЧ/Ш/ПУ/135</t>
  </si>
  <si>
    <t>Карпенко Даніїл Станіславович</t>
  </si>
  <si>
    <t>Шевченківський ліцей №1 Шевченківської селищної ради Куп'янського району Харківської області</t>
  </si>
  <si>
    <t>ВФЧ/Ш/ПУ/136</t>
  </si>
  <si>
    <t>Козирькова Камілла Андріївна</t>
  </si>
  <si>
    <t>ВФЧ/Ш/ПУ/137</t>
  </si>
  <si>
    <t>Єгорова Анна Олександрівна</t>
  </si>
  <si>
    <t>ВФЧ/Ш/ПУ/138</t>
  </si>
  <si>
    <t>Газа Назарій Васильович</t>
  </si>
  <si>
    <t>Комунальний заклад "Перечинський професійний ліцей" Закарпатської обласної ради</t>
  </si>
  <si>
    <t>ВФЧ/Ш/ПУ/139</t>
  </si>
  <si>
    <t>Галамба Іван Віталійович</t>
  </si>
  <si>
    <t>ВФЧ/Ш/ПУ/140</t>
  </si>
  <si>
    <t>Ганич Павло Владиславович</t>
  </si>
  <si>
    <t>ВФЧ/Ш/ПУ/141</t>
  </si>
  <si>
    <t>Залівака Віталій Віталійович</t>
  </si>
  <si>
    <t>ВФЧ/Ш/ПУ/142</t>
  </si>
  <si>
    <t>Іванчо Іван Іванович</t>
  </si>
  <si>
    <t>ВФЧ/Ш/ПУ/143</t>
  </si>
  <si>
    <t>Іванчо Михайло Іванович</t>
  </si>
  <si>
    <t>ВФЧ/Ш/ПУ/144</t>
  </si>
  <si>
    <t>Керецман Вікторія Василівна</t>
  </si>
  <si>
    <t>ВФЧ/Ш/ПУ/145</t>
  </si>
  <si>
    <t>Ковач Владислав Іванович</t>
  </si>
  <si>
    <t>ВФЧ/Ш/ПУ/146</t>
  </si>
  <si>
    <t>Куца Андрій Васильович</t>
  </si>
  <si>
    <t>ВФЧ/Ш/ПУ/147</t>
  </si>
  <si>
    <t>Лугових Богдана Ярославівна</t>
  </si>
  <si>
    <t>ВФЧ/Ш/ПУ/148</t>
  </si>
  <si>
    <t>Машкаринець Антоніна Василівна</t>
  </si>
  <si>
    <t>ВФЧ/Ш/ПУ/149</t>
  </si>
  <si>
    <t>Мельник Даніїл Ростиславович</t>
  </si>
  <si>
    <t>ВФЧ/Ш/ПУ/150</t>
  </si>
  <si>
    <t>Мешко Іван Іванович</t>
  </si>
  <si>
    <t>ВФЧ/Ш/ПУ/151</t>
  </si>
  <si>
    <t>Мошка Дмитро Михайлович</t>
  </si>
  <si>
    <t>ВФЧ/Ш/ПУ/152</t>
  </si>
  <si>
    <t>Олень Дмитро Юрійович</t>
  </si>
  <si>
    <t>ВФЧ/Ш/ПУ/153</t>
  </si>
  <si>
    <t>Плакош Софія Сергіївна</t>
  </si>
  <si>
    <t>ВФЧ/Ш/ПУ/154</t>
  </si>
  <si>
    <t>Ревта Іван Васильович</t>
  </si>
  <si>
    <t>ВФЧ/Ш/ПУ/155</t>
  </si>
  <si>
    <t>Свистак Станіслав Вікторович</t>
  </si>
  <si>
    <t>ВФЧ/Ш/ПУ/156</t>
  </si>
  <si>
    <t>Тимочко Олександр Михайлович</t>
  </si>
  <si>
    <t>ВФЧ/Ш/ПУ/157</t>
  </si>
  <si>
    <t>Шпильчак Дмитро Валентинович</t>
  </si>
  <si>
    <t>ВФЧ/Ш/ПУ/158</t>
  </si>
  <si>
    <t>Штелиха Віктор Тарасович</t>
  </si>
  <si>
    <t>ПІБ учасника</t>
  </si>
  <si>
    <t>Заклад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</si>
</sst>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29ji00VwD9Zx3lijfeCM" TargetMode="External"/><Relationship Id="rId21" Type="http://schemas.openxmlformats.org/officeDocument/2006/relationships/hyperlink" Target="https://talan.bank.gov.ua/get-user-certificate/29ji05kEeb3dC-6mME4l" TargetMode="External"/><Relationship Id="rId42" Type="http://schemas.openxmlformats.org/officeDocument/2006/relationships/hyperlink" Target="https://talan.bank.gov.ua/get-user-certificate/29ji0Je_slT9o8Fd2HJH" TargetMode="External"/><Relationship Id="rId63" Type="http://schemas.openxmlformats.org/officeDocument/2006/relationships/hyperlink" Target="https://talan.bank.gov.ua/get-user-certificate/29ji0tRVmFBCGKrXCJ0m" TargetMode="External"/><Relationship Id="rId84" Type="http://schemas.openxmlformats.org/officeDocument/2006/relationships/hyperlink" Target="https://talan.bank.gov.ua/get-user-certificate/29ji02Tib96TqHPZCY1s" TargetMode="External"/><Relationship Id="rId138" Type="http://schemas.openxmlformats.org/officeDocument/2006/relationships/hyperlink" Target="https://talan.bank.gov.ua/get-user-certificate/29ji0PxFJi8i_2D4EAfT" TargetMode="External"/><Relationship Id="rId159" Type="http://schemas.openxmlformats.org/officeDocument/2006/relationships/printerSettings" Target="../printerSettings/printerSettings1.bin"/><Relationship Id="rId107" Type="http://schemas.openxmlformats.org/officeDocument/2006/relationships/hyperlink" Target="https://talan.bank.gov.ua/get-user-certificate/29ji03jTeEY33207_HY6" TargetMode="External"/><Relationship Id="rId11" Type="http://schemas.openxmlformats.org/officeDocument/2006/relationships/hyperlink" Target="https://talan.bank.gov.ua/get-user-certificate/29ji00vii9o_6-e2SXdh" TargetMode="External"/><Relationship Id="rId32" Type="http://schemas.openxmlformats.org/officeDocument/2006/relationships/hyperlink" Target="https://talan.bank.gov.ua/get-user-certificate/29ji04WwZXFTU-Oqk1zW" TargetMode="External"/><Relationship Id="rId53" Type="http://schemas.openxmlformats.org/officeDocument/2006/relationships/hyperlink" Target="https://talan.bank.gov.ua/get-user-certificate/29ji0gN-_7NGOGNzVENT" TargetMode="External"/><Relationship Id="rId74" Type="http://schemas.openxmlformats.org/officeDocument/2006/relationships/hyperlink" Target="https://talan.bank.gov.ua/get-user-certificate/29ji0XAEvYZqYfoUzd1n" TargetMode="External"/><Relationship Id="rId128" Type="http://schemas.openxmlformats.org/officeDocument/2006/relationships/hyperlink" Target="https://talan.bank.gov.ua/get-user-certificate/29ji06ZgzX2vBGZ5-pgr" TargetMode="External"/><Relationship Id="rId149" Type="http://schemas.openxmlformats.org/officeDocument/2006/relationships/hyperlink" Target="https://talan.bank.gov.ua/get-user-certificate/29ji0nXU3rp2JgK6MoPy" TargetMode="External"/><Relationship Id="rId5" Type="http://schemas.openxmlformats.org/officeDocument/2006/relationships/hyperlink" Target="https://talan.bank.gov.ua/get-user-certificate/29ji0pBNA5YSq3aRheBb" TargetMode="External"/><Relationship Id="rId95" Type="http://schemas.openxmlformats.org/officeDocument/2006/relationships/hyperlink" Target="https://talan.bank.gov.ua/get-user-certificate/29ji04lmCRm4Begkuvs7" TargetMode="External"/><Relationship Id="rId22" Type="http://schemas.openxmlformats.org/officeDocument/2006/relationships/hyperlink" Target="https://talan.bank.gov.ua/get-user-certificate/29ji0MRftzmGjNoj4i8N" TargetMode="External"/><Relationship Id="rId43" Type="http://schemas.openxmlformats.org/officeDocument/2006/relationships/hyperlink" Target="https://talan.bank.gov.ua/get-user-certificate/29ji0j2_N-Ffii0uxpkK" TargetMode="External"/><Relationship Id="rId64" Type="http://schemas.openxmlformats.org/officeDocument/2006/relationships/hyperlink" Target="https://talan.bank.gov.ua/get-user-certificate/29ji0IZExsuORCBQibyH" TargetMode="External"/><Relationship Id="rId118" Type="http://schemas.openxmlformats.org/officeDocument/2006/relationships/hyperlink" Target="https://talan.bank.gov.ua/get-user-certificate/29ji0kX0gZk8TNZXL_aU" TargetMode="External"/><Relationship Id="rId139" Type="http://schemas.openxmlformats.org/officeDocument/2006/relationships/hyperlink" Target="https://talan.bank.gov.ua/get-user-certificate/29ji0S_fVBP9HCWUnKVA" TargetMode="External"/><Relationship Id="rId80" Type="http://schemas.openxmlformats.org/officeDocument/2006/relationships/hyperlink" Target="https://talan.bank.gov.ua/get-user-certificate/29ji08wyLble4FsQ0mEB" TargetMode="External"/><Relationship Id="rId85" Type="http://schemas.openxmlformats.org/officeDocument/2006/relationships/hyperlink" Target="https://talan.bank.gov.ua/get-user-certificate/29ji01xDLCHa73HUKJ1h" TargetMode="External"/><Relationship Id="rId150" Type="http://schemas.openxmlformats.org/officeDocument/2006/relationships/hyperlink" Target="https://talan.bank.gov.ua/get-user-certificate/29ji0weayzLQsk2kS4Gr" TargetMode="External"/><Relationship Id="rId155" Type="http://schemas.openxmlformats.org/officeDocument/2006/relationships/hyperlink" Target="https://talan.bank.gov.ua/get-user-certificate/29ji0DrUaUmOXVCahBCo" TargetMode="External"/><Relationship Id="rId12" Type="http://schemas.openxmlformats.org/officeDocument/2006/relationships/hyperlink" Target="https://talan.bank.gov.ua/get-user-certificate/29ji0bnKshIRV6ItXnSB" TargetMode="External"/><Relationship Id="rId17" Type="http://schemas.openxmlformats.org/officeDocument/2006/relationships/hyperlink" Target="https://talan.bank.gov.ua/get-user-certificate/29ji0CLarM82jcpCCI3-" TargetMode="External"/><Relationship Id="rId33" Type="http://schemas.openxmlformats.org/officeDocument/2006/relationships/hyperlink" Target="https://talan.bank.gov.ua/get-user-certificate/29ji00x25p-veOA1YOFe" TargetMode="External"/><Relationship Id="rId38" Type="http://schemas.openxmlformats.org/officeDocument/2006/relationships/hyperlink" Target="https://talan.bank.gov.ua/get-user-certificate/29ji0lcbMWEr33kr3k9M" TargetMode="External"/><Relationship Id="rId59" Type="http://schemas.openxmlformats.org/officeDocument/2006/relationships/hyperlink" Target="https://talan.bank.gov.ua/get-user-certificate/29ji05V_sG6CxEG06MjK" TargetMode="External"/><Relationship Id="rId103" Type="http://schemas.openxmlformats.org/officeDocument/2006/relationships/hyperlink" Target="https://talan.bank.gov.ua/get-user-certificate/29ji0YmfpShDInbRoLUO" TargetMode="External"/><Relationship Id="rId108" Type="http://schemas.openxmlformats.org/officeDocument/2006/relationships/hyperlink" Target="https://talan.bank.gov.ua/get-user-certificate/29ji0IQX2-9L3DnLeBMJ" TargetMode="External"/><Relationship Id="rId124" Type="http://schemas.openxmlformats.org/officeDocument/2006/relationships/hyperlink" Target="https://talan.bank.gov.ua/get-user-certificate/29ji0vicxuRZm6l1ofjL" TargetMode="External"/><Relationship Id="rId129" Type="http://schemas.openxmlformats.org/officeDocument/2006/relationships/hyperlink" Target="https://talan.bank.gov.ua/get-user-certificate/29ji0pqbYytjS_cJdo1e" TargetMode="External"/><Relationship Id="rId54" Type="http://schemas.openxmlformats.org/officeDocument/2006/relationships/hyperlink" Target="https://talan.bank.gov.ua/get-user-certificate/29ji064jLG5xK_99lC97" TargetMode="External"/><Relationship Id="rId70" Type="http://schemas.openxmlformats.org/officeDocument/2006/relationships/hyperlink" Target="https://talan.bank.gov.ua/get-user-certificate/29ji0a_0xhxCo0DwIz_2" TargetMode="External"/><Relationship Id="rId75" Type="http://schemas.openxmlformats.org/officeDocument/2006/relationships/hyperlink" Target="https://talan.bank.gov.ua/get-user-certificate/29ji0WzaaZLZy8DEdx2P" TargetMode="External"/><Relationship Id="rId91" Type="http://schemas.openxmlformats.org/officeDocument/2006/relationships/hyperlink" Target="https://talan.bank.gov.ua/get-user-certificate/29ji0kZGZ5V3TJpwRiOb" TargetMode="External"/><Relationship Id="rId96" Type="http://schemas.openxmlformats.org/officeDocument/2006/relationships/hyperlink" Target="https://talan.bank.gov.ua/get-user-certificate/29ji0rF3PzMkLZOmmWff" TargetMode="External"/><Relationship Id="rId140" Type="http://schemas.openxmlformats.org/officeDocument/2006/relationships/hyperlink" Target="https://talan.bank.gov.ua/get-user-certificate/29ji0SQdXdGeojtfEVIF" TargetMode="External"/><Relationship Id="rId145" Type="http://schemas.openxmlformats.org/officeDocument/2006/relationships/hyperlink" Target="https://talan.bank.gov.ua/get-user-certificate/29ji0-E-Myey46Pu02z3" TargetMode="External"/><Relationship Id="rId1" Type="http://schemas.openxmlformats.org/officeDocument/2006/relationships/hyperlink" Target="https://talan.bank.gov.ua/get-user-certificate/29ji0mdfMTeUVe2OdPBb" TargetMode="External"/><Relationship Id="rId6" Type="http://schemas.openxmlformats.org/officeDocument/2006/relationships/hyperlink" Target="https://talan.bank.gov.ua/get-user-certificate/29ji0rKBfJjzzqoYaqV7" TargetMode="External"/><Relationship Id="rId23" Type="http://schemas.openxmlformats.org/officeDocument/2006/relationships/hyperlink" Target="https://talan.bank.gov.ua/get-user-certificate/29ji08e3fbp2FBInjBtV" TargetMode="External"/><Relationship Id="rId28" Type="http://schemas.openxmlformats.org/officeDocument/2006/relationships/hyperlink" Target="https://talan.bank.gov.ua/get-user-certificate/29ji0-MYbZ0uB5yWfRff" TargetMode="External"/><Relationship Id="rId49" Type="http://schemas.openxmlformats.org/officeDocument/2006/relationships/hyperlink" Target="https://talan.bank.gov.ua/get-user-certificate/29ji0YM6UnmMKpC0RKLa" TargetMode="External"/><Relationship Id="rId114" Type="http://schemas.openxmlformats.org/officeDocument/2006/relationships/hyperlink" Target="https://talan.bank.gov.ua/get-user-certificate/29ji0K-Tb-kQkoOJySl1" TargetMode="External"/><Relationship Id="rId119" Type="http://schemas.openxmlformats.org/officeDocument/2006/relationships/hyperlink" Target="https://talan.bank.gov.ua/get-user-certificate/29ji0iRqF_QzfdFj7lHb" TargetMode="External"/><Relationship Id="rId44" Type="http://schemas.openxmlformats.org/officeDocument/2006/relationships/hyperlink" Target="https://talan.bank.gov.ua/get-user-certificate/29ji0_ezdkwT73FXyKQ2" TargetMode="External"/><Relationship Id="rId60" Type="http://schemas.openxmlformats.org/officeDocument/2006/relationships/hyperlink" Target="https://talan.bank.gov.ua/get-user-certificate/29ji01kEEEuvGhVIPeaY" TargetMode="External"/><Relationship Id="rId65" Type="http://schemas.openxmlformats.org/officeDocument/2006/relationships/hyperlink" Target="https://talan.bank.gov.ua/get-user-certificate/29ji0_VgxI7OYURLfFIa" TargetMode="External"/><Relationship Id="rId81" Type="http://schemas.openxmlformats.org/officeDocument/2006/relationships/hyperlink" Target="https://talan.bank.gov.ua/get-user-certificate/29ji0DVk3Nc8WWIbgIKh" TargetMode="External"/><Relationship Id="rId86" Type="http://schemas.openxmlformats.org/officeDocument/2006/relationships/hyperlink" Target="https://talan.bank.gov.ua/get-user-certificate/29ji0SvfvZIY-YD73rin" TargetMode="External"/><Relationship Id="rId130" Type="http://schemas.openxmlformats.org/officeDocument/2006/relationships/hyperlink" Target="https://talan.bank.gov.ua/get-user-certificate/29ji0rKhDIxVJvOszIwE" TargetMode="External"/><Relationship Id="rId135" Type="http://schemas.openxmlformats.org/officeDocument/2006/relationships/hyperlink" Target="https://talan.bank.gov.ua/get-user-certificate/29ji0C2YP7NMQjFXj9P8" TargetMode="External"/><Relationship Id="rId151" Type="http://schemas.openxmlformats.org/officeDocument/2006/relationships/hyperlink" Target="https://talan.bank.gov.ua/get-user-certificate/29ji0MyXVm6lrAk6ua-5" TargetMode="External"/><Relationship Id="rId156" Type="http://schemas.openxmlformats.org/officeDocument/2006/relationships/hyperlink" Target="https://talan.bank.gov.ua/get-user-certificate/29ji0K6GOx9n10JiO261" TargetMode="External"/><Relationship Id="rId13" Type="http://schemas.openxmlformats.org/officeDocument/2006/relationships/hyperlink" Target="https://talan.bank.gov.ua/get-user-certificate/29ji0ezbFjgYmVajdA8n" TargetMode="External"/><Relationship Id="rId18" Type="http://schemas.openxmlformats.org/officeDocument/2006/relationships/hyperlink" Target="https://talan.bank.gov.ua/get-user-certificate/29ji0x-RaEfd3uaQ2a1t" TargetMode="External"/><Relationship Id="rId39" Type="http://schemas.openxmlformats.org/officeDocument/2006/relationships/hyperlink" Target="https://talan.bank.gov.ua/get-user-certificate/29ji0Gxq1MesHkq5MPMO" TargetMode="External"/><Relationship Id="rId109" Type="http://schemas.openxmlformats.org/officeDocument/2006/relationships/hyperlink" Target="https://talan.bank.gov.ua/get-user-certificate/29ji0zhUoECioZH6VR_t" TargetMode="External"/><Relationship Id="rId34" Type="http://schemas.openxmlformats.org/officeDocument/2006/relationships/hyperlink" Target="https://talan.bank.gov.ua/get-user-certificate/29ji0kYN65C7NVj_rb1w" TargetMode="External"/><Relationship Id="rId50" Type="http://schemas.openxmlformats.org/officeDocument/2006/relationships/hyperlink" Target="https://talan.bank.gov.ua/get-user-certificate/29ji05SI4CNFwJQ-jsuv" TargetMode="External"/><Relationship Id="rId55" Type="http://schemas.openxmlformats.org/officeDocument/2006/relationships/hyperlink" Target="https://talan.bank.gov.ua/get-user-certificate/29ji0Dej_LW39KDxMr0Z" TargetMode="External"/><Relationship Id="rId76" Type="http://schemas.openxmlformats.org/officeDocument/2006/relationships/hyperlink" Target="https://talan.bank.gov.ua/get-user-certificate/29ji0lvDA4TQZzT58AFa" TargetMode="External"/><Relationship Id="rId97" Type="http://schemas.openxmlformats.org/officeDocument/2006/relationships/hyperlink" Target="https://talan.bank.gov.ua/get-user-certificate/29ji0MP0LkSzsAI74Xex" TargetMode="External"/><Relationship Id="rId104" Type="http://schemas.openxmlformats.org/officeDocument/2006/relationships/hyperlink" Target="https://talan.bank.gov.ua/get-user-certificate/29ji0oiNNbdcSCWNdgel" TargetMode="External"/><Relationship Id="rId120" Type="http://schemas.openxmlformats.org/officeDocument/2006/relationships/hyperlink" Target="https://talan.bank.gov.ua/get-user-certificate/29ji0GsydVguOo3mP2zg" TargetMode="External"/><Relationship Id="rId125" Type="http://schemas.openxmlformats.org/officeDocument/2006/relationships/hyperlink" Target="https://talan.bank.gov.ua/get-user-certificate/29ji0cjvOr2TUWezAQIT" TargetMode="External"/><Relationship Id="rId141" Type="http://schemas.openxmlformats.org/officeDocument/2006/relationships/hyperlink" Target="https://talan.bank.gov.ua/get-user-certificate/29ji01yob_iO4GP7d-oD" TargetMode="External"/><Relationship Id="rId146" Type="http://schemas.openxmlformats.org/officeDocument/2006/relationships/hyperlink" Target="https://talan.bank.gov.ua/get-user-certificate/29ji0PwGo-BvlnffvF5J" TargetMode="External"/><Relationship Id="rId7" Type="http://schemas.openxmlformats.org/officeDocument/2006/relationships/hyperlink" Target="https://talan.bank.gov.ua/get-user-certificate/29ji0RMrD9XbwkpF2QZx" TargetMode="External"/><Relationship Id="rId71" Type="http://schemas.openxmlformats.org/officeDocument/2006/relationships/hyperlink" Target="https://talan.bank.gov.ua/get-user-certificate/29ji0Q2T4zvU7oCYrTx5" TargetMode="External"/><Relationship Id="rId92" Type="http://schemas.openxmlformats.org/officeDocument/2006/relationships/hyperlink" Target="https://talan.bank.gov.ua/get-user-certificate/29ji0E_w3wCK7iBcpfza" TargetMode="External"/><Relationship Id="rId2" Type="http://schemas.openxmlformats.org/officeDocument/2006/relationships/hyperlink" Target="https://talan.bank.gov.ua/get-user-certificate/29ji0gd6zAs6bVw6PD-3" TargetMode="External"/><Relationship Id="rId29" Type="http://schemas.openxmlformats.org/officeDocument/2006/relationships/hyperlink" Target="https://talan.bank.gov.ua/get-user-certificate/29ji0yVEZugXZGSZ_F23" TargetMode="External"/><Relationship Id="rId24" Type="http://schemas.openxmlformats.org/officeDocument/2006/relationships/hyperlink" Target="https://talan.bank.gov.ua/get-user-certificate/29ji0kvqg3j8YOCipKJ9" TargetMode="External"/><Relationship Id="rId40" Type="http://schemas.openxmlformats.org/officeDocument/2006/relationships/hyperlink" Target="https://talan.bank.gov.ua/get-user-certificate/29ji0GwmL1lbjyMFmfXH" TargetMode="External"/><Relationship Id="rId45" Type="http://schemas.openxmlformats.org/officeDocument/2006/relationships/hyperlink" Target="https://talan.bank.gov.ua/get-user-certificate/29ji0YRl3c9qJPqca4va" TargetMode="External"/><Relationship Id="rId66" Type="http://schemas.openxmlformats.org/officeDocument/2006/relationships/hyperlink" Target="https://talan.bank.gov.ua/get-user-certificate/29ji0uzDjpvrsQSWm6u3" TargetMode="External"/><Relationship Id="rId87" Type="http://schemas.openxmlformats.org/officeDocument/2006/relationships/hyperlink" Target="https://talan.bank.gov.ua/get-user-certificate/29ji0IfN6r550J2GpkZq" TargetMode="External"/><Relationship Id="rId110" Type="http://schemas.openxmlformats.org/officeDocument/2006/relationships/hyperlink" Target="https://talan.bank.gov.ua/get-user-certificate/29ji0e-V66M9E-Z_fx7I" TargetMode="External"/><Relationship Id="rId115" Type="http://schemas.openxmlformats.org/officeDocument/2006/relationships/hyperlink" Target="https://talan.bank.gov.ua/get-user-certificate/29ji0OA5P9gayZf_tE1d" TargetMode="External"/><Relationship Id="rId131" Type="http://schemas.openxmlformats.org/officeDocument/2006/relationships/hyperlink" Target="https://talan.bank.gov.ua/get-user-certificate/29ji0cvuLBJ8CQg5N1Gu" TargetMode="External"/><Relationship Id="rId136" Type="http://schemas.openxmlformats.org/officeDocument/2006/relationships/hyperlink" Target="https://talan.bank.gov.ua/get-user-certificate/29ji013DoAO6lAsIJudc" TargetMode="External"/><Relationship Id="rId157" Type="http://schemas.openxmlformats.org/officeDocument/2006/relationships/hyperlink" Target="https://talan.bank.gov.ua/get-user-certificate/29ji0mq4SCsWXysscQ9V" TargetMode="External"/><Relationship Id="rId61" Type="http://schemas.openxmlformats.org/officeDocument/2006/relationships/hyperlink" Target="https://talan.bank.gov.ua/get-user-certificate/29ji0XC-K34S-hjTcW4f" TargetMode="External"/><Relationship Id="rId82" Type="http://schemas.openxmlformats.org/officeDocument/2006/relationships/hyperlink" Target="https://talan.bank.gov.ua/get-user-certificate/29ji0MTFhJvWbHHmYDF_" TargetMode="External"/><Relationship Id="rId152" Type="http://schemas.openxmlformats.org/officeDocument/2006/relationships/hyperlink" Target="https://talan.bank.gov.ua/get-user-certificate/29ji0ymn7QpLTymHJeSA" TargetMode="External"/><Relationship Id="rId19" Type="http://schemas.openxmlformats.org/officeDocument/2006/relationships/hyperlink" Target="https://talan.bank.gov.ua/get-user-certificate/29ji0izTyJh7zSMOP74K" TargetMode="External"/><Relationship Id="rId14" Type="http://schemas.openxmlformats.org/officeDocument/2006/relationships/hyperlink" Target="https://talan.bank.gov.ua/get-user-certificate/29ji0fQ5YCu5zSFsRVBw" TargetMode="External"/><Relationship Id="rId30" Type="http://schemas.openxmlformats.org/officeDocument/2006/relationships/hyperlink" Target="https://talan.bank.gov.ua/get-user-certificate/29ji0r5hP4EffGKq2Vrr" TargetMode="External"/><Relationship Id="rId35" Type="http://schemas.openxmlformats.org/officeDocument/2006/relationships/hyperlink" Target="https://talan.bank.gov.ua/get-user-certificate/29ji0uHs0Ojon4KapQmK" TargetMode="External"/><Relationship Id="rId56" Type="http://schemas.openxmlformats.org/officeDocument/2006/relationships/hyperlink" Target="https://talan.bank.gov.ua/get-user-certificate/29ji0nvMNvO0RJOTsxHf" TargetMode="External"/><Relationship Id="rId77" Type="http://schemas.openxmlformats.org/officeDocument/2006/relationships/hyperlink" Target="https://talan.bank.gov.ua/get-user-certificate/29ji0sp1AgIw-3po2aVF" TargetMode="External"/><Relationship Id="rId100" Type="http://schemas.openxmlformats.org/officeDocument/2006/relationships/hyperlink" Target="https://talan.bank.gov.ua/get-user-certificate/29ji0FvyvxDyJYM3h3qv" TargetMode="External"/><Relationship Id="rId105" Type="http://schemas.openxmlformats.org/officeDocument/2006/relationships/hyperlink" Target="https://talan.bank.gov.ua/get-user-certificate/29ji0vFvqXhJPmE7y0nO" TargetMode="External"/><Relationship Id="rId126" Type="http://schemas.openxmlformats.org/officeDocument/2006/relationships/hyperlink" Target="https://talan.bank.gov.ua/get-user-certificate/29ji0PSNCML2-6W9vG1s" TargetMode="External"/><Relationship Id="rId147" Type="http://schemas.openxmlformats.org/officeDocument/2006/relationships/hyperlink" Target="https://talan.bank.gov.ua/get-user-certificate/29ji0xtE4IZBzTzpLWpL" TargetMode="External"/><Relationship Id="rId8" Type="http://schemas.openxmlformats.org/officeDocument/2006/relationships/hyperlink" Target="https://talan.bank.gov.ua/get-user-certificate/29ji0YL5HQn4DcYCCzV9" TargetMode="External"/><Relationship Id="rId51" Type="http://schemas.openxmlformats.org/officeDocument/2006/relationships/hyperlink" Target="https://talan.bank.gov.ua/get-user-certificate/29ji0SpNTvKWKSpU-YeJ" TargetMode="External"/><Relationship Id="rId72" Type="http://schemas.openxmlformats.org/officeDocument/2006/relationships/hyperlink" Target="https://talan.bank.gov.ua/get-user-certificate/29ji0_97lusAWvS15oT4" TargetMode="External"/><Relationship Id="rId93" Type="http://schemas.openxmlformats.org/officeDocument/2006/relationships/hyperlink" Target="https://talan.bank.gov.ua/get-user-certificate/29ji0KtsNMZdeHdrseWf" TargetMode="External"/><Relationship Id="rId98" Type="http://schemas.openxmlformats.org/officeDocument/2006/relationships/hyperlink" Target="https://talan.bank.gov.ua/get-user-certificate/29ji0YozcobiMhHLERqO" TargetMode="External"/><Relationship Id="rId121" Type="http://schemas.openxmlformats.org/officeDocument/2006/relationships/hyperlink" Target="https://talan.bank.gov.ua/get-user-certificate/29ji0EHBwGUjV6BMl_hG" TargetMode="External"/><Relationship Id="rId142" Type="http://schemas.openxmlformats.org/officeDocument/2006/relationships/hyperlink" Target="https://talan.bank.gov.ua/get-user-certificate/29ji0iYQ4zOc-liDct3S" TargetMode="External"/><Relationship Id="rId3" Type="http://schemas.openxmlformats.org/officeDocument/2006/relationships/hyperlink" Target="https://talan.bank.gov.ua/get-user-certificate/29ji0SM4hxmJ6zNKYg5F" TargetMode="External"/><Relationship Id="rId25" Type="http://schemas.openxmlformats.org/officeDocument/2006/relationships/hyperlink" Target="https://talan.bank.gov.ua/get-user-certificate/29ji0htD2q8zUX6_lR9-" TargetMode="External"/><Relationship Id="rId46" Type="http://schemas.openxmlformats.org/officeDocument/2006/relationships/hyperlink" Target="https://talan.bank.gov.ua/get-user-certificate/29ji0hYv_Vj2Y5tQSiDS" TargetMode="External"/><Relationship Id="rId67" Type="http://schemas.openxmlformats.org/officeDocument/2006/relationships/hyperlink" Target="https://talan.bank.gov.ua/get-user-certificate/29ji0qPUBwGME2Z2wkb0" TargetMode="External"/><Relationship Id="rId116" Type="http://schemas.openxmlformats.org/officeDocument/2006/relationships/hyperlink" Target="https://talan.bank.gov.ua/get-user-certificate/29ji0VxbCOr2N9_O3MRM" TargetMode="External"/><Relationship Id="rId137" Type="http://schemas.openxmlformats.org/officeDocument/2006/relationships/hyperlink" Target="https://talan.bank.gov.ua/get-user-certificate/29ji0SDvxqZtuxk-J3Hb" TargetMode="External"/><Relationship Id="rId158" Type="http://schemas.openxmlformats.org/officeDocument/2006/relationships/hyperlink" Target="https://talan.bank.gov.ua/get-user-certificate/29ji0OG3FzVaUlliAN1u" TargetMode="External"/><Relationship Id="rId20" Type="http://schemas.openxmlformats.org/officeDocument/2006/relationships/hyperlink" Target="https://talan.bank.gov.ua/get-user-certificate/29ji0pFaWdYXvqmFgeQa" TargetMode="External"/><Relationship Id="rId41" Type="http://schemas.openxmlformats.org/officeDocument/2006/relationships/hyperlink" Target="https://talan.bank.gov.ua/get-user-certificate/29ji0X_Nu5JU6MJR3TQx" TargetMode="External"/><Relationship Id="rId62" Type="http://schemas.openxmlformats.org/officeDocument/2006/relationships/hyperlink" Target="https://talan.bank.gov.ua/get-user-certificate/29ji0cyprt4UdSiRSNGg" TargetMode="External"/><Relationship Id="rId83" Type="http://schemas.openxmlformats.org/officeDocument/2006/relationships/hyperlink" Target="https://talan.bank.gov.ua/get-user-certificate/29ji0ztE1hFaHylhvIYi" TargetMode="External"/><Relationship Id="rId88" Type="http://schemas.openxmlformats.org/officeDocument/2006/relationships/hyperlink" Target="https://talan.bank.gov.ua/get-user-certificate/29ji04nda1J_xfPMN5rE" TargetMode="External"/><Relationship Id="rId111" Type="http://schemas.openxmlformats.org/officeDocument/2006/relationships/hyperlink" Target="https://talan.bank.gov.ua/get-user-certificate/29ji0I1kGiHF4epldKRk" TargetMode="External"/><Relationship Id="rId132" Type="http://schemas.openxmlformats.org/officeDocument/2006/relationships/hyperlink" Target="https://talan.bank.gov.ua/get-user-certificate/29ji015pF2ggaWordCmX" TargetMode="External"/><Relationship Id="rId153" Type="http://schemas.openxmlformats.org/officeDocument/2006/relationships/hyperlink" Target="https://talan.bank.gov.ua/get-user-certificate/29ji0bsyF6uKboCv5LtF" TargetMode="External"/><Relationship Id="rId15" Type="http://schemas.openxmlformats.org/officeDocument/2006/relationships/hyperlink" Target="https://talan.bank.gov.ua/get-user-certificate/29ji0jfZtUZ9MwvV_zQx" TargetMode="External"/><Relationship Id="rId36" Type="http://schemas.openxmlformats.org/officeDocument/2006/relationships/hyperlink" Target="https://talan.bank.gov.ua/get-user-certificate/29ji0IZ08wV0KXwCqOpn" TargetMode="External"/><Relationship Id="rId57" Type="http://schemas.openxmlformats.org/officeDocument/2006/relationships/hyperlink" Target="https://talan.bank.gov.ua/get-user-certificate/29ji0fTu3giNS2amYw28" TargetMode="External"/><Relationship Id="rId106" Type="http://schemas.openxmlformats.org/officeDocument/2006/relationships/hyperlink" Target="https://talan.bank.gov.ua/get-user-certificate/29ji0NrWPA9HHN0RRTmc" TargetMode="External"/><Relationship Id="rId127" Type="http://schemas.openxmlformats.org/officeDocument/2006/relationships/hyperlink" Target="https://talan.bank.gov.ua/get-user-certificate/29ji0z7usFYwiHDYpf_N" TargetMode="External"/><Relationship Id="rId10" Type="http://schemas.openxmlformats.org/officeDocument/2006/relationships/hyperlink" Target="https://talan.bank.gov.ua/get-user-certificate/29ji0ZywA02bBgHpaJ8x" TargetMode="External"/><Relationship Id="rId31" Type="http://schemas.openxmlformats.org/officeDocument/2006/relationships/hyperlink" Target="https://talan.bank.gov.ua/get-user-certificate/29ji0R-KsttVlktucVKN" TargetMode="External"/><Relationship Id="rId52" Type="http://schemas.openxmlformats.org/officeDocument/2006/relationships/hyperlink" Target="https://talan.bank.gov.ua/get-user-certificate/29ji0DRoMo5NmXhgWjwE" TargetMode="External"/><Relationship Id="rId73" Type="http://schemas.openxmlformats.org/officeDocument/2006/relationships/hyperlink" Target="https://talan.bank.gov.ua/get-user-certificate/29ji0JDzy46WPOXfDjB6" TargetMode="External"/><Relationship Id="rId78" Type="http://schemas.openxmlformats.org/officeDocument/2006/relationships/hyperlink" Target="https://talan.bank.gov.ua/get-user-certificate/29ji0kMi_RCIdbReKnY0" TargetMode="External"/><Relationship Id="rId94" Type="http://schemas.openxmlformats.org/officeDocument/2006/relationships/hyperlink" Target="https://talan.bank.gov.ua/get-user-certificate/29ji0qQo9KJGi6JnSZDM" TargetMode="External"/><Relationship Id="rId99" Type="http://schemas.openxmlformats.org/officeDocument/2006/relationships/hyperlink" Target="https://talan.bank.gov.ua/get-user-certificate/29ji0Wpy5v85bZ__hE5L" TargetMode="External"/><Relationship Id="rId101" Type="http://schemas.openxmlformats.org/officeDocument/2006/relationships/hyperlink" Target="https://talan.bank.gov.ua/get-user-certificate/29ji0JbHA1U0lFPZrJDv" TargetMode="External"/><Relationship Id="rId122" Type="http://schemas.openxmlformats.org/officeDocument/2006/relationships/hyperlink" Target="https://talan.bank.gov.ua/get-user-certificate/29ji07hRQlTW4ire6xmv" TargetMode="External"/><Relationship Id="rId143" Type="http://schemas.openxmlformats.org/officeDocument/2006/relationships/hyperlink" Target="https://talan.bank.gov.ua/get-user-certificate/29ji04mMxFuEzc4puLos" TargetMode="External"/><Relationship Id="rId148" Type="http://schemas.openxmlformats.org/officeDocument/2006/relationships/hyperlink" Target="https://talan.bank.gov.ua/get-user-certificate/29ji0MmDqMtP1c6bA-kH" TargetMode="External"/><Relationship Id="rId4" Type="http://schemas.openxmlformats.org/officeDocument/2006/relationships/hyperlink" Target="https://talan.bank.gov.ua/get-user-certificate/29ji0aztR3-HVO9FITSK" TargetMode="External"/><Relationship Id="rId9" Type="http://schemas.openxmlformats.org/officeDocument/2006/relationships/hyperlink" Target="https://talan.bank.gov.ua/get-user-certificate/29ji0dOc8sCQq9IhmxZx" TargetMode="External"/><Relationship Id="rId26" Type="http://schemas.openxmlformats.org/officeDocument/2006/relationships/hyperlink" Target="https://talan.bank.gov.ua/get-user-certificate/29ji0_ZIQy6ZW3mZ2P8h" TargetMode="External"/><Relationship Id="rId47" Type="http://schemas.openxmlformats.org/officeDocument/2006/relationships/hyperlink" Target="https://talan.bank.gov.ua/get-user-certificate/29ji0SRr73_TQB6Oz5LE" TargetMode="External"/><Relationship Id="rId68" Type="http://schemas.openxmlformats.org/officeDocument/2006/relationships/hyperlink" Target="https://talan.bank.gov.ua/get-user-certificate/29ji0Ireu913S3ORIqol" TargetMode="External"/><Relationship Id="rId89" Type="http://schemas.openxmlformats.org/officeDocument/2006/relationships/hyperlink" Target="https://talan.bank.gov.ua/get-user-certificate/29ji0UMSzZAvbDIfTAYG" TargetMode="External"/><Relationship Id="rId112" Type="http://schemas.openxmlformats.org/officeDocument/2006/relationships/hyperlink" Target="https://talan.bank.gov.ua/get-user-certificate/29ji0__W0l0wYFwNsB7M" TargetMode="External"/><Relationship Id="rId133" Type="http://schemas.openxmlformats.org/officeDocument/2006/relationships/hyperlink" Target="https://talan.bank.gov.ua/get-user-certificate/29ji0THhdiACkyW3WwtF" TargetMode="External"/><Relationship Id="rId154" Type="http://schemas.openxmlformats.org/officeDocument/2006/relationships/hyperlink" Target="https://talan.bank.gov.ua/get-user-certificate/29ji0lKdyJvsmf3Uv6V2" TargetMode="External"/><Relationship Id="rId16" Type="http://schemas.openxmlformats.org/officeDocument/2006/relationships/hyperlink" Target="https://talan.bank.gov.ua/get-user-certificate/29ji0w7vA8tI8cJqtAlC" TargetMode="External"/><Relationship Id="rId37" Type="http://schemas.openxmlformats.org/officeDocument/2006/relationships/hyperlink" Target="https://talan.bank.gov.ua/get-user-certificate/29ji0e1gKv0ckLYsRWAt" TargetMode="External"/><Relationship Id="rId58" Type="http://schemas.openxmlformats.org/officeDocument/2006/relationships/hyperlink" Target="https://talan.bank.gov.ua/get-user-certificate/29ji059L3Z-PRb_N0n4O" TargetMode="External"/><Relationship Id="rId79" Type="http://schemas.openxmlformats.org/officeDocument/2006/relationships/hyperlink" Target="https://talan.bank.gov.ua/get-user-certificate/29ji02KlXO5awb6GCdL1" TargetMode="External"/><Relationship Id="rId102" Type="http://schemas.openxmlformats.org/officeDocument/2006/relationships/hyperlink" Target="https://talan.bank.gov.ua/get-user-certificate/29ji0mPPSSE1USHScTyK" TargetMode="External"/><Relationship Id="rId123" Type="http://schemas.openxmlformats.org/officeDocument/2006/relationships/hyperlink" Target="https://talan.bank.gov.ua/get-user-certificate/29ji0fNmAex2FsDMJYIr" TargetMode="External"/><Relationship Id="rId144" Type="http://schemas.openxmlformats.org/officeDocument/2006/relationships/hyperlink" Target="https://talan.bank.gov.ua/get-user-certificate/29ji0FkE78VumLwXVVuL" TargetMode="External"/><Relationship Id="rId90" Type="http://schemas.openxmlformats.org/officeDocument/2006/relationships/hyperlink" Target="https://talan.bank.gov.ua/get-user-certificate/29ji0QMQNXxQikPL2QCh" TargetMode="External"/><Relationship Id="rId27" Type="http://schemas.openxmlformats.org/officeDocument/2006/relationships/hyperlink" Target="https://talan.bank.gov.ua/get-user-certificate/29ji0T4znw63b1GNeWO7" TargetMode="External"/><Relationship Id="rId48" Type="http://schemas.openxmlformats.org/officeDocument/2006/relationships/hyperlink" Target="https://talan.bank.gov.ua/get-user-certificate/29ji0kvVjk88IsWY8VEp" TargetMode="External"/><Relationship Id="rId69" Type="http://schemas.openxmlformats.org/officeDocument/2006/relationships/hyperlink" Target="https://talan.bank.gov.ua/get-user-certificate/29ji0dL-kHaY9E8BA3tj" TargetMode="External"/><Relationship Id="rId113" Type="http://schemas.openxmlformats.org/officeDocument/2006/relationships/hyperlink" Target="https://talan.bank.gov.ua/get-user-certificate/29ji0ZF7Ets8eHm1LpPm" TargetMode="External"/><Relationship Id="rId134" Type="http://schemas.openxmlformats.org/officeDocument/2006/relationships/hyperlink" Target="https://talan.bank.gov.ua/get-user-certificate/29ji0w7_Tr1OQGL3Rya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tabSelected="1" topLeftCell="A145" workbookViewId="0">
      <selection activeCell="E159" sqref="E159"/>
    </sheetView>
  </sheetViews>
  <sheetFormatPr defaultRowHeight="14.4" x14ac:dyDescent="0.3"/>
  <cols>
    <col min="1" max="1" width="17.33203125" customWidth="1"/>
    <col min="2" max="2" width="19.5546875" customWidth="1"/>
    <col min="3" max="3" width="37.33203125" customWidth="1"/>
    <col min="4" max="4" width="61.109375" customWidth="1"/>
    <col min="5" max="5" width="29.109375" customWidth="1"/>
  </cols>
  <sheetData>
    <row r="1" spans="1:5" s="1" customFormat="1" x14ac:dyDescent="0.3">
      <c r="A1" s="1" t="s">
        <v>0</v>
      </c>
      <c r="B1" s="1" t="s">
        <v>1</v>
      </c>
      <c r="C1" s="1" t="s">
        <v>331</v>
      </c>
      <c r="D1" s="1" t="s">
        <v>332</v>
      </c>
      <c r="E1" s="1" t="s">
        <v>2</v>
      </c>
    </row>
    <row r="2" spans="1:5" x14ac:dyDescent="0.3">
      <c r="A2" t="s">
        <v>3</v>
      </c>
      <c r="B2" t="s">
        <v>4</v>
      </c>
      <c r="C2" t="s">
        <v>5</v>
      </c>
      <c r="D2" t="s">
        <v>6</v>
      </c>
      <c r="E2" t="str">
        <f>HYPERLINK("https://talan.bank.gov.ua/get-user-certificate/29ji0mdfMTeUVe2OdPBb","Завантажити сертифікат")</f>
        <v>Завантажити сертифікат</v>
      </c>
    </row>
    <row r="3" spans="1:5" x14ac:dyDescent="0.3">
      <c r="A3" t="s">
        <v>7</v>
      </c>
      <c r="B3" t="s">
        <v>4</v>
      </c>
      <c r="C3" t="s">
        <v>8</v>
      </c>
      <c r="D3" t="s">
        <v>6</v>
      </c>
      <c r="E3" t="str">
        <f>HYPERLINK("https://talan.bank.gov.ua/get-user-certificate/29ji0gd6zAs6bVw6PD-3","Завантажити сертифікат")</f>
        <v>Завантажити сертифікат</v>
      </c>
    </row>
    <row r="4" spans="1:5" x14ac:dyDescent="0.3">
      <c r="A4" t="s">
        <v>9</v>
      </c>
      <c r="B4" t="s">
        <v>4</v>
      </c>
      <c r="C4" t="s">
        <v>10</v>
      </c>
      <c r="D4" t="s">
        <v>6</v>
      </c>
      <c r="E4" t="str">
        <f>HYPERLINK("https://talan.bank.gov.ua/get-user-certificate/29ji0SM4hxmJ6zNKYg5F","Завантажити сертифікат")</f>
        <v>Завантажити сертифікат</v>
      </c>
    </row>
    <row r="5" spans="1:5" x14ac:dyDescent="0.3">
      <c r="A5" t="s">
        <v>11</v>
      </c>
      <c r="B5" t="s">
        <v>4</v>
      </c>
      <c r="C5" t="s">
        <v>12</v>
      </c>
      <c r="D5" t="s">
        <v>6</v>
      </c>
      <c r="E5" t="str">
        <f>HYPERLINK("https://talan.bank.gov.ua/get-user-certificate/29ji0aztR3-HVO9FITSK","Завантажити сертифікат")</f>
        <v>Завантажити сертифікат</v>
      </c>
    </row>
    <row r="6" spans="1:5" x14ac:dyDescent="0.3">
      <c r="A6" t="s">
        <v>13</v>
      </c>
      <c r="B6" t="s">
        <v>4</v>
      </c>
      <c r="C6" t="s">
        <v>14</v>
      </c>
      <c r="D6" t="s">
        <v>6</v>
      </c>
      <c r="E6" t="str">
        <f>HYPERLINK("https://talan.bank.gov.ua/get-user-certificate/29ji0pBNA5YSq3aRheBb","Завантажити сертифікат")</f>
        <v>Завантажити сертифікат</v>
      </c>
    </row>
    <row r="7" spans="1:5" x14ac:dyDescent="0.3">
      <c r="A7" t="s">
        <v>15</v>
      </c>
      <c r="B7" t="s">
        <v>4</v>
      </c>
      <c r="C7" t="s">
        <v>16</v>
      </c>
      <c r="D7" t="s">
        <v>6</v>
      </c>
      <c r="E7" t="str">
        <f>HYPERLINK("https://talan.bank.gov.ua/get-user-certificate/29ji0rKBfJjzzqoYaqV7","Завантажити сертифікат")</f>
        <v>Завантажити сертифікат</v>
      </c>
    </row>
    <row r="8" spans="1:5" x14ac:dyDescent="0.3">
      <c r="A8" t="s">
        <v>17</v>
      </c>
      <c r="B8" t="s">
        <v>4</v>
      </c>
      <c r="C8" t="s">
        <v>18</v>
      </c>
      <c r="D8" t="s">
        <v>6</v>
      </c>
      <c r="E8" t="str">
        <f>HYPERLINK("https://talan.bank.gov.ua/get-user-certificate/29ji0RMrD9XbwkpF2QZx","Завантажити сертифікат")</f>
        <v>Завантажити сертифікат</v>
      </c>
    </row>
    <row r="9" spans="1:5" x14ac:dyDescent="0.3">
      <c r="A9" t="s">
        <v>19</v>
      </c>
      <c r="B9" t="s">
        <v>4</v>
      </c>
      <c r="C9" t="s">
        <v>20</v>
      </c>
      <c r="D9" t="s">
        <v>6</v>
      </c>
      <c r="E9" t="str">
        <f>HYPERLINK("https://talan.bank.gov.ua/get-user-certificate/29ji0YL5HQn4DcYCCzV9","Завантажити сертифікат")</f>
        <v>Завантажити сертифікат</v>
      </c>
    </row>
    <row r="10" spans="1:5" x14ac:dyDescent="0.3">
      <c r="A10" t="s">
        <v>21</v>
      </c>
      <c r="B10" t="s">
        <v>4</v>
      </c>
      <c r="C10" t="s">
        <v>22</v>
      </c>
      <c r="D10" t="s">
        <v>6</v>
      </c>
      <c r="E10" t="str">
        <f>HYPERLINK("https://talan.bank.gov.ua/get-user-certificate/29ji0dOc8sCQq9IhmxZx","Завантажити сертифікат")</f>
        <v>Завантажити сертифікат</v>
      </c>
    </row>
    <row r="11" spans="1:5" x14ac:dyDescent="0.3">
      <c r="A11" t="s">
        <v>23</v>
      </c>
      <c r="B11" t="s">
        <v>4</v>
      </c>
      <c r="C11" t="s">
        <v>24</v>
      </c>
      <c r="D11" t="s">
        <v>6</v>
      </c>
      <c r="E11" t="str">
        <f>HYPERLINK("https://talan.bank.gov.ua/get-user-certificate/29ji0ZywA02bBgHpaJ8x","Завантажити сертифікат")</f>
        <v>Завантажити сертифікат</v>
      </c>
    </row>
    <row r="12" spans="1:5" x14ac:dyDescent="0.3">
      <c r="A12" t="s">
        <v>25</v>
      </c>
      <c r="B12" t="s">
        <v>4</v>
      </c>
      <c r="C12" t="s">
        <v>26</v>
      </c>
      <c r="D12" t="s">
        <v>27</v>
      </c>
      <c r="E12" t="str">
        <f>HYPERLINK("https://talan.bank.gov.ua/get-user-certificate/29ji00vii9o_6-e2SXdh","Завантажити сертифікат")</f>
        <v>Завантажити сертифікат</v>
      </c>
    </row>
    <row r="13" spans="1:5" x14ac:dyDescent="0.3">
      <c r="A13" t="s">
        <v>28</v>
      </c>
      <c r="B13" t="s">
        <v>4</v>
      </c>
      <c r="C13" t="s">
        <v>29</v>
      </c>
      <c r="D13" t="s">
        <v>27</v>
      </c>
      <c r="E13" t="str">
        <f>HYPERLINK("https://talan.bank.gov.ua/get-user-certificate/29ji0bnKshIRV6ItXnSB","Завантажити сертифікат")</f>
        <v>Завантажити сертифікат</v>
      </c>
    </row>
    <row r="14" spans="1:5" x14ac:dyDescent="0.3">
      <c r="A14" t="s">
        <v>30</v>
      </c>
      <c r="B14" t="s">
        <v>4</v>
      </c>
      <c r="C14" t="s">
        <v>31</v>
      </c>
      <c r="D14" t="s">
        <v>27</v>
      </c>
      <c r="E14" t="str">
        <f>HYPERLINK("https://talan.bank.gov.ua/get-user-certificate/29ji0ezbFjgYmVajdA8n","Завантажити сертифікат")</f>
        <v>Завантажити сертифікат</v>
      </c>
    </row>
    <row r="15" spans="1:5" x14ac:dyDescent="0.3">
      <c r="A15" t="s">
        <v>32</v>
      </c>
      <c r="B15" t="s">
        <v>4</v>
      </c>
      <c r="C15" t="s">
        <v>33</v>
      </c>
      <c r="D15" t="s">
        <v>27</v>
      </c>
      <c r="E15" t="str">
        <f>HYPERLINK("https://talan.bank.gov.ua/get-user-certificate/29ji0fQ5YCu5zSFsRVBw","Завантажити сертифікат")</f>
        <v>Завантажити сертифікат</v>
      </c>
    </row>
    <row r="16" spans="1:5" x14ac:dyDescent="0.3">
      <c r="A16" t="s">
        <v>34</v>
      </c>
      <c r="B16" t="s">
        <v>4</v>
      </c>
      <c r="C16" t="s">
        <v>35</v>
      </c>
      <c r="D16" t="s">
        <v>27</v>
      </c>
      <c r="E16" t="str">
        <f>HYPERLINK("https://talan.bank.gov.ua/get-user-certificate/29ji0jfZtUZ9MwvV_zQx","Завантажити сертифікат")</f>
        <v>Завантажити сертифікат</v>
      </c>
    </row>
    <row r="17" spans="1:5" x14ac:dyDescent="0.3">
      <c r="A17" t="s">
        <v>36</v>
      </c>
      <c r="B17" t="s">
        <v>4</v>
      </c>
      <c r="C17" t="s">
        <v>37</v>
      </c>
      <c r="D17" t="s">
        <v>27</v>
      </c>
      <c r="E17" t="str">
        <f>HYPERLINK("https://talan.bank.gov.ua/get-user-certificate/29ji0w7vA8tI8cJqtAlC","Завантажити сертифікат")</f>
        <v>Завантажити сертифікат</v>
      </c>
    </row>
    <row r="18" spans="1:5" x14ac:dyDescent="0.3">
      <c r="A18" t="s">
        <v>38</v>
      </c>
      <c r="B18" t="s">
        <v>4</v>
      </c>
      <c r="C18" t="s">
        <v>39</v>
      </c>
      <c r="D18" t="s">
        <v>27</v>
      </c>
      <c r="E18" t="str">
        <f>HYPERLINK("https://talan.bank.gov.ua/get-user-certificate/29ji0CLarM82jcpCCI3-","Завантажити сертифікат")</f>
        <v>Завантажити сертифікат</v>
      </c>
    </row>
    <row r="19" spans="1:5" x14ac:dyDescent="0.3">
      <c r="A19" t="s">
        <v>40</v>
      </c>
      <c r="B19" t="s">
        <v>4</v>
      </c>
      <c r="C19" t="s">
        <v>41</v>
      </c>
      <c r="D19" t="s">
        <v>42</v>
      </c>
      <c r="E19" t="str">
        <f>HYPERLINK("https://talan.bank.gov.ua/get-user-certificate/29ji0x-RaEfd3uaQ2a1t","Завантажити сертифікат")</f>
        <v>Завантажити сертифікат</v>
      </c>
    </row>
    <row r="20" spans="1:5" x14ac:dyDescent="0.3">
      <c r="A20" t="s">
        <v>43</v>
      </c>
      <c r="B20" t="s">
        <v>4</v>
      </c>
      <c r="C20" t="s">
        <v>44</v>
      </c>
      <c r="D20" t="s">
        <v>42</v>
      </c>
      <c r="E20" t="str">
        <f>HYPERLINK("https://talan.bank.gov.ua/get-user-certificate/29ji0izTyJh7zSMOP74K","Завантажити сертифікат")</f>
        <v>Завантажити сертифікат</v>
      </c>
    </row>
    <row r="21" spans="1:5" x14ac:dyDescent="0.3">
      <c r="A21" t="s">
        <v>45</v>
      </c>
      <c r="B21" t="s">
        <v>4</v>
      </c>
      <c r="C21" t="s">
        <v>46</v>
      </c>
      <c r="D21" t="s">
        <v>42</v>
      </c>
      <c r="E21" t="str">
        <f>HYPERLINK("https://talan.bank.gov.ua/get-user-certificate/29ji0pFaWdYXvqmFgeQa","Завантажити сертифікат")</f>
        <v>Завантажити сертифікат</v>
      </c>
    </row>
    <row r="22" spans="1:5" x14ac:dyDescent="0.3">
      <c r="A22" t="s">
        <v>47</v>
      </c>
      <c r="B22" t="s">
        <v>4</v>
      </c>
      <c r="C22" t="s">
        <v>48</v>
      </c>
      <c r="D22" t="s">
        <v>42</v>
      </c>
      <c r="E22" t="str">
        <f>HYPERLINK("https://talan.bank.gov.ua/get-user-certificate/29ji05kEeb3dC-6mME4l","Завантажити сертифікат")</f>
        <v>Завантажити сертифікат</v>
      </c>
    </row>
    <row r="23" spans="1:5" x14ac:dyDescent="0.3">
      <c r="A23" t="s">
        <v>49</v>
      </c>
      <c r="B23" t="s">
        <v>4</v>
      </c>
      <c r="C23" t="s">
        <v>50</v>
      </c>
      <c r="D23" t="s">
        <v>51</v>
      </c>
      <c r="E23" t="str">
        <f>HYPERLINK("https://talan.bank.gov.ua/get-user-certificate/29ji0MRftzmGjNoj4i8N","Завантажити сертифікат")</f>
        <v>Завантажити сертифікат</v>
      </c>
    </row>
    <row r="24" spans="1:5" x14ac:dyDescent="0.3">
      <c r="A24" t="s">
        <v>52</v>
      </c>
      <c r="B24" t="s">
        <v>4</v>
      </c>
      <c r="C24" t="s">
        <v>53</v>
      </c>
      <c r="D24" t="s">
        <v>51</v>
      </c>
      <c r="E24" t="str">
        <f>HYPERLINK("https://talan.bank.gov.ua/get-user-certificate/29ji08e3fbp2FBInjBtV","Завантажити сертифікат")</f>
        <v>Завантажити сертифікат</v>
      </c>
    </row>
    <row r="25" spans="1:5" x14ac:dyDescent="0.3">
      <c r="A25" t="s">
        <v>54</v>
      </c>
      <c r="B25" t="s">
        <v>4</v>
      </c>
      <c r="C25" t="s">
        <v>55</v>
      </c>
      <c r="D25" t="s">
        <v>51</v>
      </c>
      <c r="E25" t="str">
        <f>HYPERLINK("https://talan.bank.gov.ua/get-user-certificate/29ji0kvqg3j8YOCipKJ9","Завантажити сертифікат")</f>
        <v>Завантажити сертифікат</v>
      </c>
    </row>
    <row r="26" spans="1:5" x14ac:dyDescent="0.3">
      <c r="A26" t="s">
        <v>56</v>
      </c>
      <c r="B26" t="s">
        <v>4</v>
      </c>
      <c r="C26" t="s">
        <v>57</v>
      </c>
      <c r="D26" t="s">
        <v>51</v>
      </c>
      <c r="E26" t="str">
        <f>HYPERLINK("https://talan.bank.gov.ua/get-user-certificate/29ji0htD2q8zUX6_lR9-","Завантажити сертифікат")</f>
        <v>Завантажити сертифікат</v>
      </c>
    </row>
    <row r="27" spans="1:5" x14ac:dyDescent="0.3">
      <c r="A27" t="s">
        <v>58</v>
      </c>
      <c r="B27" t="s">
        <v>4</v>
      </c>
      <c r="C27" t="s">
        <v>59</v>
      </c>
      <c r="D27" t="s">
        <v>51</v>
      </c>
      <c r="E27" t="str">
        <f>HYPERLINK("https://talan.bank.gov.ua/get-user-certificate/29ji0_ZIQy6ZW3mZ2P8h","Завантажити сертифікат")</f>
        <v>Завантажити сертифікат</v>
      </c>
    </row>
    <row r="28" spans="1:5" x14ac:dyDescent="0.3">
      <c r="A28" t="s">
        <v>60</v>
      </c>
      <c r="B28" t="s">
        <v>4</v>
      </c>
      <c r="C28" t="s">
        <v>61</v>
      </c>
      <c r="D28" t="s">
        <v>51</v>
      </c>
      <c r="E28" t="str">
        <f>HYPERLINK("https://talan.bank.gov.ua/get-user-certificate/29ji0T4znw63b1GNeWO7","Завантажити сертифікат")</f>
        <v>Завантажити сертифікат</v>
      </c>
    </row>
    <row r="29" spans="1:5" x14ac:dyDescent="0.3">
      <c r="A29" t="s">
        <v>62</v>
      </c>
      <c r="B29" t="s">
        <v>4</v>
      </c>
      <c r="C29" t="s">
        <v>63</v>
      </c>
      <c r="D29" t="s">
        <v>51</v>
      </c>
      <c r="E29" t="str">
        <f>HYPERLINK("https://talan.bank.gov.ua/get-user-certificate/29ji0-MYbZ0uB5yWfRff","Завантажити сертифікат")</f>
        <v>Завантажити сертифікат</v>
      </c>
    </row>
    <row r="30" spans="1:5" x14ac:dyDescent="0.3">
      <c r="A30" t="s">
        <v>64</v>
      </c>
      <c r="B30" t="s">
        <v>4</v>
      </c>
      <c r="C30" t="s">
        <v>65</v>
      </c>
      <c r="D30" t="s">
        <v>51</v>
      </c>
      <c r="E30" t="str">
        <f>HYPERLINK("https://talan.bank.gov.ua/get-user-certificate/29ji0yVEZugXZGSZ_F23","Завантажити сертифікат")</f>
        <v>Завантажити сертифікат</v>
      </c>
    </row>
    <row r="31" spans="1:5" x14ac:dyDescent="0.3">
      <c r="A31" t="s">
        <v>66</v>
      </c>
      <c r="B31" t="s">
        <v>4</v>
      </c>
      <c r="C31" t="s">
        <v>67</v>
      </c>
      <c r="D31" t="s">
        <v>51</v>
      </c>
      <c r="E31" t="str">
        <f>HYPERLINK("https://talan.bank.gov.ua/get-user-certificate/29ji0r5hP4EffGKq2Vrr","Завантажити сертифікат")</f>
        <v>Завантажити сертифікат</v>
      </c>
    </row>
    <row r="32" spans="1:5" x14ac:dyDescent="0.3">
      <c r="A32" t="s">
        <v>68</v>
      </c>
      <c r="B32" t="s">
        <v>4</v>
      </c>
      <c r="C32" t="s">
        <v>69</v>
      </c>
      <c r="D32" t="s">
        <v>51</v>
      </c>
      <c r="E32" t="str">
        <f>HYPERLINK("https://talan.bank.gov.ua/get-user-certificate/29ji0R-KsttVlktucVKN","Завантажити сертифікат")</f>
        <v>Завантажити сертифікат</v>
      </c>
    </row>
    <row r="33" spans="1:5" x14ac:dyDescent="0.3">
      <c r="A33" t="s">
        <v>70</v>
      </c>
      <c r="B33" t="s">
        <v>4</v>
      </c>
      <c r="C33" t="s">
        <v>71</v>
      </c>
      <c r="D33" t="s">
        <v>51</v>
      </c>
      <c r="E33" t="str">
        <f>HYPERLINK("https://talan.bank.gov.ua/get-user-certificate/29ji04WwZXFTU-Oqk1zW","Завантажити сертифікат")</f>
        <v>Завантажити сертифікат</v>
      </c>
    </row>
    <row r="34" spans="1:5" x14ac:dyDescent="0.3">
      <c r="A34" t="s">
        <v>72</v>
      </c>
      <c r="B34" t="s">
        <v>4</v>
      </c>
      <c r="C34" t="s">
        <v>73</v>
      </c>
      <c r="D34" t="s">
        <v>51</v>
      </c>
      <c r="E34" t="str">
        <f>HYPERLINK("https://talan.bank.gov.ua/get-user-certificate/29ji00x25p-veOA1YOFe","Завантажити сертифікат")</f>
        <v>Завантажити сертифікат</v>
      </c>
    </row>
    <row r="35" spans="1:5" x14ac:dyDescent="0.3">
      <c r="A35" t="s">
        <v>74</v>
      </c>
      <c r="B35" t="s">
        <v>4</v>
      </c>
      <c r="C35" t="s">
        <v>75</v>
      </c>
      <c r="D35" t="s">
        <v>51</v>
      </c>
      <c r="E35" t="str">
        <f>HYPERLINK("https://talan.bank.gov.ua/get-user-certificate/29ji0kYN65C7NVj_rb1w","Завантажити сертифікат")</f>
        <v>Завантажити сертифікат</v>
      </c>
    </row>
    <row r="36" spans="1:5" x14ac:dyDescent="0.3">
      <c r="A36" t="s">
        <v>76</v>
      </c>
      <c r="B36" t="s">
        <v>4</v>
      </c>
      <c r="C36" t="s">
        <v>77</v>
      </c>
      <c r="D36" t="s">
        <v>51</v>
      </c>
      <c r="E36" t="str">
        <f>HYPERLINK("https://talan.bank.gov.ua/get-user-certificate/29ji0uHs0Ojon4KapQmK","Завантажити сертифікат")</f>
        <v>Завантажити сертифікат</v>
      </c>
    </row>
    <row r="37" spans="1:5" x14ac:dyDescent="0.3">
      <c r="A37" t="s">
        <v>78</v>
      </c>
      <c r="B37" t="s">
        <v>4</v>
      </c>
      <c r="C37" t="s">
        <v>79</v>
      </c>
      <c r="D37" t="s">
        <v>51</v>
      </c>
      <c r="E37" t="str">
        <f>HYPERLINK("https://talan.bank.gov.ua/get-user-certificate/29ji0IZ08wV0KXwCqOpn","Завантажити сертифікат")</f>
        <v>Завантажити сертифікат</v>
      </c>
    </row>
    <row r="38" spans="1:5" x14ac:dyDescent="0.3">
      <c r="A38" t="s">
        <v>80</v>
      </c>
      <c r="B38" t="s">
        <v>4</v>
      </c>
      <c r="C38" t="s">
        <v>81</v>
      </c>
      <c r="D38" t="s">
        <v>51</v>
      </c>
      <c r="E38" t="str">
        <f>HYPERLINK("https://talan.bank.gov.ua/get-user-certificate/29ji0e1gKv0ckLYsRWAt","Завантажити сертифікат")</f>
        <v>Завантажити сертифікат</v>
      </c>
    </row>
    <row r="39" spans="1:5" x14ac:dyDescent="0.3">
      <c r="A39" t="s">
        <v>82</v>
      </c>
      <c r="B39" t="s">
        <v>4</v>
      </c>
      <c r="C39" t="s">
        <v>83</v>
      </c>
      <c r="D39" t="s">
        <v>51</v>
      </c>
      <c r="E39" t="str">
        <f>HYPERLINK("https://talan.bank.gov.ua/get-user-certificate/29ji0lcbMWEr33kr3k9M","Завантажити сертифікат")</f>
        <v>Завантажити сертифікат</v>
      </c>
    </row>
    <row r="40" spans="1:5" x14ac:dyDescent="0.3">
      <c r="A40" t="s">
        <v>84</v>
      </c>
      <c r="B40" t="s">
        <v>4</v>
      </c>
      <c r="C40" t="s">
        <v>85</v>
      </c>
      <c r="D40" t="s">
        <v>86</v>
      </c>
      <c r="E40" t="str">
        <f>HYPERLINK("https://talan.bank.gov.ua/get-user-certificate/29ji0Gxq1MesHkq5MPMO","Завантажити сертифікат")</f>
        <v>Завантажити сертифікат</v>
      </c>
    </row>
    <row r="41" spans="1:5" x14ac:dyDescent="0.3">
      <c r="A41" t="s">
        <v>87</v>
      </c>
      <c r="B41" t="s">
        <v>4</v>
      </c>
      <c r="C41" t="s">
        <v>88</v>
      </c>
      <c r="D41" t="s">
        <v>86</v>
      </c>
      <c r="E41" t="str">
        <f>HYPERLINK("https://talan.bank.gov.ua/get-user-certificate/29ji0GwmL1lbjyMFmfXH","Завантажити сертифікат")</f>
        <v>Завантажити сертифікат</v>
      </c>
    </row>
    <row r="42" spans="1:5" x14ac:dyDescent="0.3">
      <c r="A42" t="s">
        <v>89</v>
      </c>
      <c r="B42" t="s">
        <v>4</v>
      </c>
      <c r="C42" t="s">
        <v>90</v>
      </c>
      <c r="D42" t="s">
        <v>86</v>
      </c>
      <c r="E42" t="str">
        <f>HYPERLINK("https://talan.bank.gov.ua/get-user-certificate/29ji0X_Nu5JU6MJR3TQx","Завантажити сертифікат")</f>
        <v>Завантажити сертифікат</v>
      </c>
    </row>
    <row r="43" spans="1:5" x14ac:dyDescent="0.3">
      <c r="A43" t="s">
        <v>91</v>
      </c>
      <c r="B43" t="s">
        <v>4</v>
      </c>
      <c r="C43" t="s">
        <v>92</v>
      </c>
      <c r="D43" t="s">
        <v>86</v>
      </c>
      <c r="E43" t="str">
        <f>HYPERLINK("https://talan.bank.gov.ua/get-user-certificate/29ji0Je_slT9o8Fd2HJH","Завантажити сертифікат")</f>
        <v>Завантажити сертифікат</v>
      </c>
    </row>
    <row r="44" spans="1:5" x14ac:dyDescent="0.3">
      <c r="A44" t="s">
        <v>93</v>
      </c>
      <c r="B44" t="s">
        <v>4</v>
      </c>
      <c r="C44" t="s">
        <v>94</v>
      </c>
      <c r="D44" t="s">
        <v>86</v>
      </c>
      <c r="E44" t="str">
        <f>HYPERLINK("https://talan.bank.gov.ua/get-user-certificate/29ji0j2_N-Ffii0uxpkK","Завантажити сертифікат")</f>
        <v>Завантажити сертифікат</v>
      </c>
    </row>
    <row r="45" spans="1:5" x14ac:dyDescent="0.3">
      <c r="A45" t="s">
        <v>95</v>
      </c>
      <c r="B45" t="s">
        <v>4</v>
      </c>
      <c r="C45" t="s">
        <v>96</v>
      </c>
      <c r="D45" t="s">
        <v>86</v>
      </c>
      <c r="E45" t="str">
        <f>HYPERLINK("https://talan.bank.gov.ua/get-user-certificate/29ji0_ezdkwT73FXyKQ2","Завантажити сертифікат")</f>
        <v>Завантажити сертифікат</v>
      </c>
    </row>
    <row r="46" spans="1:5" x14ac:dyDescent="0.3">
      <c r="A46" t="s">
        <v>97</v>
      </c>
      <c r="B46" t="s">
        <v>4</v>
      </c>
      <c r="C46" t="s">
        <v>98</v>
      </c>
      <c r="D46" t="s">
        <v>86</v>
      </c>
      <c r="E46" t="str">
        <f>HYPERLINK("https://talan.bank.gov.ua/get-user-certificate/29ji0YRl3c9qJPqca4va","Завантажити сертифікат")</f>
        <v>Завантажити сертифікат</v>
      </c>
    </row>
    <row r="47" spans="1:5" x14ac:dyDescent="0.3">
      <c r="A47" t="s">
        <v>99</v>
      </c>
      <c r="B47" t="s">
        <v>4</v>
      </c>
      <c r="C47" t="s">
        <v>100</v>
      </c>
      <c r="D47" t="s">
        <v>86</v>
      </c>
      <c r="E47" t="str">
        <f>HYPERLINK("https://talan.bank.gov.ua/get-user-certificate/29ji0hYv_Vj2Y5tQSiDS","Завантажити сертифікат")</f>
        <v>Завантажити сертифікат</v>
      </c>
    </row>
    <row r="48" spans="1:5" x14ac:dyDescent="0.3">
      <c r="A48" t="s">
        <v>101</v>
      </c>
      <c r="B48" t="s">
        <v>4</v>
      </c>
      <c r="C48" t="s">
        <v>102</v>
      </c>
      <c r="D48" t="s">
        <v>86</v>
      </c>
      <c r="E48" t="str">
        <f>HYPERLINK("https://talan.bank.gov.ua/get-user-certificate/29ji0SRr73_TQB6Oz5LE","Завантажити сертифікат")</f>
        <v>Завантажити сертифікат</v>
      </c>
    </row>
    <row r="49" spans="1:5" x14ac:dyDescent="0.3">
      <c r="A49" t="s">
        <v>103</v>
      </c>
      <c r="B49" t="s">
        <v>4</v>
      </c>
      <c r="C49" t="s">
        <v>104</v>
      </c>
      <c r="D49" t="s">
        <v>86</v>
      </c>
      <c r="E49" t="str">
        <f>HYPERLINK("https://talan.bank.gov.ua/get-user-certificate/29ji0kvVjk88IsWY8VEp","Завантажити сертифікат")</f>
        <v>Завантажити сертифікат</v>
      </c>
    </row>
    <row r="50" spans="1:5" x14ac:dyDescent="0.3">
      <c r="A50" t="s">
        <v>105</v>
      </c>
      <c r="B50" t="s">
        <v>4</v>
      </c>
      <c r="C50" t="s">
        <v>106</v>
      </c>
      <c r="D50" t="s">
        <v>86</v>
      </c>
      <c r="E50" t="str">
        <f>HYPERLINK("https://talan.bank.gov.ua/get-user-certificate/29ji0YM6UnmMKpC0RKLa","Завантажити сертифікат")</f>
        <v>Завантажити сертифікат</v>
      </c>
    </row>
    <row r="51" spans="1:5" x14ac:dyDescent="0.3">
      <c r="A51" t="s">
        <v>107</v>
      </c>
      <c r="B51" t="s">
        <v>4</v>
      </c>
      <c r="C51" t="s">
        <v>108</v>
      </c>
      <c r="D51" t="s">
        <v>86</v>
      </c>
      <c r="E51" t="str">
        <f>HYPERLINK("https://talan.bank.gov.ua/get-user-certificate/29ji05SI4CNFwJQ-jsuv","Завантажити сертифікат")</f>
        <v>Завантажити сертифікат</v>
      </c>
    </row>
    <row r="52" spans="1:5" x14ac:dyDescent="0.3">
      <c r="A52" t="s">
        <v>109</v>
      </c>
      <c r="B52" t="s">
        <v>4</v>
      </c>
      <c r="C52" t="s">
        <v>110</v>
      </c>
      <c r="D52" t="s">
        <v>86</v>
      </c>
      <c r="E52" t="str">
        <f>HYPERLINK("https://talan.bank.gov.ua/get-user-certificate/29ji0SpNTvKWKSpU-YeJ","Завантажити сертифікат")</f>
        <v>Завантажити сертифікат</v>
      </c>
    </row>
    <row r="53" spans="1:5" x14ac:dyDescent="0.3">
      <c r="A53" t="s">
        <v>111</v>
      </c>
      <c r="B53" t="s">
        <v>4</v>
      </c>
      <c r="C53" t="s">
        <v>112</v>
      </c>
      <c r="D53" t="s">
        <v>86</v>
      </c>
      <c r="E53" t="str">
        <f>HYPERLINK("https://talan.bank.gov.ua/get-user-certificate/29ji0DRoMo5NmXhgWjwE","Завантажити сертифікат")</f>
        <v>Завантажити сертифікат</v>
      </c>
    </row>
    <row r="54" spans="1:5" x14ac:dyDescent="0.3">
      <c r="A54" t="s">
        <v>113</v>
      </c>
      <c r="B54" t="s">
        <v>4</v>
      </c>
      <c r="C54" t="s">
        <v>114</v>
      </c>
      <c r="D54" t="s">
        <v>86</v>
      </c>
      <c r="E54" t="str">
        <f>HYPERLINK("https://talan.bank.gov.ua/get-user-certificate/29ji0gN-_7NGOGNzVENT","Завантажити сертифікат")</f>
        <v>Завантажити сертифікат</v>
      </c>
    </row>
    <row r="55" spans="1:5" x14ac:dyDescent="0.3">
      <c r="A55" t="s">
        <v>115</v>
      </c>
      <c r="B55" t="s">
        <v>4</v>
      </c>
      <c r="C55" t="s">
        <v>116</v>
      </c>
      <c r="D55" t="s">
        <v>86</v>
      </c>
      <c r="E55" t="str">
        <f>HYPERLINK("https://talan.bank.gov.ua/get-user-certificate/29ji064jLG5xK_99lC97","Завантажити сертифікат")</f>
        <v>Завантажити сертифікат</v>
      </c>
    </row>
    <row r="56" spans="1:5" x14ac:dyDescent="0.3">
      <c r="A56" t="s">
        <v>117</v>
      </c>
      <c r="B56" t="s">
        <v>4</v>
      </c>
      <c r="C56" t="s">
        <v>118</v>
      </c>
      <c r="D56" t="s">
        <v>86</v>
      </c>
      <c r="E56" t="str">
        <f>HYPERLINK("https://talan.bank.gov.ua/get-user-certificate/29ji0Dej_LW39KDxMr0Z","Завантажити сертифікат")</f>
        <v>Завантажити сертифікат</v>
      </c>
    </row>
    <row r="57" spans="1:5" x14ac:dyDescent="0.3">
      <c r="A57" t="s">
        <v>119</v>
      </c>
      <c r="B57" t="s">
        <v>4</v>
      </c>
      <c r="C57" t="s">
        <v>120</v>
      </c>
      <c r="D57" t="s">
        <v>86</v>
      </c>
      <c r="E57" t="str">
        <f>HYPERLINK("https://talan.bank.gov.ua/get-user-certificate/29ji0nvMNvO0RJOTsxHf","Завантажити сертифікат")</f>
        <v>Завантажити сертифікат</v>
      </c>
    </row>
    <row r="58" spans="1:5" x14ac:dyDescent="0.3">
      <c r="A58" t="s">
        <v>121</v>
      </c>
      <c r="B58" t="s">
        <v>4</v>
      </c>
      <c r="C58" t="s">
        <v>122</v>
      </c>
      <c r="D58" t="s">
        <v>86</v>
      </c>
      <c r="E58" t="str">
        <f>HYPERLINK("https://talan.bank.gov.ua/get-user-certificate/29ji0fTu3giNS2amYw28","Завантажити сертифікат")</f>
        <v>Завантажити сертифікат</v>
      </c>
    </row>
    <row r="59" spans="1:5" x14ac:dyDescent="0.3">
      <c r="A59" t="s">
        <v>123</v>
      </c>
      <c r="B59" t="s">
        <v>4</v>
      </c>
      <c r="C59" t="s">
        <v>124</v>
      </c>
      <c r="D59" t="s">
        <v>86</v>
      </c>
      <c r="E59" t="str">
        <f>HYPERLINK("https://talan.bank.gov.ua/get-user-certificate/29ji059L3Z-PRb_N0n4O","Завантажити сертифікат")</f>
        <v>Завантажити сертифікат</v>
      </c>
    </row>
    <row r="60" spans="1:5" x14ac:dyDescent="0.3">
      <c r="A60" t="s">
        <v>125</v>
      </c>
      <c r="B60" t="s">
        <v>4</v>
      </c>
      <c r="C60" t="s">
        <v>126</v>
      </c>
      <c r="D60" t="s">
        <v>86</v>
      </c>
      <c r="E60" t="str">
        <f>HYPERLINK("https://talan.bank.gov.ua/get-user-certificate/29ji05V_sG6CxEG06MjK","Завантажити сертифікат")</f>
        <v>Завантажити сертифікат</v>
      </c>
    </row>
    <row r="61" spans="1:5" x14ac:dyDescent="0.3">
      <c r="A61" t="s">
        <v>127</v>
      </c>
      <c r="B61" t="s">
        <v>4</v>
      </c>
      <c r="C61" t="s">
        <v>128</v>
      </c>
      <c r="D61" t="s">
        <v>86</v>
      </c>
      <c r="E61" t="str">
        <f>HYPERLINK("https://talan.bank.gov.ua/get-user-certificate/29ji01kEEEuvGhVIPeaY","Завантажити сертифікат")</f>
        <v>Завантажити сертифікат</v>
      </c>
    </row>
    <row r="62" spans="1:5" x14ac:dyDescent="0.3">
      <c r="A62" t="s">
        <v>129</v>
      </c>
      <c r="B62" t="s">
        <v>4</v>
      </c>
      <c r="C62" t="s">
        <v>130</v>
      </c>
      <c r="D62" t="s">
        <v>86</v>
      </c>
      <c r="E62" t="str">
        <f>HYPERLINK("https://talan.bank.gov.ua/get-user-certificate/29ji0XC-K34S-hjTcW4f","Завантажити сертифікат")</f>
        <v>Завантажити сертифікат</v>
      </c>
    </row>
    <row r="63" spans="1:5" x14ac:dyDescent="0.3">
      <c r="A63" t="s">
        <v>131</v>
      </c>
      <c r="B63" t="s">
        <v>4</v>
      </c>
      <c r="C63" t="s">
        <v>132</v>
      </c>
      <c r="D63" t="s">
        <v>86</v>
      </c>
      <c r="E63" t="str">
        <f>HYPERLINK("https://talan.bank.gov.ua/get-user-certificate/29ji0cyprt4UdSiRSNGg","Завантажити сертифікат")</f>
        <v>Завантажити сертифікат</v>
      </c>
    </row>
    <row r="64" spans="1:5" x14ac:dyDescent="0.3">
      <c r="A64" t="s">
        <v>133</v>
      </c>
      <c r="B64" t="s">
        <v>4</v>
      </c>
      <c r="C64" t="s">
        <v>134</v>
      </c>
      <c r="D64" t="s">
        <v>86</v>
      </c>
      <c r="E64" t="str">
        <f>HYPERLINK("https://talan.bank.gov.ua/get-user-certificate/29ji0tRVmFBCGKrXCJ0m","Завантажити сертифікат")</f>
        <v>Завантажити сертифікат</v>
      </c>
    </row>
    <row r="65" spans="1:5" x14ac:dyDescent="0.3">
      <c r="A65" t="s">
        <v>135</v>
      </c>
      <c r="B65" t="s">
        <v>4</v>
      </c>
      <c r="C65" t="s">
        <v>136</v>
      </c>
      <c r="D65" t="s">
        <v>86</v>
      </c>
      <c r="E65" t="str">
        <f>HYPERLINK("https://talan.bank.gov.ua/get-user-certificate/29ji0IZExsuORCBQibyH","Завантажити сертифікат")</f>
        <v>Завантажити сертифікат</v>
      </c>
    </row>
    <row r="66" spans="1:5" x14ac:dyDescent="0.3">
      <c r="A66" t="s">
        <v>137</v>
      </c>
      <c r="B66" t="s">
        <v>4</v>
      </c>
      <c r="C66" t="s">
        <v>138</v>
      </c>
      <c r="D66" t="s">
        <v>86</v>
      </c>
      <c r="E66" t="str">
        <f>HYPERLINK("https://talan.bank.gov.ua/get-user-certificate/29ji0_VgxI7OYURLfFIa","Завантажити сертифікат")</f>
        <v>Завантажити сертифікат</v>
      </c>
    </row>
    <row r="67" spans="1:5" x14ac:dyDescent="0.3">
      <c r="A67" t="s">
        <v>139</v>
      </c>
      <c r="B67" t="s">
        <v>4</v>
      </c>
      <c r="C67" t="s">
        <v>140</v>
      </c>
      <c r="D67" t="s">
        <v>86</v>
      </c>
      <c r="E67" t="str">
        <f>HYPERLINK("https://talan.bank.gov.ua/get-user-certificate/29ji0uzDjpvrsQSWm6u3","Завантажити сертифікат")</f>
        <v>Завантажити сертифікат</v>
      </c>
    </row>
    <row r="68" spans="1:5" x14ac:dyDescent="0.3">
      <c r="A68" t="s">
        <v>141</v>
      </c>
      <c r="B68" t="s">
        <v>4</v>
      </c>
      <c r="C68" t="s">
        <v>142</v>
      </c>
      <c r="D68" t="s">
        <v>143</v>
      </c>
      <c r="E68" t="str">
        <f>HYPERLINK("https://talan.bank.gov.ua/get-user-certificate/29ji0qPUBwGME2Z2wkb0","Завантажити сертифікат")</f>
        <v>Завантажити сертифікат</v>
      </c>
    </row>
    <row r="69" spans="1:5" x14ac:dyDescent="0.3">
      <c r="A69" t="s">
        <v>144</v>
      </c>
      <c r="B69" t="s">
        <v>4</v>
      </c>
      <c r="C69" t="s">
        <v>145</v>
      </c>
      <c r="D69" t="s">
        <v>143</v>
      </c>
      <c r="E69" t="str">
        <f>HYPERLINK("https://talan.bank.gov.ua/get-user-certificate/29ji0Ireu913S3ORIqol","Завантажити сертифікат")</f>
        <v>Завантажити сертифікат</v>
      </c>
    </row>
    <row r="70" spans="1:5" x14ac:dyDescent="0.3">
      <c r="A70" t="s">
        <v>146</v>
      </c>
      <c r="B70" t="s">
        <v>4</v>
      </c>
      <c r="C70" t="s">
        <v>147</v>
      </c>
      <c r="D70" t="s">
        <v>143</v>
      </c>
      <c r="E70" t="str">
        <f>HYPERLINK("https://talan.bank.gov.ua/get-user-certificate/29ji0dL-kHaY9E8BA3tj","Завантажити сертифікат")</f>
        <v>Завантажити сертифікат</v>
      </c>
    </row>
    <row r="71" spans="1:5" x14ac:dyDescent="0.3">
      <c r="A71" t="s">
        <v>148</v>
      </c>
      <c r="B71" t="s">
        <v>4</v>
      </c>
      <c r="C71" t="s">
        <v>149</v>
      </c>
      <c r="D71" t="s">
        <v>143</v>
      </c>
      <c r="E71" t="str">
        <f>HYPERLINK("https://talan.bank.gov.ua/get-user-certificate/29ji0a_0xhxCo0DwIz_2","Завантажити сертифікат")</f>
        <v>Завантажити сертифікат</v>
      </c>
    </row>
    <row r="72" spans="1:5" x14ac:dyDescent="0.3">
      <c r="A72" t="s">
        <v>150</v>
      </c>
      <c r="B72" t="s">
        <v>4</v>
      </c>
      <c r="C72" t="s">
        <v>151</v>
      </c>
      <c r="D72" t="s">
        <v>143</v>
      </c>
      <c r="E72" t="str">
        <f>HYPERLINK("https://talan.bank.gov.ua/get-user-certificate/29ji0Q2T4zvU7oCYrTx5","Завантажити сертифікат")</f>
        <v>Завантажити сертифікат</v>
      </c>
    </row>
    <row r="73" spans="1:5" x14ac:dyDescent="0.3">
      <c r="A73" t="s">
        <v>152</v>
      </c>
      <c r="B73" t="s">
        <v>4</v>
      </c>
      <c r="C73" t="s">
        <v>153</v>
      </c>
      <c r="D73" t="s">
        <v>143</v>
      </c>
      <c r="E73" t="str">
        <f>HYPERLINK("https://talan.bank.gov.ua/get-user-certificate/29ji0_97lusAWvS15oT4","Завантажити сертифікат")</f>
        <v>Завантажити сертифікат</v>
      </c>
    </row>
    <row r="74" spans="1:5" x14ac:dyDescent="0.3">
      <c r="A74" t="s">
        <v>154</v>
      </c>
      <c r="B74" t="s">
        <v>4</v>
      </c>
      <c r="C74" t="s">
        <v>155</v>
      </c>
      <c r="D74" t="s">
        <v>143</v>
      </c>
      <c r="E74" t="str">
        <f>HYPERLINK("https://talan.bank.gov.ua/get-user-certificate/29ji0JDzy46WPOXfDjB6","Завантажити сертифікат")</f>
        <v>Завантажити сертифікат</v>
      </c>
    </row>
    <row r="75" spans="1:5" x14ac:dyDescent="0.3">
      <c r="A75" t="s">
        <v>156</v>
      </c>
      <c r="B75" t="s">
        <v>4</v>
      </c>
      <c r="C75" t="s">
        <v>157</v>
      </c>
      <c r="D75" t="s">
        <v>143</v>
      </c>
      <c r="E75" t="str">
        <f>HYPERLINK("https://talan.bank.gov.ua/get-user-certificate/29ji0XAEvYZqYfoUzd1n","Завантажити сертифікат")</f>
        <v>Завантажити сертифікат</v>
      </c>
    </row>
    <row r="76" spans="1:5" x14ac:dyDescent="0.3">
      <c r="A76" t="s">
        <v>158</v>
      </c>
      <c r="B76" t="s">
        <v>4</v>
      </c>
      <c r="C76" t="s">
        <v>159</v>
      </c>
      <c r="D76" t="s">
        <v>143</v>
      </c>
      <c r="E76" t="str">
        <f>HYPERLINK("https://talan.bank.gov.ua/get-user-certificate/29ji0WzaaZLZy8DEdx2P","Завантажити сертифікат")</f>
        <v>Завантажити сертифікат</v>
      </c>
    </row>
    <row r="77" spans="1:5" x14ac:dyDescent="0.3">
      <c r="A77" t="s">
        <v>160</v>
      </c>
      <c r="B77" t="s">
        <v>4</v>
      </c>
      <c r="C77" t="s">
        <v>161</v>
      </c>
      <c r="D77" t="s">
        <v>162</v>
      </c>
      <c r="E77" t="str">
        <f>HYPERLINK("https://talan.bank.gov.ua/get-user-certificate/29ji0lvDA4TQZzT58AFa","Завантажити сертифікат")</f>
        <v>Завантажити сертифікат</v>
      </c>
    </row>
    <row r="78" spans="1:5" x14ac:dyDescent="0.3">
      <c r="A78" t="s">
        <v>163</v>
      </c>
      <c r="B78" t="s">
        <v>4</v>
      </c>
      <c r="C78" t="s">
        <v>164</v>
      </c>
      <c r="D78" t="s">
        <v>162</v>
      </c>
      <c r="E78" t="str">
        <f>HYPERLINK("https://talan.bank.gov.ua/get-user-certificate/29ji0sp1AgIw-3po2aVF","Завантажити сертифікат")</f>
        <v>Завантажити сертифікат</v>
      </c>
    </row>
    <row r="79" spans="1:5" x14ac:dyDescent="0.3">
      <c r="A79" t="s">
        <v>165</v>
      </c>
      <c r="B79" t="s">
        <v>4</v>
      </c>
      <c r="C79" t="s">
        <v>166</v>
      </c>
      <c r="D79" t="s">
        <v>162</v>
      </c>
      <c r="E79" t="str">
        <f>HYPERLINK("https://talan.bank.gov.ua/get-user-certificate/29ji0kMi_RCIdbReKnY0","Завантажити сертифікат")</f>
        <v>Завантажити сертифікат</v>
      </c>
    </row>
    <row r="80" spans="1:5" x14ac:dyDescent="0.3">
      <c r="A80" t="s">
        <v>167</v>
      </c>
      <c r="B80" t="s">
        <v>4</v>
      </c>
      <c r="C80" t="s">
        <v>168</v>
      </c>
      <c r="D80" t="s">
        <v>162</v>
      </c>
      <c r="E80" t="str">
        <f>HYPERLINK("https://talan.bank.gov.ua/get-user-certificate/29ji02KlXO5awb6GCdL1","Завантажити сертифікат")</f>
        <v>Завантажити сертифікат</v>
      </c>
    </row>
    <row r="81" spans="1:5" x14ac:dyDescent="0.3">
      <c r="A81" t="s">
        <v>169</v>
      </c>
      <c r="B81" t="s">
        <v>4</v>
      </c>
      <c r="C81" t="s">
        <v>170</v>
      </c>
      <c r="D81" t="s">
        <v>162</v>
      </c>
      <c r="E81" t="str">
        <f>HYPERLINK("https://talan.bank.gov.ua/get-user-certificate/29ji08wyLble4FsQ0mEB","Завантажити сертифікат")</f>
        <v>Завантажити сертифікат</v>
      </c>
    </row>
    <row r="82" spans="1:5" x14ac:dyDescent="0.3">
      <c r="A82" t="s">
        <v>171</v>
      </c>
      <c r="B82" t="s">
        <v>4</v>
      </c>
      <c r="C82" t="s">
        <v>172</v>
      </c>
      <c r="D82" t="s">
        <v>162</v>
      </c>
      <c r="E82" t="str">
        <f>HYPERLINK("https://talan.bank.gov.ua/get-user-certificate/29ji0DVk3Nc8WWIbgIKh","Завантажити сертифікат")</f>
        <v>Завантажити сертифікат</v>
      </c>
    </row>
    <row r="83" spans="1:5" x14ac:dyDescent="0.3">
      <c r="A83" t="s">
        <v>173</v>
      </c>
      <c r="B83" t="s">
        <v>4</v>
      </c>
      <c r="C83" t="s">
        <v>174</v>
      </c>
      <c r="D83" t="s">
        <v>162</v>
      </c>
      <c r="E83" t="str">
        <f>HYPERLINK("https://talan.bank.gov.ua/get-user-certificate/29ji0MTFhJvWbHHmYDF_","Завантажити сертифікат")</f>
        <v>Завантажити сертифікат</v>
      </c>
    </row>
    <row r="84" spans="1:5" x14ac:dyDescent="0.3">
      <c r="A84" t="s">
        <v>175</v>
      </c>
      <c r="B84" t="s">
        <v>4</v>
      </c>
      <c r="C84" t="s">
        <v>176</v>
      </c>
      <c r="D84" t="s">
        <v>162</v>
      </c>
      <c r="E84" t="str">
        <f>HYPERLINK("https://talan.bank.gov.ua/get-user-certificate/29ji0ztE1hFaHylhvIYi","Завантажити сертифікат")</f>
        <v>Завантажити сертифікат</v>
      </c>
    </row>
    <row r="85" spans="1:5" x14ac:dyDescent="0.3">
      <c r="A85" t="s">
        <v>177</v>
      </c>
      <c r="B85" t="s">
        <v>4</v>
      </c>
      <c r="C85" t="s">
        <v>178</v>
      </c>
      <c r="D85" t="s">
        <v>162</v>
      </c>
      <c r="E85" t="str">
        <f>HYPERLINK("https://talan.bank.gov.ua/get-user-certificate/29ji02Tib96TqHPZCY1s","Завантажити сертифікат")</f>
        <v>Завантажити сертифікат</v>
      </c>
    </row>
    <row r="86" spans="1:5" x14ac:dyDescent="0.3">
      <c r="A86" t="s">
        <v>179</v>
      </c>
      <c r="B86" t="s">
        <v>4</v>
      </c>
      <c r="C86" t="s">
        <v>180</v>
      </c>
      <c r="D86" t="s">
        <v>162</v>
      </c>
      <c r="E86" t="str">
        <f>HYPERLINK("https://talan.bank.gov.ua/get-user-certificate/29ji01xDLCHa73HUKJ1h","Завантажити сертифікат")</f>
        <v>Завантажити сертифікат</v>
      </c>
    </row>
    <row r="87" spans="1:5" x14ac:dyDescent="0.3">
      <c r="A87" t="s">
        <v>181</v>
      </c>
      <c r="B87" t="s">
        <v>4</v>
      </c>
      <c r="C87" t="s">
        <v>182</v>
      </c>
      <c r="D87" t="s">
        <v>162</v>
      </c>
      <c r="E87" t="str">
        <f>HYPERLINK("https://talan.bank.gov.ua/get-user-certificate/29ji0SvfvZIY-YD73rin","Завантажити сертифікат")</f>
        <v>Завантажити сертифікат</v>
      </c>
    </row>
    <row r="88" spans="1:5" x14ac:dyDescent="0.3">
      <c r="A88" t="s">
        <v>183</v>
      </c>
      <c r="B88" t="s">
        <v>4</v>
      </c>
      <c r="C88" t="s">
        <v>184</v>
      </c>
      <c r="D88" t="s">
        <v>162</v>
      </c>
      <c r="E88" t="str">
        <f>HYPERLINK("https://talan.bank.gov.ua/get-user-certificate/29ji0IfN6r550J2GpkZq","Завантажити сертифікат")</f>
        <v>Завантажити сертифікат</v>
      </c>
    </row>
    <row r="89" spans="1:5" x14ac:dyDescent="0.3">
      <c r="A89" t="s">
        <v>185</v>
      </c>
      <c r="B89" t="s">
        <v>4</v>
      </c>
      <c r="C89" t="s">
        <v>186</v>
      </c>
      <c r="D89" t="s">
        <v>162</v>
      </c>
      <c r="E89" t="str">
        <f>HYPERLINK("https://talan.bank.gov.ua/get-user-certificate/29ji04nda1J_xfPMN5rE","Завантажити сертифікат")</f>
        <v>Завантажити сертифікат</v>
      </c>
    </row>
    <row r="90" spans="1:5" x14ac:dyDescent="0.3">
      <c r="A90" t="s">
        <v>187</v>
      </c>
      <c r="B90" t="s">
        <v>4</v>
      </c>
      <c r="C90" t="s">
        <v>188</v>
      </c>
      <c r="D90" t="s">
        <v>162</v>
      </c>
      <c r="E90" t="str">
        <f>HYPERLINK("https://talan.bank.gov.ua/get-user-certificate/29ji0UMSzZAvbDIfTAYG","Завантажити сертифікат")</f>
        <v>Завантажити сертифікат</v>
      </c>
    </row>
    <row r="91" spans="1:5" x14ac:dyDescent="0.3">
      <c r="A91" t="s">
        <v>189</v>
      </c>
      <c r="B91" t="s">
        <v>4</v>
      </c>
      <c r="C91" t="s">
        <v>190</v>
      </c>
      <c r="D91" t="s">
        <v>162</v>
      </c>
      <c r="E91" t="str">
        <f>HYPERLINK("https://talan.bank.gov.ua/get-user-certificate/29ji0QMQNXxQikPL2QCh","Завантажити сертифікат")</f>
        <v>Завантажити сертифікат</v>
      </c>
    </row>
    <row r="92" spans="1:5" x14ac:dyDescent="0.3">
      <c r="A92" t="s">
        <v>191</v>
      </c>
      <c r="B92" t="s">
        <v>4</v>
      </c>
      <c r="C92" t="s">
        <v>192</v>
      </c>
      <c r="D92" t="s">
        <v>162</v>
      </c>
      <c r="E92" t="str">
        <f>HYPERLINK("https://talan.bank.gov.ua/get-user-certificate/29ji0kZGZ5V3TJpwRiOb","Завантажити сертифікат")</f>
        <v>Завантажити сертифікат</v>
      </c>
    </row>
    <row r="93" spans="1:5" x14ac:dyDescent="0.3">
      <c r="A93" t="s">
        <v>193</v>
      </c>
      <c r="B93" t="s">
        <v>4</v>
      </c>
      <c r="C93" t="s">
        <v>194</v>
      </c>
      <c r="D93" t="s">
        <v>162</v>
      </c>
      <c r="E93" t="str">
        <f>HYPERLINK("https://talan.bank.gov.ua/get-user-certificate/29ji0E_w3wCK7iBcpfza","Завантажити сертифікат")</f>
        <v>Завантажити сертифікат</v>
      </c>
    </row>
    <row r="94" spans="1:5" x14ac:dyDescent="0.3">
      <c r="A94" t="s">
        <v>195</v>
      </c>
      <c r="B94" t="s">
        <v>4</v>
      </c>
      <c r="C94" t="s">
        <v>196</v>
      </c>
      <c r="D94" t="s">
        <v>162</v>
      </c>
      <c r="E94" t="str">
        <f>HYPERLINK("https://talan.bank.gov.ua/get-user-certificate/29ji0KtsNMZdeHdrseWf","Завантажити сертифікат")</f>
        <v>Завантажити сертифікат</v>
      </c>
    </row>
    <row r="95" spans="1:5" x14ac:dyDescent="0.3">
      <c r="A95" t="s">
        <v>197</v>
      </c>
      <c r="B95" t="s">
        <v>4</v>
      </c>
      <c r="C95" t="s">
        <v>198</v>
      </c>
      <c r="D95" t="s">
        <v>162</v>
      </c>
      <c r="E95" t="str">
        <f>HYPERLINK("https://talan.bank.gov.ua/get-user-certificate/29ji0qQo9KJGi6JnSZDM","Завантажити сертифікат")</f>
        <v>Завантажити сертифікат</v>
      </c>
    </row>
    <row r="96" spans="1:5" x14ac:dyDescent="0.3">
      <c r="A96" t="s">
        <v>199</v>
      </c>
      <c r="B96" t="s">
        <v>4</v>
      </c>
      <c r="C96" t="s">
        <v>200</v>
      </c>
      <c r="D96" t="s">
        <v>162</v>
      </c>
      <c r="E96" t="str">
        <f>HYPERLINK("https://talan.bank.gov.ua/get-user-certificate/29ji04lmCRm4Begkuvs7","Завантажити сертифікат")</f>
        <v>Завантажити сертифікат</v>
      </c>
    </row>
    <row r="97" spans="1:5" x14ac:dyDescent="0.3">
      <c r="A97" t="s">
        <v>201</v>
      </c>
      <c r="B97" t="s">
        <v>4</v>
      </c>
      <c r="C97" t="s">
        <v>202</v>
      </c>
      <c r="D97" t="s">
        <v>162</v>
      </c>
      <c r="E97" t="str">
        <f>HYPERLINK("https://talan.bank.gov.ua/get-user-certificate/29ji0rF3PzMkLZOmmWff","Завантажити сертифікат")</f>
        <v>Завантажити сертифікат</v>
      </c>
    </row>
    <row r="98" spans="1:5" x14ac:dyDescent="0.3">
      <c r="A98" t="s">
        <v>203</v>
      </c>
      <c r="B98" t="s">
        <v>4</v>
      </c>
      <c r="C98" t="s">
        <v>204</v>
      </c>
      <c r="D98" t="s">
        <v>162</v>
      </c>
      <c r="E98" t="str">
        <f>HYPERLINK("https://talan.bank.gov.ua/get-user-certificate/29ji0MP0LkSzsAI74Xex","Завантажити сертифікат")</f>
        <v>Завантажити сертифікат</v>
      </c>
    </row>
    <row r="99" spans="1:5" x14ac:dyDescent="0.3">
      <c r="A99" t="s">
        <v>205</v>
      </c>
      <c r="B99" t="s">
        <v>4</v>
      </c>
      <c r="C99" t="s">
        <v>206</v>
      </c>
      <c r="D99" t="s">
        <v>162</v>
      </c>
      <c r="E99" t="str">
        <f>HYPERLINK("https://talan.bank.gov.ua/get-user-certificate/29ji0YozcobiMhHLERqO","Завантажити сертифікат")</f>
        <v>Завантажити сертифікат</v>
      </c>
    </row>
    <row r="100" spans="1:5" x14ac:dyDescent="0.3">
      <c r="A100" t="s">
        <v>207</v>
      </c>
      <c r="B100" t="s">
        <v>4</v>
      </c>
      <c r="C100" t="s">
        <v>208</v>
      </c>
      <c r="D100" t="s">
        <v>162</v>
      </c>
      <c r="E100" t="str">
        <f>HYPERLINK("https://talan.bank.gov.ua/get-user-certificate/29ji0Wpy5v85bZ__hE5L","Завантажити сертифікат")</f>
        <v>Завантажити сертифікат</v>
      </c>
    </row>
    <row r="101" spans="1:5" x14ac:dyDescent="0.3">
      <c r="A101" t="s">
        <v>209</v>
      </c>
      <c r="B101" t="s">
        <v>4</v>
      </c>
      <c r="C101" t="s">
        <v>210</v>
      </c>
      <c r="D101" t="s">
        <v>162</v>
      </c>
      <c r="E101" t="str">
        <f>HYPERLINK("https://talan.bank.gov.ua/get-user-certificate/29ji0FvyvxDyJYM3h3qv","Завантажити сертифікат")</f>
        <v>Завантажити сертифікат</v>
      </c>
    </row>
    <row r="102" spans="1:5" x14ac:dyDescent="0.3">
      <c r="A102" t="s">
        <v>211</v>
      </c>
      <c r="B102" t="s">
        <v>4</v>
      </c>
      <c r="C102" t="s">
        <v>212</v>
      </c>
      <c r="D102" t="s">
        <v>162</v>
      </c>
      <c r="E102" t="str">
        <f>HYPERLINK("https://talan.bank.gov.ua/get-user-certificate/29ji0JbHA1U0lFPZrJDv","Завантажити сертифікат")</f>
        <v>Завантажити сертифікат</v>
      </c>
    </row>
    <row r="103" spans="1:5" x14ac:dyDescent="0.3">
      <c r="A103" t="s">
        <v>213</v>
      </c>
      <c r="B103" t="s">
        <v>4</v>
      </c>
      <c r="C103" t="s">
        <v>214</v>
      </c>
      <c r="D103" t="s">
        <v>215</v>
      </c>
      <c r="E103" t="str">
        <f>HYPERLINK("https://talan.bank.gov.ua/get-user-certificate/29ji0mPPSSE1USHScTyK","Завантажити сертифікат")</f>
        <v>Завантажити сертифікат</v>
      </c>
    </row>
    <row r="104" spans="1:5" x14ac:dyDescent="0.3">
      <c r="A104" t="s">
        <v>216</v>
      </c>
      <c r="B104" t="s">
        <v>4</v>
      </c>
      <c r="C104" t="s">
        <v>217</v>
      </c>
      <c r="D104" t="s">
        <v>215</v>
      </c>
      <c r="E104" t="str">
        <f>HYPERLINK("https://talan.bank.gov.ua/get-user-certificate/29ji0YmfpShDInbRoLUO","Завантажити сертифікат")</f>
        <v>Завантажити сертифікат</v>
      </c>
    </row>
    <row r="105" spans="1:5" x14ac:dyDescent="0.3">
      <c r="A105" t="s">
        <v>218</v>
      </c>
      <c r="B105" t="s">
        <v>4</v>
      </c>
      <c r="C105" t="s">
        <v>219</v>
      </c>
      <c r="D105" t="s">
        <v>215</v>
      </c>
      <c r="E105" t="str">
        <f>HYPERLINK("https://talan.bank.gov.ua/get-user-certificate/29ji0oiNNbdcSCWNdgel","Завантажити сертифікат")</f>
        <v>Завантажити сертифікат</v>
      </c>
    </row>
    <row r="106" spans="1:5" x14ac:dyDescent="0.3">
      <c r="A106" t="s">
        <v>220</v>
      </c>
      <c r="B106" t="s">
        <v>4</v>
      </c>
      <c r="C106" t="s">
        <v>221</v>
      </c>
      <c r="D106" t="s">
        <v>215</v>
      </c>
      <c r="E106" t="str">
        <f>HYPERLINK("https://talan.bank.gov.ua/get-user-certificate/29ji0vFvqXhJPmE7y0nO","Завантажити сертифікат")</f>
        <v>Завантажити сертифікат</v>
      </c>
    </row>
    <row r="107" spans="1:5" x14ac:dyDescent="0.3">
      <c r="A107" t="s">
        <v>222</v>
      </c>
      <c r="B107" t="s">
        <v>4</v>
      </c>
      <c r="C107" t="s">
        <v>223</v>
      </c>
      <c r="D107" t="s">
        <v>215</v>
      </c>
      <c r="E107" t="str">
        <f>HYPERLINK("https://talan.bank.gov.ua/get-user-certificate/29ji0NrWPA9HHN0RRTmc","Завантажити сертифікат")</f>
        <v>Завантажити сертифікат</v>
      </c>
    </row>
    <row r="108" spans="1:5" x14ac:dyDescent="0.3">
      <c r="A108" t="s">
        <v>224</v>
      </c>
      <c r="B108" t="s">
        <v>4</v>
      </c>
      <c r="C108" t="s">
        <v>225</v>
      </c>
      <c r="D108" t="s">
        <v>226</v>
      </c>
      <c r="E108" t="str">
        <f>HYPERLINK("https://talan.bank.gov.ua/get-user-certificate/29ji03jTeEY33207_HY6","Завантажити сертифікат")</f>
        <v>Завантажити сертифікат</v>
      </c>
    </row>
    <row r="109" spans="1:5" x14ac:dyDescent="0.3">
      <c r="A109" t="s">
        <v>227</v>
      </c>
      <c r="B109" t="s">
        <v>4</v>
      </c>
      <c r="C109" t="s">
        <v>228</v>
      </c>
      <c r="D109" t="s">
        <v>226</v>
      </c>
      <c r="E109" t="str">
        <f>HYPERLINK("https://talan.bank.gov.ua/get-user-certificate/29ji0IQX2-9L3DnLeBMJ","Завантажити сертифікат")</f>
        <v>Завантажити сертифікат</v>
      </c>
    </row>
    <row r="110" spans="1:5" x14ac:dyDescent="0.3">
      <c r="A110" t="s">
        <v>229</v>
      </c>
      <c r="B110" t="s">
        <v>4</v>
      </c>
      <c r="C110" t="s">
        <v>230</v>
      </c>
      <c r="D110" t="s">
        <v>226</v>
      </c>
      <c r="E110" t="str">
        <f>HYPERLINK("https://talan.bank.gov.ua/get-user-certificate/29ji0zhUoECioZH6VR_t","Завантажити сертифікат")</f>
        <v>Завантажити сертифікат</v>
      </c>
    </row>
    <row r="111" spans="1:5" x14ac:dyDescent="0.3">
      <c r="A111" t="s">
        <v>231</v>
      </c>
      <c r="B111" t="s">
        <v>4</v>
      </c>
      <c r="C111" t="s">
        <v>232</v>
      </c>
      <c r="D111" t="s">
        <v>226</v>
      </c>
      <c r="E111" t="str">
        <f>HYPERLINK("https://talan.bank.gov.ua/get-user-certificate/29ji0e-V66M9E-Z_fx7I","Завантажити сертифікат")</f>
        <v>Завантажити сертифікат</v>
      </c>
    </row>
    <row r="112" spans="1:5" x14ac:dyDescent="0.3">
      <c r="A112" t="s">
        <v>233</v>
      </c>
      <c r="B112" t="s">
        <v>4</v>
      </c>
      <c r="C112" t="s">
        <v>234</v>
      </c>
      <c r="D112" t="s">
        <v>226</v>
      </c>
      <c r="E112" t="str">
        <f>HYPERLINK("https://talan.bank.gov.ua/get-user-certificate/29ji0I1kGiHF4epldKRk","Завантажити сертифікат")</f>
        <v>Завантажити сертифікат</v>
      </c>
    </row>
    <row r="113" spans="1:5" x14ac:dyDescent="0.3">
      <c r="A113" t="s">
        <v>235</v>
      </c>
      <c r="B113" t="s">
        <v>4</v>
      </c>
      <c r="C113" t="s">
        <v>236</v>
      </c>
      <c r="D113" t="s">
        <v>226</v>
      </c>
      <c r="E113" t="str">
        <f>HYPERLINK("https://talan.bank.gov.ua/get-user-certificate/29ji0__W0l0wYFwNsB7M","Завантажити сертифікат")</f>
        <v>Завантажити сертифікат</v>
      </c>
    </row>
    <row r="114" spans="1:5" x14ac:dyDescent="0.3">
      <c r="A114" t="s">
        <v>237</v>
      </c>
      <c r="B114" t="s">
        <v>4</v>
      </c>
      <c r="C114" t="s">
        <v>238</v>
      </c>
      <c r="D114" t="s">
        <v>226</v>
      </c>
      <c r="E114" t="str">
        <f>HYPERLINK("https://talan.bank.gov.ua/get-user-certificate/29ji0ZF7Ets8eHm1LpPm","Завантажити сертифікат")</f>
        <v>Завантажити сертифікат</v>
      </c>
    </row>
    <row r="115" spans="1:5" x14ac:dyDescent="0.3">
      <c r="A115" t="s">
        <v>239</v>
      </c>
      <c r="B115" t="s">
        <v>4</v>
      </c>
      <c r="C115" t="s">
        <v>240</v>
      </c>
      <c r="D115" t="s">
        <v>226</v>
      </c>
      <c r="E115" t="str">
        <f>HYPERLINK("https://talan.bank.gov.ua/get-user-certificate/29ji0K-Tb-kQkoOJySl1","Завантажити сертифікат")</f>
        <v>Завантажити сертифікат</v>
      </c>
    </row>
    <row r="116" spans="1:5" x14ac:dyDescent="0.3">
      <c r="A116" t="s">
        <v>241</v>
      </c>
      <c r="B116" t="s">
        <v>4</v>
      </c>
      <c r="C116" t="s">
        <v>242</v>
      </c>
      <c r="D116" t="s">
        <v>226</v>
      </c>
      <c r="E116" t="str">
        <f>HYPERLINK("https://talan.bank.gov.ua/get-user-certificate/29ji0OA5P9gayZf_tE1d","Завантажити сертифікат")</f>
        <v>Завантажити сертифікат</v>
      </c>
    </row>
    <row r="117" spans="1:5" x14ac:dyDescent="0.3">
      <c r="A117" t="s">
        <v>243</v>
      </c>
      <c r="B117" t="s">
        <v>4</v>
      </c>
      <c r="C117" t="s">
        <v>244</v>
      </c>
      <c r="D117" t="s">
        <v>226</v>
      </c>
      <c r="E117" t="str">
        <f>HYPERLINK("https://talan.bank.gov.ua/get-user-certificate/29ji0VxbCOr2N9_O3MRM","Завантажити сертифікат")</f>
        <v>Завантажити сертифікат</v>
      </c>
    </row>
    <row r="118" spans="1:5" x14ac:dyDescent="0.3">
      <c r="A118" t="s">
        <v>245</v>
      </c>
      <c r="B118" t="s">
        <v>4</v>
      </c>
      <c r="C118" t="s">
        <v>246</v>
      </c>
      <c r="D118" t="s">
        <v>226</v>
      </c>
      <c r="E118" t="str">
        <f>HYPERLINK("https://talan.bank.gov.ua/get-user-certificate/29ji00VwD9Zx3lijfeCM","Завантажити сертифікат")</f>
        <v>Завантажити сертифікат</v>
      </c>
    </row>
    <row r="119" spans="1:5" x14ac:dyDescent="0.3">
      <c r="A119" t="s">
        <v>247</v>
      </c>
      <c r="B119" t="s">
        <v>4</v>
      </c>
      <c r="C119" t="s">
        <v>248</v>
      </c>
      <c r="D119" t="s">
        <v>226</v>
      </c>
      <c r="E119" t="str">
        <f>HYPERLINK("https://talan.bank.gov.ua/get-user-certificate/29ji0kX0gZk8TNZXL_aU","Завантажити сертифікат")</f>
        <v>Завантажити сертифікат</v>
      </c>
    </row>
    <row r="120" spans="1:5" x14ac:dyDescent="0.3">
      <c r="A120" t="s">
        <v>249</v>
      </c>
      <c r="B120" t="s">
        <v>4</v>
      </c>
      <c r="C120" t="s">
        <v>250</v>
      </c>
      <c r="D120" t="s">
        <v>226</v>
      </c>
      <c r="E120" t="str">
        <f>HYPERLINK("https://talan.bank.gov.ua/get-user-certificate/29ji0iRqF_QzfdFj7lHb","Завантажити сертифікат")</f>
        <v>Завантажити сертифікат</v>
      </c>
    </row>
    <row r="121" spans="1:5" x14ac:dyDescent="0.3">
      <c r="A121" t="s">
        <v>251</v>
      </c>
      <c r="B121" t="s">
        <v>4</v>
      </c>
      <c r="C121" t="s">
        <v>252</v>
      </c>
      <c r="D121" t="s">
        <v>226</v>
      </c>
      <c r="E121" t="str">
        <f>HYPERLINK("https://talan.bank.gov.ua/get-user-certificate/29ji0GsydVguOo3mP2zg","Завантажити сертифікат")</f>
        <v>Завантажити сертифікат</v>
      </c>
    </row>
    <row r="122" spans="1:5" x14ac:dyDescent="0.3">
      <c r="A122" t="s">
        <v>253</v>
      </c>
      <c r="B122" t="s">
        <v>4</v>
      </c>
      <c r="C122" t="s">
        <v>254</v>
      </c>
      <c r="D122" t="s">
        <v>226</v>
      </c>
      <c r="E122" t="str">
        <f>HYPERLINK("https://talan.bank.gov.ua/get-user-certificate/29ji0EHBwGUjV6BMl_hG","Завантажити сертифікат")</f>
        <v>Завантажити сертифікат</v>
      </c>
    </row>
    <row r="123" spans="1:5" x14ac:dyDescent="0.3">
      <c r="A123" t="s">
        <v>255</v>
      </c>
      <c r="B123" t="s">
        <v>4</v>
      </c>
      <c r="C123" t="s">
        <v>256</v>
      </c>
      <c r="D123" t="s">
        <v>226</v>
      </c>
      <c r="E123" t="str">
        <f>HYPERLINK("https://talan.bank.gov.ua/get-user-certificate/29ji07hRQlTW4ire6xmv","Завантажити сертифікат")</f>
        <v>Завантажити сертифікат</v>
      </c>
    </row>
    <row r="124" spans="1:5" x14ac:dyDescent="0.3">
      <c r="A124" t="s">
        <v>257</v>
      </c>
      <c r="B124" t="s">
        <v>4</v>
      </c>
      <c r="C124" t="s">
        <v>258</v>
      </c>
      <c r="D124" t="s">
        <v>226</v>
      </c>
      <c r="E124" t="str">
        <f>HYPERLINK("https://talan.bank.gov.ua/get-user-certificate/29ji0fNmAex2FsDMJYIr","Завантажити сертифікат")</f>
        <v>Завантажити сертифікат</v>
      </c>
    </row>
    <row r="125" spans="1:5" x14ac:dyDescent="0.3">
      <c r="A125" t="s">
        <v>259</v>
      </c>
      <c r="B125" t="s">
        <v>4</v>
      </c>
      <c r="C125" t="s">
        <v>260</v>
      </c>
      <c r="D125" t="s">
        <v>226</v>
      </c>
      <c r="E125" t="str">
        <f>HYPERLINK("https://talan.bank.gov.ua/get-user-certificate/29ji0vicxuRZm6l1ofjL","Завантажити сертифікат")</f>
        <v>Завантажити сертифікат</v>
      </c>
    </row>
    <row r="126" spans="1:5" x14ac:dyDescent="0.3">
      <c r="A126" t="s">
        <v>261</v>
      </c>
      <c r="B126" t="s">
        <v>4</v>
      </c>
      <c r="C126" t="s">
        <v>262</v>
      </c>
      <c r="D126" t="s">
        <v>226</v>
      </c>
      <c r="E126" t="str">
        <f>HYPERLINK("https://talan.bank.gov.ua/get-user-certificate/29ji0cjvOr2TUWezAQIT","Завантажити сертифікат")</f>
        <v>Завантажити сертифікат</v>
      </c>
    </row>
    <row r="127" spans="1:5" x14ac:dyDescent="0.3">
      <c r="A127" t="s">
        <v>263</v>
      </c>
      <c r="B127" t="s">
        <v>4</v>
      </c>
      <c r="C127" t="s">
        <v>264</v>
      </c>
      <c r="D127" t="s">
        <v>226</v>
      </c>
      <c r="E127" t="str">
        <f>HYPERLINK("https://talan.bank.gov.ua/get-user-certificate/29ji0PSNCML2-6W9vG1s","Завантажити сертифікат")</f>
        <v>Завантажити сертифікат</v>
      </c>
    </row>
    <row r="128" spans="1:5" x14ac:dyDescent="0.3">
      <c r="A128" t="s">
        <v>265</v>
      </c>
      <c r="B128" t="s">
        <v>4</v>
      </c>
      <c r="C128" t="s">
        <v>266</v>
      </c>
      <c r="D128" t="s">
        <v>226</v>
      </c>
      <c r="E128" t="str">
        <f>HYPERLINK("https://talan.bank.gov.ua/get-user-certificate/29ji0z7usFYwiHDYpf_N","Завантажити сертифікат")</f>
        <v>Завантажити сертифікат</v>
      </c>
    </row>
    <row r="129" spans="1:5" x14ac:dyDescent="0.3">
      <c r="A129" t="s">
        <v>267</v>
      </c>
      <c r="B129" t="s">
        <v>4</v>
      </c>
      <c r="C129" t="s">
        <v>268</v>
      </c>
      <c r="D129" t="s">
        <v>226</v>
      </c>
      <c r="E129" t="str">
        <f>HYPERLINK("https://talan.bank.gov.ua/get-user-certificate/29ji06ZgzX2vBGZ5-pgr","Завантажити сертифікат")</f>
        <v>Завантажити сертифікат</v>
      </c>
    </row>
    <row r="130" spans="1:5" x14ac:dyDescent="0.3">
      <c r="A130" t="s">
        <v>269</v>
      </c>
      <c r="B130" t="s">
        <v>4</v>
      </c>
      <c r="C130" t="s">
        <v>270</v>
      </c>
      <c r="D130" t="s">
        <v>226</v>
      </c>
      <c r="E130" t="str">
        <f>HYPERLINK("https://talan.bank.gov.ua/get-user-certificate/29ji0pqbYytjS_cJdo1e","Завантажити сертифікат")</f>
        <v>Завантажити сертифікат</v>
      </c>
    </row>
    <row r="131" spans="1:5" x14ac:dyDescent="0.3">
      <c r="A131" t="s">
        <v>271</v>
      </c>
      <c r="B131" t="s">
        <v>4</v>
      </c>
      <c r="C131" t="s">
        <v>272</v>
      </c>
      <c r="D131" t="s">
        <v>226</v>
      </c>
      <c r="E131" t="str">
        <f>HYPERLINK("https://talan.bank.gov.ua/get-user-certificate/29ji0rKhDIxVJvOszIwE","Завантажити сертифікат")</f>
        <v>Завантажити сертифікат</v>
      </c>
    </row>
    <row r="132" spans="1:5" x14ac:dyDescent="0.3">
      <c r="A132" t="s">
        <v>273</v>
      </c>
      <c r="B132" t="s">
        <v>4</v>
      </c>
      <c r="C132" t="s">
        <v>274</v>
      </c>
      <c r="D132" t="s">
        <v>226</v>
      </c>
      <c r="E132" t="str">
        <f>HYPERLINK("https://talan.bank.gov.ua/get-user-certificate/29ji0cvuLBJ8CQg5N1Gu","Завантажити сертифікат")</f>
        <v>Завантажити сертифікат</v>
      </c>
    </row>
    <row r="133" spans="1:5" x14ac:dyDescent="0.3">
      <c r="A133" t="s">
        <v>275</v>
      </c>
      <c r="B133" t="s">
        <v>4</v>
      </c>
      <c r="C133" t="s">
        <v>276</v>
      </c>
      <c r="D133" t="s">
        <v>226</v>
      </c>
      <c r="E133" t="str">
        <f>HYPERLINK("https://talan.bank.gov.ua/get-user-certificate/29ji015pF2ggaWordCmX","Завантажити сертифікат")</f>
        <v>Завантажити сертифікат</v>
      </c>
    </row>
    <row r="134" spans="1:5" x14ac:dyDescent="0.3">
      <c r="A134" t="s">
        <v>277</v>
      </c>
      <c r="B134" t="s">
        <v>4</v>
      </c>
      <c r="C134" t="s">
        <v>278</v>
      </c>
      <c r="D134" t="s">
        <v>226</v>
      </c>
      <c r="E134" t="str">
        <f>HYPERLINK("https://talan.bank.gov.ua/get-user-certificate/29ji0THhdiACkyW3WwtF","Завантажити сертифікат")</f>
        <v>Завантажити сертифікат</v>
      </c>
    </row>
    <row r="135" spans="1:5" x14ac:dyDescent="0.3">
      <c r="A135" t="s">
        <v>279</v>
      </c>
      <c r="B135" t="s">
        <v>4</v>
      </c>
      <c r="C135" t="s">
        <v>280</v>
      </c>
      <c r="D135" t="s">
        <v>226</v>
      </c>
      <c r="E135" t="str">
        <f>HYPERLINK("https://talan.bank.gov.ua/get-user-certificate/29ji0w7_Tr1OQGL3Rya1","Завантажити сертифікат")</f>
        <v>Завантажити сертифікат</v>
      </c>
    </row>
    <row r="136" spans="1:5" x14ac:dyDescent="0.3">
      <c r="A136" t="s">
        <v>281</v>
      </c>
      <c r="B136" t="s">
        <v>4</v>
      </c>
      <c r="C136" t="s">
        <v>282</v>
      </c>
      <c r="D136" t="s">
        <v>283</v>
      </c>
      <c r="E136" t="str">
        <f>HYPERLINK("https://talan.bank.gov.ua/get-user-certificate/29ji0C2YP7NMQjFXj9P8","Завантажити сертифікат")</f>
        <v>Завантажити сертифікат</v>
      </c>
    </row>
    <row r="137" spans="1:5" x14ac:dyDescent="0.3">
      <c r="A137" t="s">
        <v>284</v>
      </c>
      <c r="B137" t="s">
        <v>4</v>
      </c>
      <c r="C137" t="s">
        <v>285</v>
      </c>
      <c r="D137" t="s">
        <v>283</v>
      </c>
      <c r="E137" t="str">
        <f>HYPERLINK("https://talan.bank.gov.ua/get-user-certificate/29ji013DoAO6lAsIJudc","Завантажити сертифікат")</f>
        <v>Завантажити сертифікат</v>
      </c>
    </row>
    <row r="138" spans="1:5" x14ac:dyDescent="0.3">
      <c r="A138" t="s">
        <v>286</v>
      </c>
      <c r="B138" t="s">
        <v>4</v>
      </c>
      <c r="C138" t="s">
        <v>287</v>
      </c>
      <c r="D138" t="s">
        <v>283</v>
      </c>
      <c r="E138" t="str">
        <f>HYPERLINK("https://talan.bank.gov.ua/get-user-certificate/29ji0SDvxqZtuxk-J3Hb","Завантажити сертифікат")</f>
        <v>Завантажити сертифікат</v>
      </c>
    </row>
    <row r="139" spans="1:5" x14ac:dyDescent="0.3">
      <c r="A139" t="s">
        <v>288</v>
      </c>
      <c r="B139" t="s">
        <v>4</v>
      </c>
      <c r="C139" t="s">
        <v>289</v>
      </c>
      <c r="D139" t="s">
        <v>290</v>
      </c>
      <c r="E139" t="str">
        <f>HYPERLINK("https://talan.bank.gov.ua/get-user-certificate/29ji0PxFJi8i_2D4EAfT","Завантажити сертифікат")</f>
        <v>Завантажити сертифікат</v>
      </c>
    </row>
    <row r="140" spans="1:5" x14ac:dyDescent="0.3">
      <c r="A140" t="s">
        <v>291</v>
      </c>
      <c r="B140" t="s">
        <v>4</v>
      </c>
      <c r="C140" t="s">
        <v>292</v>
      </c>
      <c r="D140" t="s">
        <v>290</v>
      </c>
      <c r="E140" t="str">
        <f>HYPERLINK("https://talan.bank.gov.ua/get-user-certificate/29ji0S_fVBP9HCWUnKVA","Завантажити сертифікат")</f>
        <v>Завантажити сертифікат</v>
      </c>
    </row>
    <row r="141" spans="1:5" x14ac:dyDescent="0.3">
      <c r="A141" t="s">
        <v>293</v>
      </c>
      <c r="B141" t="s">
        <v>4</v>
      </c>
      <c r="C141" t="s">
        <v>294</v>
      </c>
      <c r="D141" t="s">
        <v>290</v>
      </c>
      <c r="E141" t="str">
        <f>HYPERLINK("https://talan.bank.gov.ua/get-user-certificate/29ji0SQdXdGeojtfEVIF","Завантажити сертифікат")</f>
        <v>Завантажити сертифікат</v>
      </c>
    </row>
    <row r="142" spans="1:5" x14ac:dyDescent="0.3">
      <c r="A142" t="s">
        <v>295</v>
      </c>
      <c r="B142" t="s">
        <v>4</v>
      </c>
      <c r="C142" t="s">
        <v>296</v>
      </c>
      <c r="D142" t="s">
        <v>290</v>
      </c>
      <c r="E142" t="str">
        <f>HYPERLINK("https://talan.bank.gov.ua/get-user-certificate/29ji01yob_iO4GP7d-oD","Завантажити сертифікат")</f>
        <v>Завантажити сертифікат</v>
      </c>
    </row>
    <row r="143" spans="1:5" x14ac:dyDescent="0.3">
      <c r="A143" t="s">
        <v>297</v>
      </c>
      <c r="B143" t="s">
        <v>4</v>
      </c>
      <c r="C143" t="s">
        <v>298</v>
      </c>
      <c r="D143" t="s">
        <v>290</v>
      </c>
      <c r="E143" t="str">
        <f>HYPERLINK("https://talan.bank.gov.ua/get-user-certificate/29ji0iYQ4zOc-liDct3S","Завантажити сертифікат")</f>
        <v>Завантажити сертифікат</v>
      </c>
    </row>
    <row r="144" spans="1:5" x14ac:dyDescent="0.3">
      <c r="A144" t="s">
        <v>299</v>
      </c>
      <c r="B144" t="s">
        <v>4</v>
      </c>
      <c r="C144" t="s">
        <v>300</v>
      </c>
      <c r="D144" t="s">
        <v>290</v>
      </c>
      <c r="E144" t="str">
        <f>HYPERLINK("https://talan.bank.gov.ua/get-user-certificate/29ji04mMxFuEzc4puLos","Завантажити сертифікат")</f>
        <v>Завантажити сертифікат</v>
      </c>
    </row>
    <row r="145" spans="1:5" x14ac:dyDescent="0.3">
      <c r="A145" t="s">
        <v>301</v>
      </c>
      <c r="B145" t="s">
        <v>4</v>
      </c>
      <c r="C145" t="s">
        <v>302</v>
      </c>
      <c r="D145" t="s">
        <v>290</v>
      </c>
      <c r="E145" t="str">
        <f>HYPERLINK("https://talan.bank.gov.ua/get-user-certificate/29ji0FkE78VumLwXVVuL","Завантажити сертифікат")</f>
        <v>Завантажити сертифікат</v>
      </c>
    </row>
    <row r="146" spans="1:5" x14ac:dyDescent="0.3">
      <c r="A146" t="s">
        <v>303</v>
      </c>
      <c r="B146" t="s">
        <v>4</v>
      </c>
      <c r="C146" t="s">
        <v>304</v>
      </c>
      <c r="D146" t="s">
        <v>290</v>
      </c>
      <c r="E146" t="str">
        <f>HYPERLINK("https://talan.bank.gov.ua/get-user-certificate/29ji0-E-Myey46Pu02z3","Завантажити сертифікат")</f>
        <v>Завантажити сертифікат</v>
      </c>
    </row>
    <row r="147" spans="1:5" x14ac:dyDescent="0.3">
      <c r="A147" t="s">
        <v>305</v>
      </c>
      <c r="B147" t="s">
        <v>4</v>
      </c>
      <c r="C147" t="s">
        <v>306</v>
      </c>
      <c r="D147" t="s">
        <v>290</v>
      </c>
      <c r="E147" t="str">
        <f>HYPERLINK("https://talan.bank.gov.ua/get-user-certificate/29ji0PwGo-BvlnffvF5J","Завантажити сертифікат")</f>
        <v>Завантажити сертифікат</v>
      </c>
    </row>
    <row r="148" spans="1:5" x14ac:dyDescent="0.3">
      <c r="A148" t="s">
        <v>307</v>
      </c>
      <c r="B148" t="s">
        <v>4</v>
      </c>
      <c r="C148" t="s">
        <v>308</v>
      </c>
      <c r="D148" t="s">
        <v>290</v>
      </c>
      <c r="E148" t="str">
        <f>HYPERLINK("https://talan.bank.gov.ua/get-user-certificate/29ji0xtE4IZBzTzpLWpL","Завантажити сертифікат")</f>
        <v>Завантажити сертифікат</v>
      </c>
    </row>
    <row r="149" spans="1:5" x14ac:dyDescent="0.3">
      <c r="A149" t="s">
        <v>309</v>
      </c>
      <c r="B149" t="s">
        <v>4</v>
      </c>
      <c r="C149" t="s">
        <v>310</v>
      </c>
      <c r="D149" t="s">
        <v>290</v>
      </c>
      <c r="E149" t="str">
        <f>HYPERLINK("https://talan.bank.gov.ua/get-user-certificate/29ji0MmDqMtP1c6bA-kH","Завантажити сертифікат")</f>
        <v>Завантажити сертифікат</v>
      </c>
    </row>
    <row r="150" spans="1:5" x14ac:dyDescent="0.3">
      <c r="A150" t="s">
        <v>311</v>
      </c>
      <c r="B150" t="s">
        <v>4</v>
      </c>
      <c r="C150" t="s">
        <v>312</v>
      </c>
      <c r="D150" t="s">
        <v>290</v>
      </c>
      <c r="E150" t="str">
        <f>HYPERLINK("https://talan.bank.gov.ua/get-user-certificate/29ji0nXU3rp2JgK6MoPy","Завантажити сертифікат")</f>
        <v>Завантажити сертифікат</v>
      </c>
    </row>
    <row r="151" spans="1:5" x14ac:dyDescent="0.3">
      <c r="A151" t="s">
        <v>313</v>
      </c>
      <c r="B151" t="s">
        <v>4</v>
      </c>
      <c r="C151" t="s">
        <v>314</v>
      </c>
      <c r="D151" t="s">
        <v>290</v>
      </c>
      <c r="E151" t="str">
        <f>HYPERLINK("https://talan.bank.gov.ua/get-user-certificate/29ji0weayzLQsk2kS4Gr","Завантажити сертифікат")</f>
        <v>Завантажити сертифікат</v>
      </c>
    </row>
    <row r="152" spans="1:5" x14ac:dyDescent="0.3">
      <c r="A152" t="s">
        <v>315</v>
      </c>
      <c r="B152" t="s">
        <v>4</v>
      </c>
      <c r="C152" t="s">
        <v>316</v>
      </c>
      <c r="D152" t="s">
        <v>290</v>
      </c>
      <c r="E152" t="str">
        <f>HYPERLINK("https://talan.bank.gov.ua/get-user-certificate/29ji0MyXVm6lrAk6ua-5","Завантажити сертифікат")</f>
        <v>Завантажити сертифікат</v>
      </c>
    </row>
    <row r="153" spans="1:5" x14ac:dyDescent="0.3">
      <c r="A153" t="s">
        <v>317</v>
      </c>
      <c r="B153" t="s">
        <v>4</v>
      </c>
      <c r="C153" t="s">
        <v>318</v>
      </c>
      <c r="D153" t="s">
        <v>290</v>
      </c>
      <c r="E153" t="str">
        <f>HYPERLINK("https://talan.bank.gov.ua/get-user-certificate/29ji0ymn7QpLTymHJeSA","Завантажити сертифікат")</f>
        <v>Завантажити сертифікат</v>
      </c>
    </row>
    <row r="154" spans="1:5" x14ac:dyDescent="0.3">
      <c r="A154" t="s">
        <v>319</v>
      </c>
      <c r="B154" t="s">
        <v>4</v>
      </c>
      <c r="C154" t="s">
        <v>320</v>
      </c>
      <c r="D154" t="s">
        <v>290</v>
      </c>
      <c r="E154" t="str">
        <f>HYPERLINK("https://talan.bank.gov.ua/get-user-certificate/29ji0bsyF6uKboCv5LtF","Завантажити сертифікат")</f>
        <v>Завантажити сертифікат</v>
      </c>
    </row>
    <row r="155" spans="1:5" x14ac:dyDescent="0.3">
      <c r="A155" t="s">
        <v>321</v>
      </c>
      <c r="B155" t="s">
        <v>4</v>
      </c>
      <c r="C155" t="s">
        <v>322</v>
      </c>
      <c r="D155" t="s">
        <v>290</v>
      </c>
      <c r="E155" t="str">
        <f>HYPERLINK("https://talan.bank.gov.ua/get-user-certificate/29ji0lKdyJvsmf3Uv6V2","Завантажити сертифікат")</f>
        <v>Завантажити сертифікат</v>
      </c>
    </row>
    <row r="156" spans="1:5" x14ac:dyDescent="0.3">
      <c r="A156" t="s">
        <v>323</v>
      </c>
      <c r="B156" t="s">
        <v>4</v>
      </c>
      <c r="C156" t="s">
        <v>324</v>
      </c>
      <c r="D156" t="s">
        <v>290</v>
      </c>
      <c r="E156" t="str">
        <f>HYPERLINK("https://talan.bank.gov.ua/get-user-certificate/29ji0DrUaUmOXVCahBCo","Завантажити сертифікат")</f>
        <v>Завантажити сертифікат</v>
      </c>
    </row>
    <row r="157" spans="1:5" x14ac:dyDescent="0.3">
      <c r="A157" t="s">
        <v>325</v>
      </c>
      <c r="B157" t="s">
        <v>4</v>
      </c>
      <c r="C157" t="s">
        <v>326</v>
      </c>
      <c r="D157" t="s">
        <v>290</v>
      </c>
      <c r="E157" t="str">
        <f>HYPERLINK("https://talan.bank.gov.ua/get-user-certificate/29ji0K6GOx9n10JiO261","Завантажити сертифікат")</f>
        <v>Завантажити сертифікат</v>
      </c>
    </row>
    <row r="158" spans="1:5" x14ac:dyDescent="0.3">
      <c r="A158" t="s">
        <v>327</v>
      </c>
      <c r="B158" t="s">
        <v>4</v>
      </c>
      <c r="C158" t="s">
        <v>328</v>
      </c>
      <c r="D158" t="s">
        <v>290</v>
      </c>
      <c r="E158" t="str">
        <f>HYPERLINK("https://talan.bank.gov.ua/get-user-certificate/29ji0mq4SCsWXysscQ9V","Завантажити сертифікат")</f>
        <v>Завантажити сертифікат</v>
      </c>
    </row>
    <row r="159" spans="1:5" x14ac:dyDescent="0.3">
      <c r="A159" t="s">
        <v>329</v>
      </c>
      <c r="B159" t="s">
        <v>4</v>
      </c>
      <c r="C159" t="s">
        <v>330</v>
      </c>
      <c r="D159" t="s">
        <v>290</v>
      </c>
      <c r="E159" t="str">
        <f>HYPERLINK("https://talan.bank.gov.ua/get-user-certificate/29ji0OG3FzVaUlliAN1u","Завантажити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  <hyperlink ref="E108" r:id="rId107" tooltip="Завантажити сертифікат" display="Завантажити сертифікат"/>
    <hyperlink ref="E109" r:id="rId108" tooltip="Завантажити сертифікат" display="Завантажити сертифікат"/>
    <hyperlink ref="E110" r:id="rId109" tooltip="Завантажити сертифікат" display="Завантажити сертифікат"/>
    <hyperlink ref="E111" r:id="rId110" tooltip="Завантажити сертифікат" display="Завантажити сертифікат"/>
    <hyperlink ref="E112" r:id="rId111" tooltip="Завантажити сертифікат" display="Завантажити сертифікат"/>
    <hyperlink ref="E113" r:id="rId112" tooltip="Завантажити сертифікат" display="Завантажити сертифікат"/>
    <hyperlink ref="E114" r:id="rId113" tooltip="Завантажити сертифікат" display="Завантажити сертифікат"/>
    <hyperlink ref="E115" r:id="rId114" tooltip="Завантажити сертифікат" display="Завантажити сертифікат"/>
    <hyperlink ref="E116" r:id="rId115" tooltip="Завантажити сертифікат" display="Завантажити сертифікат"/>
    <hyperlink ref="E117" r:id="rId116" tooltip="Завантажити сертифікат" display="Завантажити сертифікат"/>
    <hyperlink ref="E118" r:id="rId117" tooltip="Завантажити сертифікат" display="Завантажити сертифікат"/>
    <hyperlink ref="E119" r:id="rId118" tooltip="Завантажити сертифікат" display="Завантажити сертифікат"/>
    <hyperlink ref="E120" r:id="rId119" tooltip="Завантажити сертифікат" display="Завантажити сертифікат"/>
    <hyperlink ref="E121" r:id="rId120" tooltip="Завантажити сертифікат" display="Завантажити сертифікат"/>
    <hyperlink ref="E122" r:id="rId121" tooltip="Завантажити сертифікат" display="Завантажити сертифікат"/>
    <hyperlink ref="E123" r:id="rId122" tooltip="Завантажити сертифікат" display="Завантажити сертифікат"/>
    <hyperlink ref="E124" r:id="rId123" tooltip="Завантажити сертифікат" display="Завантажити сертифікат"/>
    <hyperlink ref="E125" r:id="rId124" tooltip="Завантажити сертифікат" display="Завантажити сертифікат"/>
    <hyperlink ref="E126" r:id="rId125" tooltip="Завантажити сертифікат" display="Завантажити сертифікат"/>
    <hyperlink ref="E127" r:id="rId126" tooltip="Завантажити сертифікат" display="Завантажити сертифікат"/>
    <hyperlink ref="E128" r:id="rId127" tooltip="Завантажити сертифікат" display="Завантажити сертифікат"/>
    <hyperlink ref="E129" r:id="rId128" tooltip="Завантажити сертифікат" display="Завантажити сертифікат"/>
    <hyperlink ref="E130" r:id="rId129" tooltip="Завантажити сертифікат" display="Завантажити сертифікат"/>
    <hyperlink ref="E131" r:id="rId130" tooltip="Завантажити сертифікат" display="Завантажити сертифікат"/>
    <hyperlink ref="E132" r:id="rId131" tooltip="Завантажити сертифікат" display="Завантажити сертифікат"/>
    <hyperlink ref="E133" r:id="rId132" tooltip="Завантажити сертифікат" display="Завантажити сертифікат"/>
    <hyperlink ref="E134" r:id="rId133" tooltip="Завантажити сертифікат" display="Завантажити сертифікат"/>
    <hyperlink ref="E135" r:id="rId134" tooltip="Завантажити сертифікат" display="Завантажити сертифікат"/>
    <hyperlink ref="E136" r:id="rId135" tooltip="Завантажити сертифікат" display="Завантажити сертифікат"/>
    <hyperlink ref="E137" r:id="rId136" tooltip="Завантажити сертифікат" display="Завантажити сертифікат"/>
    <hyperlink ref="E138" r:id="rId137" tooltip="Завантажити сертифікат" display="Завантажити сертифікат"/>
    <hyperlink ref="E139" r:id="rId138" tooltip="Завантажити сертифікат" display="Завантажити сертифікат"/>
    <hyperlink ref="E140" r:id="rId139" tooltip="Завантажити сертифікат" display="Завантажити сертифікат"/>
    <hyperlink ref="E141" r:id="rId140" tooltip="Завантажити сертифікат" display="Завантажити сертифікат"/>
    <hyperlink ref="E142" r:id="rId141" tooltip="Завантажити сертифікат" display="Завантажити сертифікат"/>
    <hyperlink ref="E143" r:id="rId142" tooltip="Завантажити сертифікат" display="Завантажити сертифікат"/>
    <hyperlink ref="E144" r:id="rId143" tooltip="Завантажити сертифікат" display="Завантажити сертифікат"/>
    <hyperlink ref="E145" r:id="rId144" tooltip="Завантажити сертифікат" display="Завантажити сертифікат"/>
    <hyperlink ref="E146" r:id="rId145" tooltip="Завантажити сертифікат" display="Завантажити сертифікат"/>
    <hyperlink ref="E147" r:id="rId146" tooltip="Завантажити сертифікат" display="Завантажити сертифікат"/>
    <hyperlink ref="E148" r:id="rId147" tooltip="Завантажити сертифікат" display="Завантажити сертифікат"/>
    <hyperlink ref="E149" r:id="rId148" tooltip="Завантажити сертифікат" display="Завантажити сертифікат"/>
    <hyperlink ref="E150" r:id="rId149" tooltip="Завантажити сертифікат" display="Завантажити сертифікат"/>
    <hyperlink ref="E151" r:id="rId150" tooltip="Завантажити сертифікат" display="Завантажити сертифікат"/>
    <hyperlink ref="E152" r:id="rId151" tooltip="Завантажити сертифікат" display="Завантажити сертифікат"/>
    <hyperlink ref="E153" r:id="rId152" tooltip="Завантажити сертифікат" display="Завантажити сертифікат"/>
    <hyperlink ref="E154" r:id="rId153" tooltip="Завантажити сертифікат" display="Завантажити сертифікат"/>
    <hyperlink ref="E155" r:id="rId154" tooltip="Завантажити сертифікат" display="Завантажити сертифікат"/>
    <hyperlink ref="E156" r:id="rId155" tooltip="Завантажити сертифікат" display="Завантажити сертифікат"/>
    <hyperlink ref="E157" r:id="rId156" tooltip="Завантажити сертифікат" display="Завантажити сертифікат"/>
    <hyperlink ref="E158" r:id="rId157" tooltip="Завантажити сертифікат" display="Завантажити сертифікат"/>
    <hyperlink ref="E159" r:id="rId158" tooltip="Завантажити сертифікат" display="Завантажити сертифікат"/>
  </hyperlinks>
  <pageMargins left="0.7" right="0.7" top="0.75" bottom="0.75" header="0.3" footer="0.3"/>
  <pageSetup orientation="portrait" r:id="rId1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2025-12-16T13:05:08Z</dcterms:created>
  <dcterms:modified xsi:type="dcterms:W3CDTF">2025-12-16T13:29:16Z</dcterms:modified>
  <cp:category/>
</cp:coreProperties>
</file>