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Мої документи\Музей Грошей\Сертифікати учасників конференції Музей грошей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647" i="1" l="1"/>
  <c r="D646" i="1"/>
  <c r="D645" i="1"/>
  <c r="D644" i="1"/>
  <c r="D643" i="1"/>
  <c r="D642" i="1"/>
  <c r="D641" i="1"/>
  <c r="D640" i="1"/>
  <c r="D639" i="1"/>
  <c r="D638" i="1"/>
  <c r="D637" i="1"/>
  <c r="D636" i="1"/>
  <c r="D635" i="1" l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195" i="1"/>
  <c r="D608" i="1" l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<sst xmlns="http://schemas.openxmlformats.org/spreadsheetml/2006/main" count="1942" uniqueCount="1298">
  <si>
    <t>номер</t>
  </si>
  <si>
    <t>дата</t>
  </si>
  <si>
    <t>ПІБ</t>
  </si>
  <si>
    <t>Посилання на сертифікат</t>
  </si>
  <si>
    <t>MAB_u_001</t>
  </si>
  <si>
    <t xml:space="preserve">10 жовтня 2025 р. </t>
  </si>
  <si>
    <t xml:space="preserve">Абрамовський Тимофій Миколайович </t>
  </si>
  <si>
    <t>MAB_u_002</t>
  </si>
  <si>
    <t>Адаменко Ірина Петрівна</t>
  </si>
  <si>
    <t>MAB_u_003</t>
  </si>
  <si>
    <t>Азаренкова Галина Михайлівна</t>
  </si>
  <si>
    <t>MAB_u_004</t>
  </si>
  <si>
    <t>Айкало Анна Іванівна</t>
  </si>
  <si>
    <t>MAB_u_005</t>
  </si>
  <si>
    <t>Алєксєєва Зоряна Сергіївна</t>
  </si>
  <si>
    <t>MAB_u_006</t>
  </si>
  <si>
    <t xml:space="preserve">Алікін Микола Олексійович </t>
  </si>
  <si>
    <t>MAB_u_007</t>
  </si>
  <si>
    <t xml:space="preserve">Алфьорова Злата Олегівна </t>
  </si>
  <si>
    <t>MAB_u_008</t>
  </si>
  <si>
    <t xml:space="preserve">Амеліна Вікторія Євгенівна </t>
  </si>
  <si>
    <t>MAB_u_009</t>
  </si>
  <si>
    <t>Амік Оршольо Робертівна</t>
  </si>
  <si>
    <t>MAB_u_010</t>
  </si>
  <si>
    <t>Ананасенко Володимир Григорович</t>
  </si>
  <si>
    <t>MAB_u_011</t>
  </si>
  <si>
    <t xml:space="preserve">Анасейчук Вікторія Денисівна </t>
  </si>
  <si>
    <t>MAB_u_012</t>
  </si>
  <si>
    <t xml:space="preserve">Анастасія Ігорівна Мацелко </t>
  </si>
  <si>
    <t>MAB_u_013</t>
  </si>
  <si>
    <t xml:space="preserve">Андрейців Богдан Васильович </t>
  </si>
  <si>
    <t>MAB_u_014</t>
  </si>
  <si>
    <t xml:space="preserve">Андрійченко Дарія Володимирівна </t>
  </si>
  <si>
    <t>MAB_u_015</t>
  </si>
  <si>
    <t xml:space="preserve">Андріяш Ілля </t>
  </si>
  <si>
    <t>MAB_u_016</t>
  </si>
  <si>
    <t>Андросова Тетяна Віталіївна</t>
  </si>
  <si>
    <t>MAB_u_017</t>
  </si>
  <si>
    <t xml:space="preserve">Аніщенко Ірина Володимирівна </t>
  </si>
  <si>
    <t>MAB_u_018</t>
  </si>
  <si>
    <t xml:space="preserve">Антоненко Єлизавета Сергіївна </t>
  </si>
  <si>
    <t>MAB_u_019</t>
  </si>
  <si>
    <t xml:space="preserve">Антошик Христина Марʼянівна </t>
  </si>
  <si>
    <t>MAB_u_020</t>
  </si>
  <si>
    <t>Апанасенко Владислав Михайлович</t>
  </si>
  <si>
    <t>MAB_u_021</t>
  </si>
  <si>
    <t xml:space="preserve">Аппак Світлана Вадимівна </t>
  </si>
  <si>
    <t>MAB_u_022</t>
  </si>
  <si>
    <t>Ащеулов Артем Леонідович</t>
  </si>
  <si>
    <t>MAB_u_023</t>
  </si>
  <si>
    <t>Бакурова Ірина Сергіївна</t>
  </si>
  <si>
    <t>MAB_u_024</t>
  </si>
  <si>
    <t>Балла Грета Золтанівна</t>
  </si>
  <si>
    <t>MAB_u_025</t>
  </si>
  <si>
    <t>Бара Анна Калманівна</t>
  </si>
  <si>
    <t>MAB_u_026</t>
  </si>
  <si>
    <t>Барабаш Леся Віталіївна</t>
  </si>
  <si>
    <t>MAB_u_027</t>
  </si>
  <si>
    <t>Барбарош Ірина Вікторівна</t>
  </si>
  <si>
    <t>MAB_u_028</t>
  </si>
  <si>
    <t xml:space="preserve">Бачинський Іван Романович </t>
  </si>
  <si>
    <t>MAB_u_029</t>
  </si>
  <si>
    <t>Бащук Лілія Володимирівна</t>
  </si>
  <si>
    <t>MAB_u_030</t>
  </si>
  <si>
    <t xml:space="preserve">Беденко Світлана Миколаївна </t>
  </si>
  <si>
    <t>MAB_u_031</t>
  </si>
  <si>
    <t>Безпалова Юліана Олександрівна</t>
  </si>
  <si>
    <t>MAB_u_032</t>
  </si>
  <si>
    <t>Безпалько Марина Людвігівна</t>
  </si>
  <si>
    <t>MAB_u_033</t>
  </si>
  <si>
    <t>Безуглий Юрій Григорович</t>
  </si>
  <si>
    <t>MAB_u_034</t>
  </si>
  <si>
    <t xml:space="preserve">Белявська Ірина Олегівна </t>
  </si>
  <si>
    <t>MAB_u_035</t>
  </si>
  <si>
    <t xml:space="preserve">Береговенко Вероніка </t>
  </si>
  <si>
    <t>MAB_u_036</t>
  </si>
  <si>
    <t>Бережна Леся Віталіївна</t>
  </si>
  <si>
    <t>MAB_u_037</t>
  </si>
  <si>
    <t>Берест Тетяна Іванівна</t>
  </si>
  <si>
    <t>MAB_u_038</t>
  </si>
  <si>
    <t xml:space="preserve">Бєлов Гордій Олександрович </t>
  </si>
  <si>
    <t>MAB_u_039</t>
  </si>
  <si>
    <t>Біла Аліна</t>
  </si>
  <si>
    <t>MAB_u_040</t>
  </si>
  <si>
    <t>Біла Людмила Олександрівна</t>
  </si>
  <si>
    <t>MAB_u_041</t>
  </si>
  <si>
    <t xml:space="preserve">Біла Тетяна Дмитрівна </t>
  </si>
  <si>
    <t>MAB_u_042</t>
  </si>
  <si>
    <t xml:space="preserve">Білич Богдан Юрійович </t>
  </si>
  <si>
    <t>MAB_u_043</t>
  </si>
  <si>
    <t xml:space="preserve">Білінська Анастасія Олегівна </t>
  </si>
  <si>
    <t>MAB_u_044</t>
  </si>
  <si>
    <t xml:space="preserve">Білозьоров Олександр Олександрович </t>
  </si>
  <si>
    <t>MAB_u_045</t>
  </si>
  <si>
    <t>Богданова Аріна Михайлівна</t>
  </si>
  <si>
    <t>MAB_u_046</t>
  </si>
  <si>
    <t>Бойко Дмитро Вадимович</t>
  </si>
  <si>
    <t>MAB_u_047</t>
  </si>
  <si>
    <t xml:space="preserve">Бойко Людмила Анатоліївна </t>
  </si>
  <si>
    <t>MAB_u_048</t>
  </si>
  <si>
    <t xml:space="preserve">Бойко Юлія Сергіївна </t>
  </si>
  <si>
    <t>MAB_u_049</t>
  </si>
  <si>
    <t>Бойко-Гагарін Андрій Сергійовтч</t>
  </si>
  <si>
    <t>MAB_u_050</t>
  </si>
  <si>
    <t>Бондаренко Наталія Вікторівна</t>
  </si>
  <si>
    <t>MAB_u_051</t>
  </si>
  <si>
    <t>Бондарук Діана Віталіївна</t>
  </si>
  <si>
    <t>MAB_u_052</t>
  </si>
  <si>
    <t>Бондарюк Ксенія Олександрівна</t>
  </si>
  <si>
    <t>MAB_u_053</t>
  </si>
  <si>
    <t>Бородай Ірина Олександрівна</t>
  </si>
  <si>
    <t>MAB_u_054</t>
  </si>
  <si>
    <t xml:space="preserve">Борщ Єлизавета Романівна </t>
  </si>
  <si>
    <t>MAB_u_055</t>
  </si>
  <si>
    <t>Боярова Олена Анатоліївна</t>
  </si>
  <si>
    <t>MAB_u_056</t>
  </si>
  <si>
    <t xml:space="preserve">Бражій Оксана Сергіївна </t>
  </si>
  <si>
    <t>MAB_u_057</t>
  </si>
  <si>
    <t>Бражник Аліна Олександрівна</t>
  </si>
  <si>
    <t>MAB_u_058</t>
  </si>
  <si>
    <t>Бразілій Наталія Миколаївна</t>
  </si>
  <si>
    <t>MAB_u_059</t>
  </si>
  <si>
    <t>Брайловський Ілля Аркадійович</t>
  </si>
  <si>
    <t>MAB_u_060</t>
  </si>
  <si>
    <t>Брезіцька Олена Вікторівна</t>
  </si>
  <si>
    <t>MAB_u_061</t>
  </si>
  <si>
    <t>Бриндак Анна Андріївна</t>
  </si>
  <si>
    <t>MAB_u_062</t>
  </si>
  <si>
    <t>Бровко Лариса Василівна</t>
  </si>
  <si>
    <t>MAB_u_063</t>
  </si>
  <si>
    <t xml:space="preserve">Броніч Дарʼя Сергіївна </t>
  </si>
  <si>
    <t>MAB_u_064</t>
  </si>
  <si>
    <t>Булат Наталія Миколаївна</t>
  </si>
  <si>
    <t>MAB_u_065</t>
  </si>
  <si>
    <t>Булат Наталія Сергіївна</t>
  </si>
  <si>
    <t>MAB_u_066</t>
  </si>
  <si>
    <t>Булах Ірина Іванівна</t>
  </si>
  <si>
    <t>MAB_u_067</t>
  </si>
  <si>
    <t xml:space="preserve">Булдакова Олександра Леонідівна </t>
  </si>
  <si>
    <t>MAB_u_068</t>
  </si>
  <si>
    <t xml:space="preserve">Бульда Сергій Васильович </t>
  </si>
  <si>
    <t>MAB_u_069</t>
  </si>
  <si>
    <t xml:space="preserve">Бурик Віта Борисівна </t>
  </si>
  <si>
    <t>MAB_u_070</t>
  </si>
  <si>
    <t xml:space="preserve">Бурлуцький Юрій Станіславович </t>
  </si>
  <si>
    <t>MAB_u_071</t>
  </si>
  <si>
    <t>Бутко Олександр Віталійович</t>
  </si>
  <si>
    <t>MAB_u_072</t>
  </si>
  <si>
    <t>Бутова Тетяна Юріївна</t>
  </si>
  <si>
    <t>MAB_u_073</t>
  </si>
  <si>
    <t xml:space="preserve">Буштин Христина Михайлівна </t>
  </si>
  <si>
    <t>MAB_u_074</t>
  </si>
  <si>
    <t>Вавричук Оксана Степанівна</t>
  </si>
  <si>
    <t>MAB_u_075</t>
  </si>
  <si>
    <t>Василець Юлія Володимирівна</t>
  </si>
  <si>
    <t>MAB_u_076</t>
  </si>
  <si>
    <t>Васильченко Ліана Анатоліївна</t>
  </si>
  <si>
    <t>MAB_u_077</t>
  </si>
  <si>
    <t>Вахненко Аліна Олексіївна</t>
  </si>
  <si>
    <t>MAB_u_078</t>
  </si>
  <si>
    <t xml:space="preserve">Ващук Юлія Романівна </t>
  </si>
  <si>
    <t>MAB_u_079</t>
  </si>
  <si>
    <t>Вдовиченко Христина Олександрівна</t>
  </si>
  <si>
    <t>MAB_u_080</t>
  </si>
  <si>
    <t>Вербицька Вікторія Іванівна</t>
  </si>
  <si>
    <t>MAB_u_081</t>
  </si>
  <si>
    <t>Вербицька Олена Анатоліївна</t>
  </si>
  <si>
    <t>MAB_u_082</t>
  </si>
  <si>
    <t>Веремійчик Валерія Русланівна</t>
  </si>
  <si>
    <t>MAB_u_083</t>
  </si>
  <si>
    <t>ВЕРЛАНОВ Олександр Юрійович</t>
  </si>
  <si>
    <t>MAB_u_084</t>
  </si>
  <si>
    <t xml:space="preserve">Верхогляд Олена Олегівна </t>
  </si>
  <si>
    <t>MAB_u_085</t>
  </si>
  <si>
    <t>Винничак Денис Тарасович</t>
  </si>
  <si>
    <t>MAB_u_086</t>
  </si>
  <si>
    <t>Візняк Олександра Артемівна</t>
  </si>
  <si>
    <t>MAB_u_087</t>
  </si>
  <si>
    <t>Вікторія Литвиненко Юріївна</t>
  </si>
  <si>
    <t>MAB_u_088</t>
  </si>
  <si>
    <t>Вітвінов Олександр Анатолійович</t>
  </si>
  <si>
    <t>MAB_u_089</t>
  </si>
  <si>
    <t>Власюк Ілона Миколаївна</t>
  </si>
  <si>
    <t>MAB_u_090</t>
  </si>
  <si>
    <t>Власюк Світлана Анатоліївна</t>
  </si>
  <si>
    <t>MAB_u_091</t>
  </si>
  <si>
    <t xml:space="preserve">Вовк Діана Русланівна </t>
  </si>
  <si>
    <t>MAB_u_092</t>
  </si>
  <si>
    <t>Вовчанська Діана Мар'янівна</t>
  </si>
  <si>
    <t>MAB_u_093</t>
  </si>
  <si>
    <t xml:space="preserve">Вознюк Дарина Андріївна </t>
  </si>
  <si>
    <t>MAB_u_094</t>
  </si>
  <si>
    <t>Войтенко Тимур Сергійович</t>
  </si>
  <si>
    <t>MAB_u_095</t>
  </si>
  <si>
    <t xml:space="preserve">Войтович Надія Ігорівна </t>
  </si>
  <si>
    <t>MAB_u_096</t>
  </si>
  <si>
    <t>Войтюк Єлизавета Романівна</t>
  </si>
  <si>
    <t>MAB_u_097</t>
  </si>
  <si>
    <t>Володимир Леонідович Стоєв</t>
  </si>
  <si>
    <t>MAB_u_098</t>
  </si>
  <si>
    <t>Волощук Анастасія Сергіївна</t>
  </si>
  <si>
    <t>MAB_u_099</t>
  </si>
  <si>
    <t>Ворович Ірина Борисівна</t>
  </si>
  <si>
    <t>MAB_u_100</t>
  </si>
  <si>
    <t>Вуйцік Анастасія Степанівна</t>
  </si>
  <si>
    <t>MAB_u_101</t>
  </si>
  <si>
    <t>Вушко Олександра Петрівна</t>
  </si>
  <si>
    <t>MAB_u_102</t>
  </si>
  <si>
    <t>Гавриш Наталія Леонідівна</t>
  </si>
  <si>
    <t>MAB_u_103</t>
  </si>
  <si>
    <t xml:space="preserve">Гавришко Надія Віталіївна </t>
  </si>
  <si>
    <t>MAB_u_104</t>
  </si>
  <si>
    <t>Галенко Ірина Валеріївна</t>
  </si>
  <si>
    <t>MAB_u_105</t>
  </si>
  <si>
    <t>Галько Віталій Віталійович</t>
  </si>
  <si>
    <t>MAB_u_106</t>
  </si>
  <si>
    <t>Гапей Алла Василівна</t>
  </si>
  <si>
    <t>MAB_u_107</t>
  </si>
  <si>
    <t>ГАЦЬКО Тетяна Василівна</t>
  </si>
  <si>
    <t>MAB_u_108</t>
  </si>
  <si>
    <t xml:space="preserve">Гаюн Аліна Миколаївна </t>
  </si>
  <si>
    <t>MAB_u_109</t>
  </si>
  <si>
    <t xml:space="preserve">Герасимович Анастасія Павлівна </t>
  </si>
  <si>
    <t>MAB_u_110</t>
  </si>
  <si>
    <t xml:space="preserve">Гірняк Вікторія Богданівна </t>
  </si>
  <si>
    <t>MAB_u_111</t>
  </si>
  <si>
    <t xml:space="preserve">Глушко Яна Андріївна </t>
  </si>
  <si>
    <t>MAB_u_112</t>
  </si>
  <si>
    <t>Гмиря Ганна Сергіївна</t>
  </si>
  <si>
    <t>MAB_u_113</t>
  </si>
  <si>
    <t>Говда Галина Анатоліївна</t>
  </si>
  <si>
    <t>MAB_u_114</t>
  </si>
  <si>
    <t xml:space="preserve">Головенко Олена Олександрівна </t>
  </si>
  <si>
    <t>MAB_u_115</t>
  </si>
  <si>
    <t>Головко Олена Григорівна</t>
  </si>
  <si>
    <t>MAB_u_116</t>
  </si>
  <si>
    <t xml:space="preserve">Гончаренко Роман Олександрович </t>
  </si>
  <si>
    <t>MAB_u_117</t>
  </si>
  <si>
    <t xml:space="preserve">Горбач Олександра Олександрівна </t>
  </si>
  <si>
    <t>MAB_u_118</t>
  </si>
  <si>
    <t>Горбенко Ольга Борисівна</t>
  </si>
  <si>
    <t>MAB_u_119</t>
  </si>
  <si>
    <t>Господарюк Марина Сергіївна</t>
  </si>
  <si>
    <t>MAB_u_120</t>
  </si>
  <si>
    <t xml:space="preserve">Гостенко Анастасія Сергіївна </t>
  </si>
  <si>
    <t>MAB_u_121</t>
  </si>
  <si>
    <t>Готько Наталія Михайлівна</t>
  </si>
  <si>
    <t>MAB_u_122</t>
  </si>
  <si>
    <t xml:space="preserve">Грабченко Антоніна Миколаївна </t>
  </si>
  <si>
    <t>MAB_u_123</t>
  </si>
  <si>
    <t>Грек Іван Анатолійович</t>
  </si>
  <si>
    <t>MAB_u_124</t>
  </si>
  <si>
    <t>Грещук Марія Василівна</t>
  </si>
  <si>
    <t>MAB_u_125</t>
  </si>
  <si>
    <t>Гривняк Олена Петрівна</t>
  </si>
  <si>
    <t>MAB_u_126</t>
  </si>
  <si>
    <t>Григорська Олена Борисівна</t>
  </si>
  <si>
    <t>MAB_u_127</t>
  </si>
  <si>
    <t xml:space="preserve">Гриців Денис Володимирович </t>
  </si>
  <si>
    <t>MAB_u_128</t>
  </si>
  <si>
    <t>Гуренко Тамара Олексіївна</t>
  </si>
  <si>
    <t>MAB_u_129</t>
  </si>
  <si>
    <t>Гуржій Івана Олександрівна</t>
  </si>
  <si>
    <t>MAB_u_130</t>
  </si>
  <si>
    <t>Гут Любов Василівна</t>
  </si>
  <si>
    <t>MAB_u_131</t>
  </si>
  <si>
    <t>Гуцул Софія Анатоліївна</t>
  </si>
  <si>
    <t>MAB_u_132</t>
  </si>
  <si>
    <t xml:space="preserve">Данильчук Анастасія Анатоліївна </t>
  </si>
  <si>
    <t>MAB_u_133</t>
  </si>
  <si>
    <t>Данілова Олена Дмитрівна</t>
  </si>
  <si>
    <t>MAB_u_134</t>
  </si>
  <si>
    <t xml:space="preserve">Деграф Поліна Павлівна </t>
  </si>
  <si>
    <t>MAB_u_135</t>
  </si>
  <si>
    <t>Дерев'янко Світлана Іванівна</t>
  </si>
  <si>
    <t>MAB_u_136</t>
  </si>
  <si>
    <t xml:space="preserve">Деркач Анастасія Русланівна </t>
  </si>
  <si>
    <t>MAB_u_137</t>
  </si>
  <si>
    <t>Деркач Анна Миколаївна</t>
  </si>
  <si>
    <t>MAB_u_138</t>
  </si>
  <si>
    <t>Деркач Тетяна Анатоліївна</t>
  </si>
  <si>
    <t>MAB_u_139</t>
  </si>
  <si>
    <t xml:space="preserve">Джерелейко Світлана Дмитрівна </t>
  </si>
  <si>
    <t>MAB_u_140</t>
  </si>
  <si>
    <t xml:space="preserve">Діденко Софія Сергіївна </t>
  </si>
  <si>
    <t>MAB_u_141</t>
  </si>
  <si>
    <t>Дмитро Олексійович Петренко</t>
  </si>
  <si>
    <t>MAB_u_142</t>
  </si>
  <si>
    <t>Дмитро Тищенко</t>
  </si>
  <si>
    <t>MAB_u_143</t>
  </si>
  <si>
    <t>Довга Віта Володимирівна</t>
  </si>
  <si>
    <t>MAB_u_144</t>
  </si>
  <si>
    <t>Довгалюк Віта Валентинівна</t>
  </si>
  <si>
    <t>MAB_u_145</t>
  </si>
  <si>
    <t>Долопікула Патрісія Йосипівна</t>
  </si>
  <si>
    <t>MAB_u_146</t>
  </si>
  <si>
    <t>Дороднов Михайло Олександрович</t>
  </si>
  <si>
    <t>MAB_u_147</t>
  </si>
  <si>
    <t>Дубинчук Анна Дмитрівна</t>
  </si>
  <si>
    <t>MAB_u_148</t>
  </si>
  <si>
    <t xml:space="preserve">Думініка Кирил Олександрович </t>
  </si>
  <si>
    <t>MAB_u_149</t>
  </si>
  <si>
    <t xml:space="preserve">Дученко Ганна Вікторівна </t>
  </si>
  <si>
    <t>MAB_u_150</t>
  </si>
  <si>
    <t xml:space="preserve">Дятлова Юлія Володимирівна </t>
  </si>
  <si>
    <t>MAB_u_151</t>
  </si>
  <si>
    <t>Дяченко Аліна Олександрівна</t>
  </si>
  <si>
    <t>MAB_u_152</t>
  </si>
  <si>
    <t>Ейсмонт Богдан Вікторович</t>
  </si>
  <si>
    <t>MAB_u_153</t>
  </si>
  <si>
    <t>Євдокимова Наталія Вячеславівна</t>
  </si>
  <si>
    <t>MAB_u_154</t>
  </si>
  <si>
    <t>Єрмакова Наталя Анатоліївна</t>
  </si>
  <si>
    <t>MAB_u_155</t>
  </si>
  <si>
    <t>ЖАРІКОВА ОЛЕНА БОРИСІВНА</t>
  </si>
  <si>
    <t>MAB_u_156</t>
  </si>
  <si>
    <t xml:space="preserve">Желяскова Тетяна Сергіївна </t>
  </si>
  <si>
    <t>MAB_u_157</t>
  </si>
  <si>
    <t>Жосан Анастасія Русланівна</t>
  </si>
  <si>
    <t>MAB_u_158</t>
  </si>
  <si>
    <t>Жук Марія Олександрівна</t>
  </si>
  <si>
    <t>MAB_u_159</t>
  </si>
  <si>
    <t xml:space="preserve">Журавльова Софія Сергіївна </t>
  </si>
  <si>
    <t>MAB_u_160</t>
  </si>
  <si>
    <t>Заболотня Анастасія Сергіївна</t>
  </si>
  <si>
    <t>MAB_u_161</t>
  </si>
  <si>
    <t>Задорожня Лариса</t>
  </si>
  <si>
    <t>MAB_u_162</t>
  </si>
  <si>
    <t xml:space="preserve">Заєць Любов Михайлівна </t>
  </si>
  <si>
    <t>MAB_u_163</t>
  </si>
  <si>
    <t xml:space="preserve">Зазуля Леся Михайлівна </t>
  </si>
  <si>
    <t>MAB_u_164</t>
  </si>
  <si>
    <t>Зайцева Наталія Вікторівна</t>
  </si>
  <si>
    <t>MAB_u_165</t>
  </si>
  <si>
    <t xml:space="preserve">Замкова Світлана Миколаївна </t>
  </si>
  <si>
    <t>MAB_u_166</t>
  </si>
  <si>
    <t>Захарова Оксана Сергіївна</t>
  </si>
  <si>
    <t>MAB_u_167</t>
  </si>
  <si>
    <t xml:space="preserve">Захарчук Андрій Аркадійович </t>
  </si>
  <si>
    <t>MAB_u_168</t>
  </si>
  <si>
    <t>Заюкова Марина Сергіївна</t>
  </si>
  <si>
    <t>MAB_u_169</t>
  </si>
  <si>
    <t>Зерній Олена Володимирівна</t>
  </si>
  <si>
    <t>MAB_u_170</t>
  </si>
  <si>
    <t>Зуєнко Діана Вікторівна</t>
  </si>
  <si>
    <t>MAB_u_171</t>
  </si>
  <si>
    <t xml:space="preserve">Іваник Анастасія Володимирівна </t>
  </si>
  <si>
    <t>MAB_u_172</t>
  </si>
  <si>
    <t>Іваницька Вікторія Костянтинівна</t>
  </si>
  <si>
    <t>MAB_u_173</t>
  </si>
  <si>
    <t>Іванова Оксана Іванівна</t>
  </si>
  <si>
    <t>MAB_u_174</t>
  </si>
  <si>
    <t>Івашина Світлана Юріївна</t>
  </si>
  <si>
    <t>MAB_u_175</t>
  </si>
  <si>
    <t>Ірина Гавриш</t>
  </si>
  <si>
    <t>MAB_u_176</t>
  </si>
  <si>
    <t>Ірина Іванівна Мельничук</t>
  </si>
  <si>
    <t>MAB_u_177</t>
  </si>
  <si>
    <t>Ісаєнко Володимир Володимирович</t>
  </si>
  <si>
    <t>MAB_u_178</t>
  </si>
  <si>
    <t>Іщенко Віктор Петрович</t>
  </si>
  <si>
    <t>MAB_u_179</t>
  </si>
  <si>
    <t>Іщук Леся Іванівна</t>
  </si>
  <si>
    <t>MAB_u_180</t>
  </si>
  <si>
    <t xml:space="preserve">Казанаускайте Тамара Вячеславовна </t>
  </si>
  <si>
    <t>MAB_u_181</t>
  </si>
  <si>
    <t xml:space="preserve">Каленіченко Анастасія Сергіївна </t>
  </si>
  <si>
    <t>MAB_u_182</t>
  </si>
  <si>
    <t xml:space="preserve">Каленіченко Юлія Вікторівна </t>
  </si>
  <si>
    <t>MAB_u_183</t>
  </si>
  <si>
    <t xml:space="preserve">Калмикова Юлія Вікторівна </t>
  </si>
  <si>
    <t>MAB_u_184</t>
  </si>
  <si>
    <t xml:space="preserve">Калько Єва Олегівна </t>
  </si>
  <si>
    <t>MAB_u_185</t>
  </si>
  <si>
    <t>Кальченко Ольга Миколаївна</t>
  </si>
  <si>
    <t>MAB_u_186</t>
  </si>
  <si>
    <t xml:space="preserve">Канафоцька Марія Михайлівна </t>
  </si>
  <si>
    <t>MAB_u_187</t>
  </si>
  <si>
    <t>Капацина Анна Олександрівна</t>
  </si>
  <si>
    <t>MAB_u_188</t>
  </si>
  <si>
    <t>Капінос Геннадій Іванович</t>
  </si>
  <si>
    <t>MAB_u_189</t>
  </si>
  <si>
    <t>Капкан Руслана Андріївна</t>
  </si>
  <si>
    <t>MAB_u_190</t>
  </si>
  <si>
    <t xml:space="preserve">Карабецька Маргарита Іванівна </t>
  </si>
  <si>
    <t>MAB_u_191</t>
  </si>
  <si>
    <t>Карпенко Таміла Олександрівна</t>
  </si>
  <si>
    <t>MAB_u_192</t>
  </si>
  <si>
    <t xml:space="preserve">Карпова Олександра Валеріївна </t>
  </si>
  <si>
    <t>MAB_u_193</t>
  </si>
  <si>
    <t xml:space="preserve">Каряка Софія Миколаївна </t>
  </si>
  <si>
    <t>MAB_u_194</t>
  </si>
  <si>
    <t>MAB_u_195</t>
  </si>
  <si>
    <t xml:space="preserve">Каун Даніїл Юрійович </t>
  </si>
  <si>
    <t>MAB_u_196</t>
  </si>
  <si>
    <t xml:space="preserve">Качуровська Валерія Валеріївна </t>
  </si>
  <si>
    <t>MAB_u_197</t>
  </si>
  <si>
    <t>Кевежді Анна Євгеніївна</t>
  </si>
  <si>
    <t>MAB_u_198</t>
  </si>
  <si>
    <t>Кисільчук Марія Миколаївна</t>
  </si>
  <si>
    <t>MAB_u_199</t>
  </si>
  <si>
    <t>Кисла Наталія Іванівна</t>
  </si>
  <si>
    <t>MAB_u_200</t>
  </si>
  <si>
    <t>Кірічек Карина Тарасівна</t>
  </si>
  <si>
    <t>MAB_u_201</t>
  </si>
  <si>
    <t>Кітраль Марія Ігорівна</t>
  </si>
  <si>
    <t>MAB_u_202</t>
  </si>
  <si>
    <t>Кіяшко Світлана Григорівна</t>
  </si>
  <si>
    <t>MAB_u_203</t>
  </si>
  <si>
    <t xml:space="preserve">Кобилка Анастасія Романівна </t>
  </si>
  <si>
    <t>MAB_u_204</t>
  </si>
  <si>
    <t xml:space="preserve">Кобрин Марʼяна </t>
  </si>
  <si>
    <t>MAB_u_205</t>
  </si>
  <si>
    <t>Коваленко Вікторія Володимирівна</t>
  </si>
  <si>
    <t>MAB_u_206</t>
  </si>
  <si>
    <t>Ковальова Олена Миколаївна</t>
  </si>
  <si>
    <t>MAB_u_207</t>
  </si>
  <si>
    <t>Ковальова Тетяна Володимирівна</t>
  </si>
  <si>
    <t>MAB_u_208</t>
  </si>
  <si>
    <t>Ковальський Тарас Анатолійович</t>
  </si>
  <si>
    <t>MAB_u_209</t>
  </si>
  <si>
    <t xml:space="preserve">Ковальчук Альона Олегівна </t>
  </si>
  <si>
    <t>MAB_u_210</t>
  </si>
  <si>
    <t>Ковальчук Марина Олегівна</t>
  </si>
  <si>
    <t>MAB_u_211</t>
  </si>
  <si>
    <t xml:space="preserve">Ковальчук Марина Олегівна </t>
  </si>
  <si>
    <t>MAB_u_212</t>
  </si>
  <si>
    <t xml:space="preserve">Ковальчук Наталія Іванівна </t>
  </si>
  <si>
    <t>MAB_u_213</t>
  </si>
  <si>
    <t>Ковальчук Оксана Олександрівна</t>
  </si>
  <si>
    <t>MAB_u_214</t>
  </si>
  <si>
    <t>Ковтун Алла Анатоліївна</t>
  </si>
  <si>
    <t>MAB_u_215</t>
  </si>
  <si>
    <t>Ковтюх Наталія Павлівна</t>
  </si>
  <si>
    <t>MAB_u_216</t>
  </si>
  <si>
    <t>Козачок Алла Василівна</t>
  </si>
  <si>
    <t>MAB_u_217</t>
  </si>
  <si>
    <t>Козенко Аліна</t>
  </si>
  <si>
    <t>MAB_u_218</t>
  </si>
  <si>
    <t xml:space="preserve">Козлова Ярина Леонідівна </t>
  </si>
  <si>
    <t>MAB_u_219</t>
  </si>
  <si>
    <t>Козуб Ярослава Віталіївна</t>
  </si>
  <si>
    <t>MAB_u_220</t>
  </si>
  <si>
    <t>Кокош Патриція Іштванівна</t>
  </si>
  <si>
    <t>MAB_u_221</t>
  </si>
  <si>
    <t>Колосівська Юлія Володимирівна</t>
  </si>
  <si>
    <t>MAB_u_222</t>
  </si>
  <si>
    <t>Кондратенко Андрій Миколайович</t>
  </si>
  <si>
    <t>MAB_u_223</t>
  </si>
  <si>
    <t>Кононенко Наталія Олексіївна</t>
  </si>
  <si>
    <t>MAB_u_224</t>
  </si>
  <si>
    <t xml:space="preserve">Кончак Анна Степанівна </t>
  </si>
  <si>
    <t>MAB_u_225</t>
  </si>
  <si>
    <t>Копилова Ольга Володимирівна</t>
  </si>
  <si>
    <t>MAB_u_226</t>
  </si>
  <si>
    <t>Корчак Діана Вікторівна</t>
  </si>
  <si>
    <t>MAB_u_227</t>
  </si>
  <si>
    <t>Костенко Юрій Олексійович</t>
  </si>
  <si>
    <t>MAB_u_228</t>
  </si>
  <si>
    <t>Костіна Ірина Сергіївна</t>
  </si>
  <si>
    <t>MAB_u_229</t>
  </si>
  <si>
    <t>Костюк Вікторія Анатоліївна</t>
  </si>
  <si>
    <t>MAB_u_230</t>
  </si>
  <si>
    <t>Косьмін Олексій Дмитрович</t>
  </si>
  <si>
    <t>MAB_u_231</t>
  </si>
  <si>
    <t>Косян Яна Сергіївна</t>
  </si>
  <si>
    <t>MAB_u_232</t>
  </si>
  <si>
    <t>Кочерга Тетяна Іванівна</t>
  </si>
  <si>
    <t>MAB_u_233</t>
  </si>
  <si>
    <t>Кошман Ангеліна Юріївна</t>
  </si>
  <si>
    <t>MAB_u_234</t>
  </si>
  <si>
    <t xml:space="preserve">Красільна Олеся Сергіївна </t>
  </si>
  <si>
    <t>MAB_u_235</t>
  </si>
  <si>
    <t>Красномовець Людмила Вереміївна</t>
  </si>
  <si>
    <t>MAB_u_236</t>
  </si>
  <si>
    <t>Кремінська Олександра Юріївна</t>
  </si>
  <si>
    <t>MAB_u_237</t>
  </si>
  <si>
    <t>Кривенко Оксана Іванівна</t>
  </si>
  <si>
    <t>MAB_u_238</t>
  </si>
  <si>
    <t xml:space="preserve">Кривенко Олена Олександрівна </t>
  </si>
  <si>
    <t>MAB_u_239</t>
  </si>
  <si>
    <t>Криворот Олег Григорович</t>
  </si>
  <si>
    <t>MAB_u_240</t>
  </si>
  <si>
    <t xml:space="preserve">Крикуненко Олена Олександрівна </t>
  </si>
  <si>
    <t>MAB_u_241</t>
  </si>
  <si>
    <t>Кріль Лілія Михайлівна</t>
  </si>
  <si>
    <t>MAB_u_242</t>
  </si>
  <si>
    <t xml:space="preserve">Кубʼяк Захар Андрійович </t>
  </si>
  <si>
    <t>MAB_u_243</t>
  </si>
  <si>
    <t>КУЗИК Наталія</t>
  </si>
  <si>
    <t>MAB_u_244</t>
  </si>
  <si>
    <t xml:space="preserve">Кузьменко Віталіна Анатоліївна </t>
  </si>
  <si>
    <t>MAB_u_245</t>
  </si>
  <si>
    <t xml:space="preserve">Кукла Ростислав Валентинович </t>
  </si>
  <si>
    <t>MAB_u_246</t>
  </si>
  <si>
    <t xml:space="preserve">Кукурудз Яна Володимирівна </t>
  </si>
  <si>
    <t>MAB_u_247</t>
  </si>
  <si>
    <t>Кулигіна Мілана Олексіївна</t>
  </si>
  <si>
    <t>MAB_u_248</t>
  </si>
  <si>
    <t xml:space="preserve">Кулик Юлія Миколаївна </t>
  </si>
  <si>
    <t>MAB_u_249</t>
  </si>
  <si>
    <t xml:space="preserve">Кулик Юлія Олександрівна </t>
  </si>
  <si>
    <t>MAB_u_250</t>
  </si>
  <si>
    <t xml:space="preserve">Кулинич Софія Андріївна </t>
  </si>
  <si>
    <t>MAB_u_251</t>
  </si>
  <si>
    <t xml:space="preserve">Куліш Віталіна Віталіївна </t>
  </si>
  <si>
    <t>MAB_u_252</t>
  </si>
  <si>
    <t>Купріянова Марія Дмитрівна</t>
  </si>
  <si>
    <t>MAB_u_253</t>
  </si>
  <si>
    <t>Курносик Олена</t>
  </si>
  <si>
    <t>MAB_u_254</t>
  </si>
  <si>
    <t>Курячий Анатолій Миколайович</t>
  </si>
  <si>
    <t>MAB_u_255</t>
  </si>
  <si>
    <t xml:space="preserve">Кучеревський Антон Олександрович </t>
  </si>
  <si>
    <t>MAB_u_256</t>
  </si>
  <si>
    <t xml:space="preserve">Кучирка Сніжана Володимирівна </t>
  </si>
  <si>
    <t>MAB_u_257</t>
  </si>
  <si>
    <t xml:space="preserve">Кушнір Надія Віталіївна </t>
  </si>
  <si>
    <t>MAB_u_258</t>
  </si>
  <si>
    <t xml:space="preserve">Кушніренко Софія Вікторівна </t>
  </si>
  <si>
    <t>MAB_u_259</t>
  </si>
  <si>
    <t xml:space="preserve">Лаврова Наталія Петрівна </t>
  </si>
  <si>
    <t>MAB_u_260</t>
  </si>
  <si>
    <t>Лаготюк Вікторія Олександрівна</t>
  </si>
  <si>
    <t>MAB_u_261</t>
  </si>
  <si>
    <t>Ларіонова Катерина Леонідівна</t>
  </si>
  <si>
    <t>MAB_u_262</t>
  </si>
  <si>
    <t>ЛЕВЧУК Олег Миколайович</t>
  </si>
  <si>
    <t>MAB_u_263</t>
  </si>
  <si>
    <t>Легенчук Оксана Анатоліївна</t>
  </si>
  <si>
    <t>MAB_u_264</t>
  </si>
  <si>
    <t>Лежнін Володимир Ігорович</t>
  </si>
  <si>
    <t>MAB_u_265</t>
  </si>
  <si>
    <t xml:space="preserve">Лелека Артем Петрович </t>
  </si>
  <si>
    <t>MAB_u_266</t>
  </si>
  <si>
    <t>Линенко Андрій Володимирович</t>
  </si>
  <si>
    <t>MAB_u_267</t>
  </si>
  <si>
    <t xml:space="preserve">Линник Микита Олексійович </t>
  </si>
  <si>
    <t>MAB_u_268</t>
  </si>
  <si>
    <t xml:space="preserve">Липчанський Максим Михайлович </t>
  </si>
  <si>
    <t>MAB_u_269</t>
  </si>
  <si>
    <t>Литвинов Микола Олександрович</t>
  </si>
  <si>
    <t>MAB_u_270</t>
  </si>
  <si>
    <t>Лифар Дарʼя Владиславівна</t>
  </si>
  <si>
    <t>MAB_u_271</t>
  </si>
  <si>
    <t>Лишняк Анна Олегівна</t>
  </si>
  <si>
    <t>MAB_u_272</t>
  </si>
  <si>
    <t>Ліщенко Наталія Юріївна</t>
  </si>
  <si>
    <t>MAB_u_273</t>
  </si>
  <si>
    <t xml:space="preserve">Лобозінська Софія Віталіївна </t>
  </si>
  <si>
    <t>MAB_u_274</t>
  </si>
  <si>
    <t xml:space="preserve">Лопатовська Оксана Олександрівна </t>
  </si>
  <si>
    <t>MAB_u_275</t>
  </si>
  <si>
    <t>Лугових Тетяна Ігорівна</t>
  </si>
  <si>
    <t>MAB_u_276</t>
  </si>
  <si>
    <t xml:space="preserve">Лукашевич Юлія Сергіївна </t>
  </si>
  <si>
    <t>MAB_u_277</t>
  </si>
  <si>
    <t>Лукіних Марина Юріївна</t>
  </si>
  <si>
    <t>MAB_u_278</t>
  </si>
  <si>
    <t xml:space="preserve">Любий Іван Васильович </t>
  </si>
  <si>
    <t>MAB_u_279</t>
  </si>
  <si>
    <t>Людмила Павловська</t>
  </si>
  <si>
    <t>MAB_u_280</t>
  </si>
  <si>
    <t xml:space="preserve">Лянна Анна Вікторівна </t>
  </si>
  <si>
    <t>MAB_u_281</t>
  </si>
  <si>
    <t xml:space="preserve">Мадій Карина Ярославівна </t>
  </si>
  <si>
    <t>MAB_u_282</t>
  </si>
  <si>
    <t xml:space="preserve">Майборода Алла Олександрівна </t>
  </si>
  <si>
    <t>MAB_u_283</t>
  </si>
  <si>
    <t xml:space="preserve">Майданюк Валерія Ігорівна </t>
  </si>
  <si>
    <t>MAB_u_284</t>
  </si>
  <si>
    <t>Майорова Єлизавета</t>
  </si>
  <si>
    <t>MAB_u_285</t>
  </si>
  <si>
    <t xml:space="preserve">Макаренко Ярослава Андріївна </t>
  </si>
  <si>
    <t>MAB_u_286</t>
  </si>
  <si>
    <t>Макаров Денис Дмитрович</t>
  </si>
  <si>
    <t>MAB_u_287</t>
  </si>
  <si>
    <t xml:space="preserve">Макогон Валентина Дмитрівна </t>
  </si>
  <si>
    <t>MAB_u_288</t>
  </si>
  <si>
    <t>Макогон Іван Іванович</t>
  </si>
  <si>
    <t>MAB_u_289</t>
  </si>
  <si>
    <t xml:space="preserve">Максимів Ірина Іванівна </t>
  </si>
  <si>
    <t>MAB_u_290</t>
  </si>
  <si>
    <t>Малівська Віта Сергіївна</t>
  </si>
  <si>
    <t>MAB_u_291</t>
  </si>
  <si>
    <t xml:space="preserve">Малініна Марія Миколаївна </t>
  </si>
  <si>
    <t>MAB_u_292</t>
  </si>
  <si>
    <t xml:space="preserve">Мальованна Таїса Петрівна </t>
  </si>
  <si>
    <t>MAB_u_293</t>
  </si>
  <si>
    <t xml:space="preserve">Маляр Катерина Олегівна </t>
  </si>
  <si>
    <t>MAB_u_294</t>
  </si>
  <si>
    <t>Мамаєвська Людмила Олександрівна</t>
  </si>
  <si>
    <t>MAB_u_295</t>
  </si>
  <si>
    <t>Мамаєвський Вадим Володимирович</t>
  </si>
  <si>
    <t>MAB_u_296</t>
  </si>
  <si>
    <t xml:space="preserve">Мамчур Наталія Олексіївна </t>
  </si>
  <si>
    <t>MAB_u_297</t>
  </si>
  <si>
    <t>Мандрик Василь Олегович</t>
  </si>
  <si>
    <t>MAB_u_298</t>
  </si>
  <si>
    <t>Марич Аліна Василівна</t>
  </si>
  <si>
    <t>MAB_u_299</t>
  </si>
  <si>
    <t>Марінченко Георгій Георгійович</t>
  </si>
  <si>
    <t>MAB_u_300</t>
  </si>
  <si>
    <t>Маркова Євгенія Юхимівна</t>
  </si>
  <si>
    <t>MAB_u_301</t>
  </si>
  <si>
    <t xml:space="preserve">Маркова Марина </t>
  </si>
  <si>
    <t>MAB_u_302</t>
  </si>
  <si>
    <t>Мартинович Софія Юріївна</t>
  </si>
  <si>
    <t>MAB_u_303</t>
  </si>
  <si>
    <t xml:space="preserve">Марченко Яна Олександрівна </t>
  </si>
  <si>
    <t>MAB_u_304</t>
  </si>
  <si>
    <t xml:space="preserve">Марчук Ілона Романівна </t>
  </si>
  <si>
    <t>MAB_u_305</t>
  </si>
  <si>
    <t xml:space="preserve">Марчук Марія Миронівна </t>
  </si>
  <si>
    <t>MAB_u_306</t>
  </si>
  <si>
    <t>Марчук Наталія Богданівна</t>
  </si>
  <si>
    <t>MAB_u_307</t>
  </si>
  <si>
    <t>Матвієнко Світлана Володимирівна</t>
  </si>
  <si>
    <t>MAB_u_308</t>
  </si>
  <si>
    <t xml:space="preserve">Матвієнко Світлана Володимирівна </t>
  </si>
  <si>
    <t>MAB_u_309</t>
  </si>
  <si>
    <t>Матер Дмитро Станіславович</t>
  </si>
  <si>
    <t>MAB_u_310</t>
  </si>
  <si>
    <t xml:space="preserve">Матула Вероніка </t>
  </si>
  <si>
    <t>MAB_u_311</t>
  </si>
  <si>
    <t xml:space="preserve">Махлай Анастасія Миколаївна </t>
  </si>
  <si>
    <t>MAB_u_312</t>
  </si>
  <si>
    <t xml:space="preserve">Машталяр Ольга Володимирівна </t>
  </si>
  <si>
    <t>MAB_u_313</t>
  </si>
  <si>
    <t>Медведчук Юрій Костянтинович</t>
  </si>
  <si>
    <t>MAB_u_314</t>
  </si>
  <si>
    <t>Меліхов Євгеній Валентинович</t>
  </si>
  <si>
    <t>MAB_u_315</t>
  </si>
  <si>
    <t>Меліхова Тетяна Олегівна</t>
  </si>
  <si>
    <t>MAB_u_316</t>
  </si>
  <si>
    <t>Мельник Вікторія</t>
  </si>
  <si>
    <t>MAB_u_317</t>
  </si>
  <si>
    <t xml:space="preserve">Мельник Наталія Віталіївна </t>
  </si>
  <si>
    <t>MAB_u_318</t>
  </si>
  <si>
    <t>Мельник Олександр Петрович</t>
  </si>
  <si>
    <t>MAB_u_319</t>
  </si>
  <si>
    <t>Мельник Тетяна Андріївна</t>
  </si>
  <si>
    <t>MAB_u_320</t>
  </si>
  <si>
    <t xml:space="preserve">Мельникова Тетяна Олександрівна </t>
  </si>
  <si>
    <t>MAB_u_321</t>
  </si>
  <si>
    <t>Мельянкова Людмила Василівна</t>
  </si>
  <si>
    <t>MAB_u_322</t>
  </si>
  <si>
    <t>Мержинський Євгеній Костянтинович</t>
  </si>
  <si>
    <t>MAB_u_323</t>
  </si>
  <si>
    <t>Метеленко Наталя Георгіївна</t>
  </si>
  <si>
    <t>MAB_u_324</t>
  </si>
  <si>
    <t>Милостива Вікторія Борисівна</t>
  </si>
  <si>
    <t>MAB_u_325</t>
  </si>
  <si>
    <t>Миронов Ярослав Сергійович</t>
  </si>
  <si>
    <t>MAB_u_326</t>
  </si>
  <si>
    <t>Миськів Любов Петрівна</t>
  </si>
  <si>
    <t>MAB_u_327</t>
  </si>
  <si>
    <t xml:space="preserve">Михайлова Олександра Олегівна </t>
  </si>
  <si>
    <t>MAB_u_328</t>
  </si>
  <si>
    <t>Михальченко Ганна Григорівна</t>
  </si>
  <si>
    <t>MAB_u_329</t>
  </si>
  <si>
    <t>Мінєєв Олександр Вікторович</t>
  </si>
  <si>
    <t>MAB_u_330</t>
  </si>
  <si>
    <t xml:space="preserve">Мірошник Лариса Сергіївна </t>
  </si>
  <si>
    <t>MAB_u_331</t>
  </si>
  <si>
    <t xml:space="preserve">Міщенко Ольга В'ячеславівна </t>
  </si>
  <si>
    <t>MAB_u_332</t>
  </si>
  <si>
    <t>Мойсеєнко Алла&amp;Анна Борисівни</t>
  </si>
  <si>
    <t>MAB_u_333</t>
  </si>
  <si>
    <t>Мойсеєнко Борис Іванович</t>
  </si>
  <si>
    <t>MAB_u_334</t>
  </si>
  <si>
    <t>Мойсеєнко Іван Миколайович</t>
  </si>
  <si>
    <t>MAB_u_335</t>
  </si>
  <si>
    <t>Молнар Олександр Олександрович</t>
  </si>
  <si>
    <t>MAB_u_336</t>
  </si>
  <si>
    <t>Москаленко Максим Олексійович</t>
  </si>
  <si>
    <t>MAB_u_337</t>
  </si>
  <si>
    <t>Москаленко Олена Володимирівна</t>
  </si>
  <si>
    <t>MAB_u_338</t>
  </si>
  <si>
    <t xml:space="preserve">Мостова Анна Вікторівна </t>
  </si>
  <si>
    <t>MAB_u_339</t>
  </si>
  <si>
    <t xml:space="preserve">Мось Михайло Іванович </t>
  </si>
  <si>
    <t>MAB_u_340</t>
  </si>
  <si>
    <t>Мось Софія Михайлівна</t>
  </si>
  <si>
    <t>MAB_u_341</t>
  </si>
  <si>
    <t>Мотуз Вероніка Михайлівна</t>
  </si>
  <si>
    <t>MAB_u_342</t>
  </si>
  <si>
    <t>Мошенська Наталія Валеріївна</t>
  </si>
  <si>
    <t>MAB_u_343</t>
  </si>
  <si>
    <t>Музика Леся Анатоліївна</t>
  </si>
  <si>
    <t>MAB_u_344</t>
  </si>
  <si>
    <t xml:space="preserve">Музика-Стефанчук Оксана Анатоліївна </t>
  </si>
  <si>
    <t>MAB_u_345</t>
  </si>
  <si>
    <t>Музиченко Вероніка Володимирівна</t>
  </si>
  <si>
    <t>MAB_u_346</t>
  </si>
  <si>
    <t>Музичка Галина Василівна</t>
  </si>
  <si>
    <t>MAB_u_347</t>
  </si>
  <si>
    <t xml:space="preserve">Музичко Ірина Анатоліївна </t>
  </si>
  <si>
    <t>MAB_u_348</t>
  </si>
  <si>
    <t>Муністер В`ячеслав Денисович</t>
  </si>
  <si>
    <t>MAB_u_349</t>
  </si>
  <si>
    <t>Нагорний Павло Дем'янович</t>
  </si>
  <si>
    <t>MAB_u_350</t>
  </si>
  <si>
    <t>Надія Василівна Сачук</t>
  </si>
  <si>
    <t>MAB_u_351</t>
  </si>
  <si>
    <t>Назаренко Дарія Євгенівна</t>
  </si>
  <si>
    <t>MAB_u_352</t>
  </si>
  <si>
    <t>Найда Інна Володимирівна</t>
  </si>
  <si>
    <t>MAB_u_353</t>
  </si>
  <si>
    <t>Науменко Євген Геннадійович</t>
  </si>
  <si>
    <t>MAB_u_354</t>
  </si>
  <si>
    <t xml:space="preserve">Науменко Костянтина Павлович </t>
  </si>
  <si>
    <t>MAB_u_355</t>
  </si>
  <si>
    <t>Негрич Ірина Святославівна</t>
  </si>
  <si>
    <t>MAB_u_356</t>
  </si>
  <si>
    <t xml:space="preserve">Нікітенко Андрій Сергійович </t>
  </si>
  <si>
    <t>MAB_u_357</t>
  </si>
  <si>
    <t xml:space="preserve">Нікітіна Вікторія Володимирівна </t>
  </si>
  <si>
    <t>MAB_u_358</t>
  </si>
  <si>
    <t>Нікіфоров Віталій Анатолійович</t>
  </si>
  <si>
    <t>MAB_u_359</t>
  </si>
  <si>
    <t>Нікішин Євген Миколайович</t>
  </si>
  <si>
    <t>MAB_u_360</t>
  </si>
  <si>
    <t>Ніколаєва Анжела Миколаївна</t>
  </si>
  <si>
    <t>MAB_u_361</t>
  </si>
  <si>
    <t>Ніколенко Ігор Дмитрович</t>
  </si>
  <si>
    <t>MAB_u_362</t>
  </si>
  <si>
    <t>Нікольчук Юлія Миколаївна</t>
  </si>
  <si>
    <t>MAB_u_363</t>
  </si>
  <si>
    <t>Новик Вікторія Юріївна</t>
  </si>
  <si>
    <t>MAB_u_364</t>
  </si>
  <si>
    <t>Новікова Катерина Володимирівна</t>
  </si>
  <si>
    <t>MAB_u_365</t>
  </si>
  <si>
    <t>Новікова Людмила Флорівна</t>
  </si>
  <si>
    <t>MAB_u_366</t>
  </si>
  <si>
    <t xml:space="preserve">Новокщонова Вероніка Миколаївна </t>
  </si>
  <si>
    <t>MAB_u_367</t>
  </si>
  <si>
    <t xml:space="preserve">Ночка Анна Вікторівна </t>
  </si>
  <si>
    <t>MAB_u_368</t>
  </si>
  <si>
    <t xml:space="preserve">Нутовцева Софія Сергіївна </t>
  </si>
  <si>
    <t>MAB_u_369</t>
  </si>
  <si>
    <t>Нянько Людмила Юріївна</t>
  </si>
  <si>
    <t>MAB_u_370</t>
  </si>
  <si>
    <t>Оглобліна Вікторія Олександрівна</t>
  </si>
  <si>
    <t>MAB_u_371</t>
  </si>
  <si>
    <t>Одарюк Ігор Олегович</t>
  </si>
  <si>
    <t>MAB_u_372</t>
  </si>
  <si>
    <t xml:space="preserve">Олена Педченко </t>
  </si>
  <si>
    <t>MAB_u_373</t>
  </si>
  <si>
    <t>Олійник Анна Олегівна</t>
  </si>
  <si>
    <t>MAB_u_374</t>
  </si>
  <si>
    <t>Омельяненко Дмитро Олександрович</t>
  </si>
  <si>
    <t>MAB_u_375</t>
  </si>
  <si>
    <t>Онищук Володимир Володимирович</t>
  </si>
  <si>
    <t>MAB_u_376</t>
  </si>
  <si>
    <t>Опальчук Руслана Миколаївна</t>
  </si>
  <si>
    <t>MAB_u_377</t>
  </si>
  <si>
    <t>Опимах Оксана Григорівна</t>
  </si>
  <si>
    <t>MAB_u_378</t>
  </si>
  <si>
    <t>Остудімов Богдан Анатолійович</t>
  </si>
  <si>
    <t>MAB_u_379</t>
  </si>
  <si>
    <t>Охріменко Ігор Віталійович</t>
  </si>
  <si>
    <t>MAB_u_380</t>
  </si>
  <si>
    <t>Павлишинець Наталія Людвиківна</t>
  </si>
  <si>
    <t>MAB_u_381</t>
  </si>
  <si>
    <t xml:space="preserve">Паламарчук Юлія Олегівна </t>
  </si>
  <si>
    <t>MAB_u_382</t>
  </si>
  <si>
    <t>Панченко Олена Іванівна</t>
  </si>
  <si>
    <t>MAB_u_383</t>
  </si>
  <si>
    <t>Парубець Олена Миколаївна</t>
  </si>
  <si>
    <t>MAB_u_384</t>
  </si>
  <si>
    <t xml:space="preserve">Пархуць Аліна Петрівна </t>
  </si>
  <si>
    <t>MAB_u_385</t>
  </si>
  <si>
    <t>Паршикова Людмила</t>
  </si>
  <si>
    <t>MAB_u_386</t>
  </si>
  <si>
    <t xml:space="preserve">Пасічник Наталя Олексіївна </t>
  </si>
  <si>
    <t>MAB_u_387</t>
  </si>
  <si>
    <t>Патлах Олег Олександрович</t>
  </si>
  <si>
    <t>MAB_u_388</t>
  </si>
  <si>
    <t>Патюк Вікторія Віталіївна</t>
  </si>
  <si>
    <t>MAB_u_389</t>
  </si>
  <si>
    <t xml:space="preserve">Пацевич Катерина Дмитрівна </t>
  </si>
  <si>
    <t>MAB_u_390</t>
  </si>
  <si>
    <t xml:space="preserve">Пека Лілія Євгеніївна </t>
  </si>
  <si>
    <t>MAB_u_391</t>
  </si>
  <si>
    <t>Пеняк Вадим Геннадійович</t>
  </si>
  <si>
    <t>MAB_u_392</t>
  </si>
  <si>
    <t>Пеняк Юлія Сергіївна</t>
  </si>
  <si>
    <t>MAB_u_393</t>
  </si>
  <si>
    <t xml:space="preserve">Перегуда Анна Володимирівна </t>
  </si>
  <si>
    <t>MAB_u_394</t>
  </si>
  <si>
    <t>Перківська Аліна Альбертівна</t>
  </si>
  <si>
    <t>MAB_u_395</t>
  </si>
  <si>
    <t>Петренко Михайло Вікторович</t>
  </si>
  <si>
    <t>MAB_u_396</t>
  </si>
  <si>
    <t>Петро Кропотов</t>
  </si>
  <si>
    <t>MAB_u_397</t>
  </si>
  <si>
    <t>Пиріг Світлана Олександрівна</t>
  </si>
  <si>
    <t>MAB_u_398</t>
  </si>
  <si>
    <t>Піковець Наталія Леонідівна</t>
  </si>
  <si>
    <t>MAB_u_399</t>
  </si>
  <si>
    <t>Пірковіч Катерина Анатоліївна</t>
  </si>
  <si>
    <t>MAB_u_400</t>
  </si>
  <si>
    <t>Плахотнік Артем Віталійович</t>
  </si>
  <si>
    <t>MAB_u_401</t>
  </si>
  <si>
    <t xml:space="preserve">Подгайна Тетяна Євгеніївна </t>
  </si>
  <si>
    <t>MAB_u_402</t>
  </si>
  <si>
    <t>Подгорна Алла Олександрівна</t>
  </si>
  <si>
    <t>MAB_u_403</t>
  </si>
  <si>
    <t xml:space="preserve">Подільчук Мирослава </t>
  </si>
  <si>
    <t>MAB_u_404</t>
  </si>
  <si>
    <t>Подосьонова Ольга Михайлівна</t>
  </si>
  <si>
    <t>MAB_u_405</t>
  </si>
  <si>
    <t>Пожарук Дар'я Володимирівна</t>
  </si>
  <si>
    <t>MAB_u_406</t>
  </si>
  <si>
    <t>Полига Анна Павлівна</t>
  </si>
  <si>
    <t>MAB_u_407</t>
  </si>
  <si>
    <t>Полицьковий Петро Дмитрович</t>
  </si>
  <si>
    <t>MAB_u_408</t>
  </si>
  <si>
    <t>Помаз Віта Миколаївна</t>
  </si>
  <si>
    <t>MAB_u_409</t>
  </si>
  <si>
    <t xml:space="preserve">Пономаренко Вікторія Олександрвна </t>
  </si>
  <si>
    <t>MAB_u_410</t>
  </si>
  <si>
    <t xml:space="preserve">Пономаренко Ольга Володимирівна </t>
  </si>
  <si>
    <t>MAB_u_411</t>
  </si>
  <si>
    <t>Попова Алла Олександрівна</t>
  </si>
  <si>
    <t>MAB_u_412</t>
  </si>
  <si>
    <t>Попович Ольга Іванівна</t>
  </si>
  <si>
    <t>MAB_u_413</t>
  </si>
  <si>
    <t xml:space="preserve">Порядіна Олена Василівна </t>
  </si>
  <si>
    <t>MAB_u_414</t>
  </si>
  <si>
    <t>Постніков Іван</t>
  </si>
  <si>
    <t>MAB_u_415</t>
  </si>
  <si>
    <t>Постолакі Костянтин Олександрович</t>
  </si>
  <si>
    <t>MAB_u_416</t>
  </si>
  <si>
    <t>Потаніна Анастасія Тарасівна</t>
  </si>
  <si>
    <t>MAB_u_417</t>
  </si>
  <si>
    <t>Прайс Ігор Семенович</t>
  </si>
  <si>
    <t>MAB_u_418</t>
  </si>
  <si>
    <t xml:space="preserve">Присяжнюк Анна Сергіївна </t>
  </si>
  <si>
    <t>MAB_u_419</t>
  </si>
  <si>
    <t>Пришлівська Анастасія Мар'янівна</t>
  </si>
  <si>
    <t>MAB_u_420</t>
  </si>
  <si>
    <t>Прокопчук Олена Тодорівна</t>
  </si>
  <si>
    <t>MAB_u_421</t>
  </si>
  <si>
    <t xml:space="preserve">Пшенишнюк Анастасія Олександрівна </t>
  </si>
  <si>
    <t>MAB_u_422</t>
  </si>
  <si>
    <t>Рагуліна Ірина Іванівна</t>
  </si>
  <si>
    <t>MAB_u_423</t>
  </si>
  <si>
    <t>Радчук Олена</t>
  </si>
  <si>
    <t>MAB_u_424</t>
  </si>
  <si>
    <t>Ракитянська Олександра Андріївна</t>
  </si>
  <si>
    <t>MAB_u_425</t>
  </si>
  <si>
    <t>Рангова Ярослава Володимирівна</t>
  </si>
  <si>
    <t>MAB_u_426</t>
  </si>
  <si>
    <t xml:space="preserve">Ратошнюк Аріана Миколаївна </t>
  </si>
  <si>
    <t>MAB_u_427</t>
  </si>
  <si>
    <t xml:space="preserve">Решетник Софія Олегівна </t>
  </si>
  <si>
    <t>MAB_u_428</t>
  </si>
  <si>
    <t>Рибіна Тетяна Андріїївна</t>
  </si>
  <si>
    <t>MAB_u_429</t>
  </si>
  <si>
    <t xml:space="preserve">Рознюк Наталія Костянтинівна </t>
  </si>
  <si>
    <t>MAB_u_430</t>
  </si>
  <si>
    <t>Романенко Наталія Іванівна</t>
  </si>
  <si>
    <t>MAB_u_431</t>
  </si>
  <si>
    <t>Романів Вероніка Романівна</t>
  </si>
  <si>
    <t>MAB_u_432</t>
  </si>
  <si>
    <t>Романкевич Віталій Олексійович</t>
  </si>
  <si>
    <t>MAB_u_433</t>
  </si>
  <si>
    <t xml:space="preserve">Романьков Руслан Олександрович </t>
  </si>
  <si>
    <t>MAB_u_434</t>
  </si>
  <si>
    <t>Ростоцька Наталія Ігорівна</t>
  </si>
  <si>
    <t>MAB_u_435</t>
  </si>
  <si>
    <t>Рудик Вікторія Сергіївна</t>
  </si>
  <si>
    <t>MAB_u_436</t>
  </si>
  <si>
    <t xml:space="preserve">Русяновська Анастасія Віталіївна </t>
  </si>
  <si>
    <t>MAB_u_437</t>
  </si>
  <si>
    <t>Рябенко Галина Миколаївна</t>
  </si>
  <si>
    <t>MAB_u_438</t>
  </si>
  <si>
    <t xml:space="preserve">Рябуха Максим Сергійович </t>
  </si>
  <si>
    <t>MAB_u_439</t>
  </si>
  <si>
    <t xml:space="preserve">Савелко Богдан Володимирович </t>
  </si>
  <si>
    <t>MAB_u_440</t>
  </si>
  <si>
    <t xml:space="preserve">Савенков Олексій Володимирович </t>
  </si>
  <si>
    <t>MAB_u_441</t>
  </si>
  <si>
    <t xml:space="preserve">Савенкова Владислава Геннадіївна </t>
  </si>
  <si>
    <t>MAB_u_442</t>
  </si>
  <si>
    <t>Савлук Святослав Юрійович</t>
  </si>
  <si>
    <t>MAB_u_443</t>
  </si>
  <si>
    <t xml:space="preserve">Савосько Наталія Владиславівна </t>
  </si>
  <si>
    <t>MAB_u_444</t>
  </si>
  <si>
    <t>Савченко Наталія Григорівна</t>
  </si>
  <si>
    <t>MAB_u_445</t>
  </si>
  <si>
    <t xml:space="preserve">Савчук Вікторія Олександрівна </t>
  </si>
  <si>
    <t>MAB_u_446</t>
  </si>
  <si>
    <t>Садчикова Ірина Володимирівна</t>
  </si>
  <si>
    <t>MAB_u_447</t>
  </si>
  <si>
    <t>Самборин Антоній Іванович</t>
  </si>
  <si>
    <t>MAB_u_448</t>
  </si>
  <si>
    <t>Самойленко Анастасія Олександрівна</t>
  </si>
  <si>
    <t>MAB_u_449</t>
  </si>
  <si>
    <t xml:space="preserve">Самсонова Альбіна Віталіївна </t>
  </si>
  <si>
    <t>MAB_u_450</t>
  </si>
  <si>
    <t xml:space="preserve">Сасова Юлія Володимирівна </t>
  </si>
  <si>
    <t>MAB_u_451</t>
  </si>
  <si>
    <t xml:space="preserve">Сасько Світлана Анатоліївна </t>
  </si>
  <si>
    <t>MAB_u_452</t>
  </si>
  <si>
    <t>Сашко Ольга Петрівна</t>
  </si>
  <si>
    <t>MAB_u_453</t>
  </si>
  <si>
    <t>Світлана Коренко</t>
  </si>
  <si>
    <t>MAB_u_454</t>
  </si>
  <si>
    <t>Світлик Анастасія Петрівна</t>
  </si>
  <si>
    <t>MAB_u_455</t>
  </si>
  <si>
    <t xml:space="preserve">Свіщевська Дар'я Сергіївна </t>
  </si>
  <si>
    <t>MAB_u_456</t>
  </si>
  <si>
    <t>Святенко Сергій Володимирович</t>
  </si>
  <si>
    <t>MAB_u_457</t>
  </si>
  <si>
    <t>Северин Наталія Сергіївна</t>
  </si>
  <si>
    <t>MAB_u_458</t>
  </si>
  <si>
    <t>Селезньов Кирило Олександрович</t>
  </si>
  <si>
    <t>MAB_u_459</t>
  </si>
  <si>
    <t xml:space="preserve">Семенова Анастасія Володимирівна </t>
  </si>
  <si>
    <t>MAB_u_460</t>
  </si>
  <si>
    <t xml:space="preserve">Семенюк Юлія Олегівна </t>
  </si>
  <si>
    <t>MAB_u_461</t>
  </si>
  <si>
    <t xml:space="preserve">Семіряжко Анастасія Максимівна </t>
  </si>
  <si>
    <t>MAB_u_462</t>
  </si>
  <si>
    <t>Сербенюк Ганна Анатоліївна</t>
  </si>
  <si>
    <t>MAB_u_463</t>
  </si>
  <si>
    <t>Сергєєва Олена Степанівна</t>
  </si>
  <si>
    <t>MAB_u_464</t>
  </si>
  <si>
    <t xml:space="preserve">Середа Анастасія Віталіївна </t>
  </si>
  <si>
    <t>MAB_u_465</t>
  </si>
  <si>
    <t>Сибірцев Володимир Васильович</t>
  </si>
  <si>
    <t>MAB_u_466</t>
  </si>
  <si>
    <t>Синиця Юлія Сергіївна</t>
  </si>
  <si>
    <t>MAB_u_467</t>
  </si>
  <si>
    <t>Сичова Анастасія Валеріївна</t>
  </si>
  <si>
    <t>MAB_u_468</t>
  </si>
  <si>
    <t>Сібіковський Святослав Євгенійович</t>
  </si>
  <si>
    <t>MAB_u_469</t>
  </si>
  <si>
    <t>Сімонян Владислав Володимирович</t>
  </si>
  <si>
    <t>MAB_u_470</t>
  </si>
  <si>
    <t xml:space="preserve">Скакун Вікторія Олександрівна </t>
  </si>
  <si>
    <t>MAB_u_471</t>
  </si>
  <si>
    <t xml:space="preserve">Скалько Олександр Флорійович </t>
  </si>
  <si>
    <t>MAB_u_472</t>
  </si>
  <si>
    <t>Скопова Олена Сергіївна</t>
  </si>
  <si>
    <t>MAB_u_473</t>
  </si>
  <si>
    <t>Скоромна Олена Юріївна</t>
  </si>
  <si>
    <t>MAB_u_474</t>
  </si>
  <si>
    <t xml:space="preserve">Скрипаль Віра Григорівна </t>
  </si>
  <si>
    <t>MAB_u_475</t>
  </si>
  <si>
    <t>Сливчук Юлія Василівна</t>
  </si>
  <si>
    <t>MAB_u_476</t>
  </si>
  <si>
    <t xml:space="preserve">Сліпенко Тетяна Анатоліївна </t>
  </si>
  <si>
    <t>MAB_u_477</t>
  </si>
  <si>
    <t>Сліпченко Ольга Дмитрівна</t>
  </si>
  <si>
    <t>MAB_u_478</t>
  </si>
  <si>
    <t>Сміла Вікторія Дмитрівна</t>
  </si>
  <si>
    <t>MAB_u_479</t>
  </si>
  <si>
    <t>Смілянська Марія Юріївна</t>
  </si>
  <si>
    <t>MAB_u_480</t>
  </si>
  <si>
    <t xml:space="preserve">Смоля Ольга Олександрівна </t>
  </si>
  <si>
    <t>MAB_u_481</t>
  </si>
  <si>
    <t>Снігур Олена Іванівна</t>
  </si>
  <si>
    <t>MAB_u_482</t>
  </si>
  <si>
    <t xml:space="preserve">Соболєва Ірина Ігорівна </t>
  </si>
  <si>
    <t>MAB_u_483</t>
  </si>
  <si>
    <t xml:space="preserve">Собченко Тимур Олександрович </t>
  </si>
  <si>
    <t>MAB_u_484</t>
  </si>
  <si>
    <t>Содель Аліна Русланівна</t>
  </si>
  <si>
    <t>MAB_u_485</t>
  </si>
  <si>
    <t>Соколова Дар’я Юріївна</t>
  </si>
  <si>
    <t>MAB_u_486</t>
  </si>
  <si>
    <t>Соколовська Світлана Юріївна</t>
  </si>
  <si>
    <t>MAB_u_487</t>
  </si>
  <si>
    <t xml:space="preserve">Соколюк Вікторія Михайлівна </t>
  </si>
  <si>
    <t>MAB_u_488</t>
  </si>
  <si>
    <t>Соловйов Ігор Олександрович</t>
  </si>
  <si>
    <t>MAB_u_489</t>
  </si>
  <si>
    <t xml:space="preserve">Солотвінський Дмитро Віталійович </t>
  </si>
  <si>
    <t>MAB_u_490</t>
  </si>
  <si>
    <t xml:space="preserve">Соляк Генріетта Миколаївна </t>
  </si>
  <si>
    <t>MAB_u_491</t>
  </si>
  <si>
    <t>Сосновська Руслана Станіславівна</t>
  </si>
  <si>
    <t>MAB_u_492</t>
  </si>
  <si>
    <t>Сотула Оксана Віталіївна</t>
  </si>
  <si>
    <t>MAB_u_493</t>
  </si>
  <si>
    <t>Сочка Катерина Андріївна</t>
  </si>
  <si>
    <t>MAB_u_494</t>
  </si>
  <si>
    <t>Стародубцева Ольга Сергіївна</t>
  </si>
  <si>
    <t>MAB_u_495</t>
  </si>
  <si>
    <t xml:space="preserve">Степанова Олена Володимирівна </t>
  </si>
  <si>
    <t>MAB_u_496</t>
  </si>
  <si>
    <t>Стефанчук Назар Миколайович</t>
  </si>
  <si>
    <t>MAB_u_497</t>
  </si>
  <si>
    <t>Стефанчюк Макар Миколайович</t>
  </si>
  <si>
    <t>MAB_u_498</t>
  </si>
  <si>
    <t>Стеценко Арсеній Русланович</t>
  </si>
  <si>
    <t>MAB_u_499</t>
  </si>
  <si>
    <t>Стеценко Богдан Олександрович</t>
  </si>
  <si>
    <t>MAB_u_500</t>
  </si>
  <si>
    <t>Стеценко Олена Олексіївна</t>
  </si>
  <si>
    <t>MAB_u_501</t>
  </si>
  <si>
    <t>Стоцький В'ячеслав</t>
  </si>
  <si>
    <t>MAB_u_502</t>
  </si>
  <si>
    <t>Стратій Ірина Іванівна</t>
  </si>
  <si>
    <t>MAB_u_503</t>
  </si>
  <si>
    <t>Стріла Микола Миколайович</t>
  </si>
  <si>
    <t>MAB_u_504</t>
  </si>
  <si>
    <t xml:space="preserve">Сурело Єлизавета Віталіївна </t>
  </si>
  <si>
    <t>MAB_u_505</t>
  </si>
  <si>
    <t>Сьомочкіна Тетяна Ігорівна</t>
  </si>
  <si>
    <t>MAB_u_506</t>
  </si>
  <si>
    <t xml:space="preserve">Сюч Аннамарія Золтанівна </t>
  </si>
  <si>
    <t>MAB_u_507</t>
  </si>
  <si>
    <t>Тараненко Сергій Пантелійович</t>
  </si>
  <si>
    <t>MAB_u_508</t>
  </si>
  <si>
    <t>Тарасевич Катерина Сергіївна</t>
  </si>
  <si>
    <t>MAB_u_509</t>
  </si>
  <si>
    <t>Таргоній Анастасія Сергіївна</t>
  </si>
  <si>
    <t>MAB_u_510</t>
  </si>
  <si>
    <t>терещенко марія юріївна</t>
  </si>
  <si>
    <t>MAB_u_511</t>
  </si>
  <si>
    <t>Тесля Софія Миколаївна</t>
  </si>
  <si>
    <t>MAB_u_512</t>
  </si>
  <si>
    <t>Тимків Юлія Євгенівна</t>
  </si>
  <si>
    <t>MAB_u_513</t>
  </si>
  <si>
    <t>Тимошенко Ольга Володимирівна</t>
  </si>
  <si>
    <t>MAB_u_514</t>
  </si>
  <si>
    <t>Тимошик Михайло Морозенкович</t>
  </si>
  <si>
    <t>MAB_u_515</t>
  </si>
  <si>
    <t>Тимошик Наталія Степанівна</t>
  </si>
  <si>
    <t>MAB_u_516</t>
  </si>
  <si>
    <t xml:space="preserve">Тимощук Сергій Романович </t>
  </si>
  <si>
    <t>MAB_u_517</t>
  </si>
  <si>
    <t xml:space="preserve">Тимчишин Ірина Богданівна </t>
  </si>
  <si>
    <t>MAB_u_518</t>
  </si>
  <si>
    <t>Тихоненко Наталія Іванівна</t>
  </si>
  <si>
    <t>MAB_u_519</t>
  </si>
  <si>
    <t>Тичкова Наталія Борисівна</t>
  </si>
  <si>
    <t>MAB_u_520</t>
  </si>
  <si>
    <t>Тищенко Дмитро Олександрович</t>
  </si>
  <si>
    <t>MAB_u_521</t>
  </si>
  <si>
    <t>Ткаченко Владислава Юріївна</t>
  </si>
  <si>
    <t>MAB_u_522</t>
  </si>
  <si>
    <t>Ткаченко Олена Георгіївна</t>
  </si>
  <si>
    <t>MAB_u_523</t>
  </si>
  <si>
    <t xml:space="preserve">Ткачук Анастасія Василівна </t>
  </si>
  <si>
    <t>MAB_u_524</t>
  </si>
  <si>
    <t>Ткачук Наталія Василівна</t>
  </si>
  <si>
    <t>MAB_u_525</t>
  </si>
  <si>
    <t>Ткачук Наталія Миколаївна</t>
  </si>
  <si>
    <t>MAB_u_526</t>
  </si>
  <si>
    <t>Томас Ірина Георгіївна</t>
  </si>
  <si>
    <t>MAB_u_527</t>
  </si>
  <si>
    <t xml:space="preserve">Топал Алевтина Петрівна </t>
  </si>
  <si>
    <t>MAB_u_528</t>
  </si>
  <si>
    <t xml:space="preserve">Тринчук Віктор Вікторович </t>
  </si>
  <si>
    <t>MAB_u_529</t>
  </si>
  <si>
    <t>Тронь Павел Олександрович</t>
  </si>
  <si>
    <t>MAB_u_530</t>
  </si>
  <si>
    <t>Туз Анастасія Юріївна</t>
  </si>
  <si>
    <t>MAB_u_531</t>
  </si>
  <si>
    <t>Турликова Анастасія Сергіївна</t>
  </si>
  <si>
    <t>MAB_u_532</t>
  </si>
  <si>
    <t xml:space="preserve">Українець Каріна Ігорівна </t>
  </si>
  <si>
    <t>MAB_u_533</t>
  </si>
  <si>
    <t>Улянич Юлія Василівна</t>
  </si>
  <si>
    <t>MAB_u_534</t>
  </si>
  <si>
    <t xml:space="preserve">Усата Поліна Романівна </t>
  </si>
  <si>
    <t>MAB_u_535</t>
  </si>
  <si>
    <t xml:space="preserve">Усенко Анна Олександрівна </t>
  </si>
  <si>
    <t>MAB_u_536</t>
  </si>
  <si>
    <t xml:space="preserve">Устюгова Жанна Володимирівна </t>
  </si>
  <si>
    <t>MAB_u_537</t>
  </si>
  <si>
    <t>Фабриченко Андрій Григорович</t>
  </si>
  <si>
    <t>MAB_u_538</t>
  </si>
  <si>
    <t>Фадєєв Андрій Володимирович</t>
  </si>
  <si>
    <t>MAB_u_539</t>
  </si>
  <si>
    <t>Файчук Ольга Валеріївна</t>
  </si>
  <si>
    <t>MAB_u_540</t>
  </si>
  <si>
    <t>Фалєєва Світлана Костянтинівна</t>
  </si>
  <si>
    <t>MAB_u_541</t>
  </si>
  <si>
    <t>Федоренко Марина Олегівна</t>
  </si>
  <si>
    <t>MAB_u_542</t>
  </si>
  <si>
    <t>Федоренко Олег Павлович</t>
  </si>
  <si>
    <t>MAB_u_543</t>
  </si>
  <si>
    <t xml:space="preserve">Федоренко Юлія Олександрівна </t>
  </si>
  <si>
    <t>MAB_u_544</t>
  </si>
  <si>
    <t>Федорова Оксана Геннадіївна</t>
  </si>
  <si>
    <t>MAB_u_545</t>
  </si>
  <si>
    <t xml:space="preserve">Федорчук Марія Сергіївна </t>
  </si>
  <si>
    <t>MAB_u_546</t>
  </si>
  <si>
    <t>Філончук Зоя Володимирівна</t>
  </si>
  <si>
    <t>MAB_u_547</t>
  </si>
  <si>
    <t xml:space="preserve">Фозекош Аріна Олександрівна </t>
  </si>
  <si>
    <t>MAB_u_548</t>
  </si>
  <si>
    <t>Фоменко Вадим Геннадійович</t>
  </si>
  <si>
    <t>MAB_u_549</t>
  </si>
  <si>
    <t>Франчук Тамара Михайлівна</t>
  </si>
  <si>
    <t>MAB_u_550</t>
  </si>
  <si>
    <t>Фурсова Христина Валентинівна</t>
  </si>
  <si>
    <t>MAB_u_551</t>
  </si>
  <si>
    <t xml:space="preserve">Хандогіна Єлизавета Олексіївна </t>
  </si>
  <si>
    <t>MAB_u_552</t>
  </si>
  <si>
    <t xml:space="preserve">Харченко Вікторія Володимирівна </t>
  </si>
  <si>
    <t>MAB_u_553</t>
  </si>
  <si>
    <t xml:space="preserve">Хилевич Вікторія Миколаївна </t>
  </si>
  <si>
    <t>MAB_u_554</t>
  </si>
  <si>
    <t>Химич Ірина Григорівна</t>
  </si>
  <si>
    <t>MAB_u_555</t>
  </si>
  <si>
    <t>Холявко Наталія Іванівна</t>
  </si>
  <si>
    <t>MAB_u_556</t>
  </si>
  <si>
    <t>Холявко Ольга Іванівна</t>
  </si>
  <si>
    <t>MAB_u_557</t>
  </si>
  <si>
    <t>Хрипта Кирил Петрович</t>
  </si>
  <si>
    <t>MAB_u_558</t>
  </si>
  <si>
    <t>Худолій  Любов Михайлівна</t>
  </si>
  <si>
    <t>MAB_u_559</t>
  </si>
  <si>
    <t xml:space="preserve">Циганенко Володимир Сергійович </t>
  </si>
  <si>
    <t>MAB_u_560</t>
  </si>
  <si>
    <t>Чайківська Наталія Романівна</t>
  </si>
  <si>
    <t>MAB_u_561</t>
  </si>
  <si>
    <t xml:space="preserve">Чапук Евеліна Олегівна </t>
  </si>
  <si>
    <t>MAB_u_562</t>
  </si>
  <si>
    <t>Чемер Дмитро Вікторович</t>
  </si>
  <si>
    <t>MAB_u_563</t>
  </si>
  <si>
    <t>Чернега Віра Олегівна</t>
  </si>
  <si>
    <t>MAB_u_564</t>
  </si>
  <si>
    <t>Черняєва Олена Вікторівна</t>
  </si>
  <si>
    <t>MAB_u_565</t>
  </si>
  <si>
    <t xml:space="preserve">Чиж Максим Євгенійович </t>
  </si>
  <si>
    <t>MAB_u_566</t>
  </si>
  <si>
    <t>Чолак Тетяна Дмитрівна</t>
  </si>
  <si>
    <t>MAB_u_567</t>
  </si>
  <si>
    <t>Чубань Вікторія Сергіївна</t>
  </si>
  <si>
    <t>MAB_u_568</t>
  </si>
  <si>
    <t xml:space="preserve">Чудак Анастасія Анатоліївна </t>
  </si>
  <si>
    <t>MAB_u_569</t>
  </si>
  <si>
    <t>Чумак Ірина Казимирівна</t>
  </si>
  <si>
    <t>MAB_u_570</t>
  </si>
  <si>
    <t>Чумаченко Андрій Миколайович</t>
  </si>
  <si>
    <t>MAB_u_571</t>
  </si>
  <si>
    <t xml:space="preserve">Чурман Гойнолка Ференцівна </t>
  </si>
  <si>
    <t>MAB_u_572</t>
  </si>
  <si>
    <t xml:space="preserve">Чуть Єва Сергіївна </t>
  </si>
  <si>
    <t>MAB_u_573</t>
  </si>
  <si>
    <t>Шавикін Сергій Олександрович</t>
  </si>
  <si>
    <t>MAB_u_574</t>
  </si>
  <si>
    <t>Шадоріна Анастасія Олександрівна</t>
  </si>
  <si>
    <t>MAB_u_575</t>
  </si>
  <si>
    <t>Шапіро Олександр Ісаакович</t>
  </si>
  <si>
    <t>MAB_u_576</t>
  </si>
  <si>
    <t>Шаповал Юлія Ігорівна</t>
  </si>
  <si>
    <t>MAB_u_577</t>
  </si>
  <si>
    <t>Шаповалова Ганна Віталіївна</t>
  </si>
  <si>
    <t>MAB_u_578</t>
  </si>
  <si>
    <t xml:space="preserve">Шатіло Оксана Вадимівна </t>
  </si>
  <si>
    <t>MAB_u_579</t>
  </si>
  <si>
    <t>Швець Веніамін Вільгельмович</t>
  </si>
  <si>
    <t>MAB_u_580</t>
  </si>
  <si>
    <t>Шевченко Дмитро Олександрович</t>
  </si>
  <si>
    <t>MAB_u_581</t>
  </si>
  <si>
    <t>Шевченко Любов Ярославівна</t>
  </si>
  <si>
    <t>MAB_u_582</t>
  </si>
  <si>
    <t>Шевчук Владислава Олегівна</t>
  </si>
  <si>
    <t>MAB_u_583</t>
  </si>
  <si>
    <t>Шевчук Катерина Віталіївна</t>
  </si>
  <si>
    <t>MAB_u_584</t>
  </si>
  <si>
    <t>Шедловський Михайло Романович</t>
  </si>
  <si>
    <t>MAB_u_585</t>
  </si>
  <si>
    <t xml:space="preserve">Шимків Світлана Анатоліївна </t>
  </si>
  <si>
    <t>MAB_u_586</t>
  </si>
  <si>
    <t xml:space="preserve">Шинкаренко Денис Романович </t>
  </si>
  <si>
    <t>MAB_u_587</t>
  </si>
  <si>
    <t>Шишкіна Олена Вікторівна</t>
  </si>
  <si>
    <t>MAB_u_588</t>
  </si>
  <si>
    <t>Шільвінська Ольга Леонардівна</t>
  </si>
  <si>
    <t>MAB_u_589</t>
  </si>
  <si>
    <t xml:space="preserve">Шленскова Христина Юріївна </t>
  </si>
  <si>
    <t>MAB_u_590</t>
  </si>
  <si>
    <t>Шостопал Анатолій Васильович</t>
  </si>
  <si>
    <t>MAB_u_591</t>
  </si>
  <si>
    <t>Шпак Олена Валеріївна</t>
  </si>
  <si>
    <t>MAB_u_592</t>
  </si>
  <si>
    <t>Шпетна Олександра Дмитрівна</t>
  </si>
  <si>
    <t>MAB_u_593</t>
  </si>
  <si>
    <t xml:space="preserve">Шпомер Андрій Миколайович </t>
  </si>
  <si>
    <t>MAB_u_594</t>
  </si>
  <si>
    <t>Шпомер Тетяна Олександрівна</t>
  </si>
  <si>
    <t>MAB_u_595</t>
  </si>
  <si>
    <t xml:space="preserve">Шрібак Юліана Русланівна </t>
  </si>
  <si>
    <t>MAB_u_596</t>
  </si>
  <si>
    <t xml:space="preserve">Штанько Любов Миколаївна </t>
  </si>
  <si>
    <t>MAB_u_597</t>
  </si>
  <si>
    <t>Шуба Марина Володимирівна</t>
  </si>
  <si>
    <t>MAB_u_598</t>
  </si>
  <si>
    <t xml:space="preserve">Шумак Вероніка Олександрівна </t>
  </si>
  <si>
    <t>MAB_u_599</t>
  </si>
  <si>
    <t>Шумська Олександра Миколаївна</t>
  </si>
  <si>
    <t>MAB_u_600</t>
  </si>
  <si>
    <t>Щевкун Аліна Владиславівна</t>
  </si>
  <si>
    <t>MAB_u_601</t>
  </si>
  <si>
    <t xml:space="preserve">Щербина Поліна Сергіївна </t>
  </si>
  <si>
    <t>MAB_u_602</t>
  </si>
  <si>
    <t>Южека Роман Сергійович</t>
  </si>
  <si>
    <t>MAB_u_603</t>
  </si>
  <si>
    <t>Ягужинська Крістіна Миколаївна</t>
  </si>
  <si>
    <t>MAB_u_604</t>
  </si>
  <si>
    <t>Якібчук Софія  Романівна</t>
  </si>
  <si>
    <t>MAB_u_605</t>
  </si>
  <si>
    <t>Яковенко Зоряна Сергіївна</t>
  </si>
  <si>
    <t>MAB_u_606</t>
  </si>
  <si>
    <t xml:space="preserve">Янович Неллі Євгеніївна </t>
  </si>
  <si>
    <t>MAB_u_607</t>
  </si>
  <si>
    <t>Яриш Оксана Степанівна</t>
  </si>
  <si>
    <t>Катеринич Антон Миколайович</t>
  </si>
  <si>
    <t>MAB_u_608</t>
  </si>
  <si>
    <t xml:space="preserve">13 жовтня 2025 р. </t>
  </si>
  <si>
    <t>Андріянова Марія Вікторівна</t>
  </si>
  <si>
    <t>MAB_u_609</t>
  </si>
  <si>
    <t>Бабакін Володимир Сергійович</t>
  </si>
  <si>
    <t>MAB_u_610</t>
  </si>
  <si>
    <t>MAB_u_611</t>
  </si>
  <si>
    <t xml:space="preserve">Галаганенко Єлизавета Вікторівна </t>
  </si>
  <si>
    <t>MAB_u_612</t>
  </si>
  <si>
    <t>Гаркава Лариса Олександрівна</t>
  </si>
  <si>
    <t>MAB_u_613</t>
  </si>
  <si>
    <t>Гирман Тетяна Олексіївна</t>
  </si>
  <si>
    <t>MAB_u_614</t>
  </si>
  <si>
    <t xml:space="preserve">Демʼянчук Дарʼя Сергіївна </t>
  </si>
  <si>
    <t>MAB_u_615</t>
  </si>
  <si>
    <t xml:space="preserve">Дудинець Анастасія Андріївна </t>
  </si>
  <si>
    <t>MAB_u_616</t>
  </si>
  <si>
    <t>Кир'ян Аліна Сергіївна</t>
  </si>
  <si>
    <t>MAB_u_617</t>
  </si>
  <si>
    <t xml:space="preserve">Колесніков Гліб Павлович </t>
  </si>
  <si>
    <t>MAB_u_618</t>
  </si>
  <si>
    <t>Кучінік Наталка Іванівна</t>
  </si>
  <si>
    <t>MAB_u_619</t>
  </si>
  <si>
    <t>Леміщенко Ніка Вікторівна</t>
  </si>
  <si>
    <t>MAB_u_620</t>
  </si>
  <si>
    <t xml:space="preserve">Озерова Єлизавета Євгенівна </t>
  </si>
  <si>
    <t>MAB_u_621</t>
  </si>
  <si>
    <t xml:space="preserve">Онисенко Вікторія Юріївна </t>
  </si>
  <si>
    <t>MAB_u_622</t>
  </si>
  <si>
    <t xml:space="preserve">Орищина Аміна Олександрівна </t>
  </si>
  <si>
    <t>MAB_u_623</t>
  </si>
  <si>
    <t>Орлова Зоя Володимирівна</t>
  </si>
  <si>
    <t>MAB_u_624</t>
  </si>
  <si>
    <t>Осадчук Наталія</t>
  </si>
  <si>
    <t>MAB_u_625</t>
  </si>
  <si>
    <t xml:space="preserve">Потребич Софія Анатоліївна </t>
  </si>
  <si>
    <t>MAB_u_626</t>
  </si>
  <si>
    <t>Рилєєв Сергій Володимирович</t>
  </si>
  <si>
    <t>MAB_u_627</t>
  </si>
  <si>
    <t>Сєріков Костянтин Євгенович</t>
  </si>
  <si>
    <t>MAB_u_628</t>
  </si>
  <si>
    <t>Сидорук Євгенія Олегівна</t>
  </si>
  <si>
    <t>MAB_u_629</t>
  </si>
  <si>
    <t>Симоненко Віола Станіславівна</t>
  </si>
  <si>
    <t>MAB_u_630</t>
  </si>
  <si>
    <t>Східницька Галина Володимирівна</t>
  </si>
  <si>
    <t>MAB_u_631</t>
  </si>
  <si>
    <t xml:space="preserve">Тимофєєва Катерина Анатоліївна </t>
  </si>
  <si>
    <t>MAB_u_632</t>
  </si>
  <si>
    <t>Ткаченко Світлана Миколаівна</t>
  </si>
  <si>
    <t>MAB_u_633</t>
  </si>
  <si>
    <t>Черник Діана Віталіївна</t>
  </si>
  <si>
    <t>MAB_u_634</t>
  </si>
  <si>
    <t>Шеруда Вікторія Миколаївна</t>
  </si>
  <si>
    <t>MAB_u_635</t>
  </si>
  <si>
    <t xml:space="preserve">23 жовтня 2025 р. </t>
  </si>
  <si>
    <t>Кучеревський Антон Олександрович</t>
  </si>
  <si>
    <t>MAB_u_636</t>
  </si>
  <si>
    <t>Лозинська Оксана Теодорівна</t>
  </si>
  <si>
    <t>MAB_u_637</t>
  </si>
  <si>
    <t>Нетребчук Лариса Олександрівна</t>
  </si>
  <si>
    <t>MAB_u_638</t>
  </si>
  <si>
    <t>Стешенко Михайло Іванович</t>
  </si>
  <si>
    <t>MAB_u_639</t>
  </si>
  <si>
    <t>Ткаченко Софія Олександрівна</t>
  </si>
  <si>
    <t>MAB_u_640</t>
  </si>
  <si>
    <t>Федоронько Дар'я Юріївна</t>
  </si>
  <si>
    <t>MAB_u_641</t>
  </si>
  <si>
    <t>Сокур Анастасія Сергіївна</t>
  </si>
  <si>
    <t>MAB_u_642</t>
  </si>
  <si>
    <t>Касапчук Катерина Андріївна</t>
  </si>
  <si>
    <t>MAB_u_643</t>
  </si>
  <si>
    <t>Грабчак Катерина Олександрівна</t>
  </si>
  <si>
    <t>MAB_u_644</t>
  </si>
  <si>
    <t>Непша Анастасія Олегівна</t>
  </si>
  <si>
    <t>MAB_u_645</t>
  </si>
  <si>
    <t>Дмитрик Віталій Вікторович</t>
  </si>
  <si>
    <t>MAB_u_646</t>
  </si>
  <si>
    <t>Філінюк Софія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</si>
</sst>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C75eMelgs4NLNnClVp-t" TargetMode="External"/><Relationship Id="rId21" Type="http://schemas.openxmlformats.org/officeDocument/2006/relationships/hyperlink" Target="https://talan.bank.gov.ua/get-user-certificate/C75eMNgPV0CB_-rCBo_H" TargetMode="External"/><Relationship Id="rId324" Type="http://schemas.openxmlformats.org/officeDocument/2006/relationships/hyperlink" Target="https://talan.bank.gov.ua/get-user-certificate/C75eM-_G1vx-BEnV72Ql" TargetMode="External"/><Relationship Id="rId531" Type="http://schemas.openxmlformats.org/officeDocument/2006/relationships/hyperlink" Target="https://talan.bank.gov.ua/get-user-certificate/C75eMGxQoSTT5ZG9wG0s" TargetMode="External"/><Relationship Id="rId629" Type="http://schemas.openxmlformats.org/officeDocument/2006/relationships/hyperlink" Target="https://talan.bank.gov.ua/get-user-certificate/p24ie86sEL4ChCmix7F5" TargetMode="External"/><Relationship Id="rId170" Type="http://schemas.openxmlformats.org/officeDocument/2006/relationships/hyperlink" Target="https://talan.bank.gov.ua/get-user-certificate/C75eM3mrulH5NG9STZ9S" TargetMode="External"/><Relationship Id="rId268" Type="http://schemas.openxmlformats.org/officeDocument/2006/relationships/hyperlink" Target="https://talan.bank.gov.ua/get-user-certificate/C75eMkLfBR_o-qWz1B-t" TargetMode="External"/><Relationship Id="rId475" Type="http://schemas.openxmlformats.org/officeDocument/2006/relationships/hyperlink" Target="https://talan.bank.gov.ua/get-user-certificate/C75eMmJgGtVsmn9RbRcn" TargetMode="External"/><Relationship Id="rId32" Type="http://schemas.openxmlformats.org/officeDocument/2006/relationships/hyperlink" Target="https://talan.bank.gov.ua/get-user-certificate/C75eMT-xcPDaDwWcfvOW" TargetMode="External"/><Relationship Id="rId128" Type="http://schemas.openxmlformats.org/officeDocument/2006/relationships/hyperlink" Target="https://talan.bank.gov.ua/get-user-certificate/C75eM321WgNlzQMOvlOk" TargetMode="External"/><Relationship Id="rId335" Type="http://schemas.openxmlformats.org/officeDocument/2006/relationships/hyperlink" Target="https://talan.bank.gov.ua/get-user-certificate/C75eMDfiun2aOn3D7cQC" TargetMode="External"/><Relationship Id="rId542" Type="http://schemas.openxmlformats.org/officeDocument/2006/relationships/hyperlink" Target="https://talan.bank.gov.ua/get-user-certificate/C75eMBgQbk9Gx-0qhGbi" TargetMode="External"/><Relationship Id="rId181" Type="http://schemas.openxmlformats.org/officeDocument/2006/relationships/hyperlink" Target="https://talan.bank.gov.ua/get-user-certificate/C75eMCebxT6FdfW1easy" TargetMode="External"/><Relationship Id="rId402" Type="http://schemas.openxmlformats.org/officeDocument/2006/relationships/hyperlink" Target="https://talan.bank.gov.ua/get-user-certificate/C75eMVEesIYkeMtT9hm_" TargetMode="External"/><Relationship Id="rId279" Type="http://schemas.openxmlformats.org/officeDocument/2006/relationships/hyperlink" Target="https://talan.bank.gov.ua/get-user-certificate/C75eM1shxjMU3qUgQZlL" TargetMode="External"/><Relationship Id="rId486" Type="http://schemas.openxmlformats.org/officeDocument/2006/relationships/hyperlink" Target="https://talan.bank.gov.ua/get-user-certificate/C75eMoWuWtBG9F8b99II" TargetMode="External"/><Relationship Id="rId43" Type="http://schemas.openxmlformats.org/officeDocument/2006/relationships/hyperlink" Target="https://talan.bank.gov.ua/get-user-certificate/C75eMSs2HQMHDDzVVSx7" TargetMode="External"/><Relationship Id="rId139" Type="http://schemas.openxmlformats.org/officeDocument/2006/relationships/hyperlink" Target="https://talan.bank.gov.ua/get-user-certificate/C75eM1HTLRLrK73UFU99" TargetMode="External"/><Relationship Id="rId346" Type="http://schemas.openxmlformats.org/officeDocument/2006/relationships/hyperlink" Target="https://talan.bank.gov.ua/get-user-certificate/C75eMA9FiSFBGHWTNbRh" TargetMode="External"/><Relationship Id="rId553" Type="http://schemas.openxmlformats.org/officeDocument/2006/relationships/hyperlink" Target="https://talan.bank.gov.ua/get-user-certificate/C75eMMt8kaGVF2X_V60l" TargetMode="External"/><Relationship Id="rId192" Type="http://schemas.openxmlformats.org/officeDocument/2006/relationships/hyperlink" Target="https://talan.bank.gov.ua/get-user-certificate/C75eMDT178vRU1qSXv6X" TargetMode="External"/><Relationship Id="rId206" Type="http://schemas.openxmlformats.org/officeDocument/2006/relationships/hyperlink" Target="https://talan.bank.gov.ua/get-user-certificate/C75eMvoe57Mx1C3AKqLS" TargetMode="External"/><Relationship Id="rId413" Type="http://schemas.openxmlformats.org/officeDocument/2006/relationships/hyperlink" Target="https://talan.bank.gov.ua/get-user-certificate/C75eMWj7eo58VrDa-x0w" TargetMode="External"/><Relationship Id="rId497" Type="http://schemas.openxmlformats.org/officeDocument/2006/relationships/hyperlink" Target="https://talan.bank.gov.ua/get-user-certificate/C75eMiqNcACCpcLfBeE7" TargetMode="External"/><Relationship Id="rId620" Type="http://schemas.openxmlformats.org/officeDocument/2006/relationships/hyperlink" Target="https://talan.bank.gov.ua/get-user-certificate/p24iez9dy6TBmUmuVtNJ" TargetMode="External"/><Relationship Id="rId357" Type="http://schemas.openxmlformats.org/officeDocument/2006/relationships/hyperlink" Target="https://talan.bank.gov.ua/get-user-certificate/C75eMV8qe8ORB6Ciuojm" TargetMode="External"/><Relationship Id="rId54" Type="http://schemas.openxmlformats.org/officeDocument/2006/relationships/hyperlink" Target="https://talan.bank.gov.ua/get-user-certificate/C75eM1fhnyu6J-J1jH-9" TargetMode="External"/><Relationship Id="rId217" Type="http://schemas.openxmlformats.org/officeDocument/2006/relationships/hyperlink" Target="https://talan.bank.gov.ua/get-user-certificate/C75eMekAdR-TWXdGBBa5" TargetMode="External"/><Relationship Id="rId564" Type="http://schemas.openxmlformats.org/officeDocument/2006/relationships/hyperlink" Target="https://talan.bank.gov.ua/get-user-certificate/C75eMNKdQy8ICdAtqMIS" TargetMode="External"/><Relationship Id="rId424" Type="http://schemas.openxmlformats.org/officeDocument/2006/relationships/hyperlink" Target="https://talan.bank.gov.ua/get-user-certificate/C75eMX4MKQJhnM3dxxNj" TargetMode="External"/><Relationship Id="rId631" Type="http://schemas.openxmlformats.org/officeDocument/2006/relationships/hyperlink" Target="https://talan.bank.gov.ua/get-user-certificate/p24ie20mgO2x31wWH0uQ" TargetMode="External"/><Relationship Id="rId270" Type="http://schemas.openxmlformats.org/officeDocument/2006/relationships/hyperlink" Target="https://talan.bank.gov.ua/get-user-certificate/C75eMQBnt1KiC4RWB6G5" TargetMode="External"/><Relationship Id="rId65" Type="http://schemas.openxmlformats.org/officeDocument/2006/relationships/hyperlink" Target="https://talan.bank.gov.ua/get-user-certificate/C75eM8bTZ1kF_iJRvnRR" TargetMode="External"/><Relationship Id="rId130" Type="http://schemas.openxmlformats.org/officeDocument/2006/relationships/hyperlink" Target="https://talan.bank.gov.ua/get-user-certificate/C75eMj1H3AoXtVoCfiWU" TargetMode="External"/><Relationship Id="rId368" Type="http://schemas.openxmlformats.org/officeDocument/2006/relationships/hyperlink" Target="https://talan.bank.gov.ua/get-user-certificate/C75eMnUj9QZ_kmcabF-o" TargetMode="External"/><Relationship Id="rId575" Type="http://schemas.openxmlformats.org/officeDocument/2006/relationships/hyperlink" Target="https://talan.bank.gov.ua/get-user-certificate/C75eM5ZQIRBlcDrsAwoV" TargetMode="External"/><Relationship Id="rId228" Type="http://schemas.openxmlformats.org/officeDocument/2006/relationships/hyperlink" Target="https://talan.bank.gov.ua/get-user-certificate/C75eMi4YjTlsq0CE5o2E" TargetMode="External"/><Relationship Id="rId435" Type="http://schemas.openxmlformats.org/officeDocument/2006/relationships/hyperlink" Target="https://talan.bank.gov.ua/get-user-certificate/C75eMp9M73bfwZXc_e_T" TargetMode="External"/><Relationship Id="rId642" Type="http://schemas.openxmlformats.org/officeDocument/2006/relationships/hyperlink" Target="https://talan.bank.gov.ua/get-user-certificate/3kgg_SW0AgjYpvp_h7Vo" TargetMode="External"/><Relationship Id="rId281" Type="http://schemas.openxmlformats.org/officeDocument/2006/relationships/hyperlink" Target="https://talan.bank.gov.ua/get-user-certificate/C75eMD-SY8Qgp3b4UltJ" TargetMode="External"/><Relationship Id="rId502" Type="http://schemas.openxmlformats.org/officeDocument/2006/relationships/hyperlink" Target="https://talan.bank.gov.ua/get-user-certificate/C75eMojdFTAlTLgdWQhS" TargetMode="External"/><Relationship Id="rId76" Type="http://schemas.openxmlformats.org/officeDocument/2006/relationships/hyperlink" Target="https://talan.bank.gov.ua/get-user-certificate/C75eMmovm4ItMcXpY3Fv" TargetMode="External"/><Relationship Id="rId141" Type="http://schemas.openxmlformats.org/officeDocument/2006/relationships/hyperlink" Target="https://talan.bank.gov.ua/get-user-certificate/C75eMZHbNQ86esbhQqnM" TargetMode="External"/><Relationship Id="rId379" Type="http://schemas.openxmlformats.org/officeDocument/2006/relationships/hyperlink" Target="https://talan.bank.gov.ua/get-user-certificate/C75eM8mOOTzKWExbs_G-" TargetMode="External"/><Relationship Id="rId586" Type="http://schemas.openxmlformats.org/officeDocument/2006/relationships/hyperlink" Target="https://talan.bank.gov.ua/get-user-certificate/C75eMazjfAz2ve-m-dVn" TargetMode="External"/><Relationship Id="rId7" Type="http://schemas.openxmlformats.org/officeDocument/2006/relationships/hyperlink" Target="https://talan.bank.gov.ua/get-user-certificate/C75eMpKXu6RMrCtagUra" TargetMode="External"/><Relationship Id="rId239" Type="http://schemas.openxmlformats.org/officeDocument/2006/relationships/hyperlink" Target="https://talan.bank.gov.ua/get-user-certificate/C75eMAilYCxipFOGg8Vv" TargetMode="External"/><Relationship Id="rId446" Type="http://schemas.openxmlformats.org/officeDocument/2006/relationships/hyperlink" Target="https://talan.bank.gov.ua/get-user-certificate/C75eMhD_pkwH5ASC6O2n" TargetMode="External"/><Relationship Id="rId292" Type="http://schemas.openxmlformats.org/officeDocument/2006/relationships/hyperlink" Target="https://talan.bank.gov.ua/get-user-certificate/C75eM6buVM5sSlC7jsF0" TargetMode="External"/><Relationship Id="rId306" Type="http://schemas.openxmlformats.org/officeDocument/2006/relationships/hyperlink" Target="https://talan.bank.gov.ua/get-user-certificate/C75eMSxhPsc4-dWWkf3m" TargetMode="External"/><Relationship Id="rId87" Type="http://schemas.openxmlformats.org/officeDocument/2006/relationships/hyperlink" Target="https://talan.bank.gov.ua/get-user-certificate/C75eMInZh_hF4nxBdYPe" TargetMode="External"/><Relationship Id="rId513" Type="http://schemas.openxmlformats.org/officeDocument/2006/relationships/hyperlink" Target="https://talan.bank.gov.ua/get-user-certificate/C75eMhGy2YRnEXerzXOD" TargetMode="External"/><Relationship Id="rId597" Type="http://schemas.openxmlformats.org/officeDocument/2006/relationships/hyperlink" Target="https://talan.bank.gov.ua/get-user-certificate/C75eMp9KDtm9J6cJmYXh" TargetMode="External"/><Relationship Id="rId152" Type="http://schemas.openxmlformats.org/officeDocument/2006/relationships/hyperlink" Target="https://talan.bank.gov.ua/get-user-certificate/C75eMe-dh1--jWU6muaE" TargetMode="External"/><Relationship Id="rId457" Type="http://schemas.openxmlformats.org/officeDocument/2006/relationships/hyperlink" Target="https://talan.bank.gov.ua/get-user-certificate/C75eMfqsU7OFm8QmuRas" TargetMode="External"/><Relationship Id="rId14" Type="http://schemas.openxmlformats.org/officeDocument/2006/relationships/hyperlink" Target="https://talan.bank.gov.ua/get-user-certificate/C75eM4e3dzf5WSwkyAES" TargetMode="External"/><Relationship Id="rId317" Type="http://schemas.openxmlformats.org/officeDocument/2006/relationships/hyperlink" Target="https://talan.bank.gov.ua/get-user-certificate/C75eMy3RlhmD4hKXK2m5" TargetMode="External"/><Relationship Id="rId524" Type="http://schemas.openxmlformats.org/officeDocument/2006/relationships/hyperlink" Target="https://talan.bank.gov.ua/get-user-certificate/C75eM-NG48fCI4mmzFXF" TargetMode="External"/><Relationship Id="rId98" Type="http://schemas.openxmlformats.org/officeDocument/2006/relationships/hyperlink" Target="https://talan.bank.gov.ua/get-user-certificate/C75eMEvp0wOz4BHH3Rq5" TargetMode="External"/><Relationship Id="rId163" Type="http://schemas.openxmlformats.org/officeDocument/2006/relationships/hyperlink" Target="https://talan.bank.gov.ua/get-user-certificate/C75eM6pf62xeUAOcWMDK" TargetMode="External"/><Relationship Id="rId370" Type="http://schemas.openxmlformats.org/officeDocument/2006/relationships/hyperlink" Target="https://talan.bank.gov.ua/get-user-certificate/C75eM__QrpSZND4w5MqB" TargetMode="External"/><Relationship Id="rId230" Type="http://schemas.openxmlformats.org/officeDocument/2006/relationships/hyperlink" Target="https://talan.bank.gov.ua/get-user-certificate/C75eMddKc6j5-QfXaMvd" TargetMode="External"/><Relationship Id="rId468" Type="http://schemas.openxmlformats.org/officeDocument/2006/relationships/hyperlink" Target="https://talan.bank.gov.ua/get-user-certificate/C75eMUVYcPHZBgbCJEXA" TargetMode="External"/><Relationship Id="rId25" Type="http://schemas.openxmlformats.org/officeDocument/2006/relationships/hyperlink" Target="https://talan.bank.gov.ua/get-user-certificate/C75eMgQgpcBufv_Rgb08" TargetMode="External"/><Relationship Id="rId328" Type="http://schemas.openxmlformats.org/officeDocument/2006/relationships/hyperlink" Target="https://talan.bank.gov.ua/get-user-certificate/C75eMeANPRq_RTmuRjXb" TargetMode="External"/><Relationship Id="rId535" Type="http://schemas.openxmlformats.org/officeDocument/2006/relationships/hyperlink" Target="https://talan.bank.gov.ua/get-user-certificate/C75eM5RvcEAh5bvOdhdX" TargetMode="External"/><Relationship Id="rId174" Type="http://schemas.openxmlformats.org/officeDocument/2006/relationships/hyperlink" Target="https://talan.bank.gov.ua/get-user-certificate/C75eMbqX8fA0Gn7AXyKA" TargetMode="External"/><Relationship Id="rId381" Type="http://schemas.openxmlformats.org/officeDocument/2006/relationships/hyperlink" Target="https://talan.bank.gov.ua/get-user-certificate/C75eMVCROHEdDdW-TU5p" TargetMode="External"/><Relationship Id="rId602" Type="http://schemas.openxmlformats.org/officeDocument/2006/relationships/hyperlink" Target="https://talan.bank.gov.ua/get-user-certificate/C75eMvvN2-4iquucQMLj" TargetMode="External"/><Relationship Id="rId241" Type="http://schemas.openxmlformats.org/officeDocument/2006/relationships/hyperlink" Target="https://talan.bank.gov.ua/get-user-certificate/C75eMQremcg3yNvcB_E9" TargetMode="External"/><Relationship Id="rId479" Type="http://schemas.openxmlformats.org/officeDocument/2006/relationships/hyperlink" Target="https://talan.bank.gov.ua/get-user-certificate/C75eMc7PxyHwDCh9pPRZ" TargetMode="External"/><Relationship Id="rId36" Type="http://schemas.openxmlformats.org/officeDocument/2006/relationships/hyperlink" Target="https://talan.bank.gov.ua/get-user-certificate/C75eM7XO4Yi6mVI2axpF" TargetMode="External"/><Relationship Id="rId339" Type="http://schemas.openxmlformats.org/officeDocument/2006/relationships/hyperlink" Target="https://talan.bank.gov.ua/get-user-certificate/C75eMGWkFSXgBEqwkLBT" TargetMode="External"/><Relationship Id="rId546" Type="http://schemas.openxmlformats.org/officeDocument/2006/relationships/hyperlink" Target="https://talan.bank.gov.ua/get-user-certificate/C75eMDh4x0zcM-aItHY1" TargetMode="External"/><Relationship Id="rId101" Type="http://schemas.openxmlformats.org/officeDocument/2006/relationships/hyperlink" Target="https://talan.bank.gov.ua/get-user-certificate/C75eMFadfzNdgYdbghLk" TargetMode="External"/><Relationship Id="rId185" Type="http://schemas.openxmlformats.org/officeDocument/2006/relationships/hyperlink" Target="https://talan.bank.gov.ua/get-user-certificate/C75eMcrw2t3l4xoqcTkc" TargetMode="External"/><Relationship Id="rId406" Type="http://schemas.openxmlformats.org/officeDocument/2006/relationships/hyperlink" Target="https://talan.bank.gov.ua/get-user-certificate/C75eMORGoGwvrq2Y8W-U" TargetMode="External"/><Relationship Id="rId392" Type="http://schemas.openxmlformats.org/officeDocument/2006/relationships/hyperlink" Target="https://talan.bank.gov.ua/get-user-certificate/C75eMysrHGZbw3a3kZqu" TargetMode="External"/><Relationship Id="rId613" Type="http://schemas.openxmlformats.org/officeDocument/2006/relationships/hyperlink" Target="https://talan.bank.gov.ua/get-user-certificate/p24ieAjcEb7PCPOo6bQ3" TargetMode="External"/><Relationship Id="rId252" Type="http://schemas.openxmlformats.org/officeDocument/2006/relationships/hyperlink" Target="https://talan.bank.gov.ua/get-user-certificate/C75eMtoU4CJQXChEuWoa" TargetMode="External"/><Relationship Id="rId47" Type="http://schemas.openxmlformats.org/officeDocument/2006/relationships/hyperlink" Target="https://talan.bank.gov.ua/get-user-certificate/C75eMT-9YN9sMY4wvR0I" TargetMode="External"/><Relationship Id="rId112" Type="http://schemas.openxmlformats.org/officeDocument/2006/relationships/hyperlink" Target="https://talan.bank.gov.ua/get-user-certificate/C75eMW-lFBXTJkLZUZxN" TargetMode="External"/><Relationship Id="rId557" Type="http://schemas.openxmlformats.org/officeDocument/2006/relationships/hyperlink" Target="https://talan.bank.gov.ua/get-user-certificate/C75eMpGUo3OpSf6cybmz" TargetMode="External"/><Relationship Id="rId196" Type="http://schemas.openxmlformats.org/officeDocument/2006/relationships/hyperlink" Target="https://talan.bank.gov.ua/get-user-certificate/C75eMPHvlVZUSP4M_E4E" TargetMode="External"/><Relationship Id="rId417" Type="http://schemas.openxmlformats.org/officeDocument/2006/relationships/hyperlink" Target="https://talan.bank.gov.ua/get-user-certificate/C75eMRvQ-tzrHBiaOaT9" TargetMode="External"/><Relationship Id="rId459" Type="http://schemas.openxmlformats.org/officeDocument/2006/relationships/hyperlink" Target="https://talan.bank.gov.ua/get-user-certificate/C75eMDmgVstAPrI6BB3u" TargetMode="External"/><Relationship Id="rId624" Type="http://schemas.openxmlformats.org/officeDocument/2006/relationships/hyperlink" Target="https://talan.bank.gov.ua/get-user-certificate/p24ie275N27Ey6SrDUrc" TargetMode="External"/><Relationship Id="rId16" Type="http://schemas.openxmlformats.org/officeDocument/2006/relationships/hyperlink" Target="https://talan.bank.gov.ua/get-user-certificate/C75eM8zBTL0KNKYHtqtc" TargetMode="External"/><Relationship Id="rId221" Type="http://schemas.openxmlformats.org/officeDocument/2006/relationships/hyperlink" Target="https://talan.bank.gov.ua/get-user-certificate/C75eMFzDRuR17_GVBlNA" TargetMode="External"/><Relationship Id="rId263" Type="http://schemas.openxmlformats.org/officeDocument/2006/relationships/hyperlink" Target="https://talan.bank.gov.ua/get-user-certificate/C75eMLTB4_9k9wkjMHVN" TargetMode="External"/><Relationship Id="rId319" Type="http://schemas.openxmlformats.org/officeDocument/2006/relationships/hyperlink" Target="https://talan.bank.gov.ua/get-user-certificate/C75eMtAEm6xfdxuxnIJR" TargetMode="External"/><Relationship Id="rId470" Type="http://schemas.openxmlformats.org/officeDocument/2006/relationships/hyperlink" Target="https://talan.bank.gov.ua/get-user-certificate/C75eMhQOtayXr-lxQEt2" TargetMode="External"/><Relationship Id="rId526" Type="http://schemas.openxmlformats.org/officeDocument/2006/relationships/hyperlink" Target="https://talan.bank.gov.ua/get-user-certificate/C75eMIXvOUnjip4U3t_a" TargetMode="External"/><Relationship Id="rId58" Type="http://schemas.openxmlformats.org/officeDocument/2006/relationships/hyperlink" Target="https://talan.bank.gov.ua/get-user-certificate/C75eM3bKzzmvA2DA8smd" TargetMode="External"/><Relationship Id="rId123" Type="http://schemas.openxmlformats.org/officeDocument/2006/relationships/hyperlink" Target="https://talan.bank.gov.ua/get-user-certificate/C75eMbi0LpGuklRaQ0Im" TargetMode="External"/><Relationship Id="rId330" Type="http://schemas.openxmlformats.org/officeDocument/2006/relationships/hyperlink" Target="https://talan.bank.gov.ua/get-user-certificate/C75eMsMaKeeeIOi5cD1r" TargetMode="External"/><Relationship Id="rId568" Type="http://schemas.openxmlformats.org/officeDocument/2006/relationships/hyperlink" Target="https://talan.bank.gov.ua/get-user-certificate/C75eMrsSSLsjxitdYQkR" TargetMode="External"/><Relationship Id="rId165" Type="http://schemas.openxmlformats.org/officeDocument/2006/relationships/hyperlink" Target="https://talan.bank.gov.ua/get-user-certificate/C75eMZTsrvnwRhzUwzre" TargetMode="External"/><Relationship Id="rId372" Type="http://schemas.openxmlformats.org/officeDocument/2006/relationships/hyperlink" Target="https://talan.bank.gov.ua/get-user-certificate/C75eMyXGEaFwiPLoLg2J" TargetMode="External"/><Relationship Id="rId428" Type="http://schemas.openxmlformats.org/officeDocument/2006/relationships/hyperlink" Target="https://talan.bank.gov.ua/get-user-certificate/C75eMSKAnYIOg0M-Y3Ej" TargetMode="External"/><Relationship Id="rId635" Type="http://schemas.openxmlformats.org/officeDocument/2006/relationships/hyperlink" Target="https://talan.bank.gov.ua/get-user-certificate/3kgg_BK-OIprIet6smjU" TargetMode="External"/><Relationship Id="rId232" Type="http://schemas.openxmlformats.org/officeDocument/2006/relationships/hyperlink" Target="https://talan.bank.gov.ua/get-user-certificate/C75eM2bpPVWbCnbV93kZ" TargetMode="External"/><Relationship Id="rId274" Type="http://schemas.openxmlformats.org/officeDocument/2006/relationships/hyperlink" Target="https://talan.bank.gov.ua/get-user-certificate/C75eMJNc38HqWLUl_zs2" TargetMode="External"/><Relationship Id="rId481" Type="http://schemas.openxmlformats.org/officeDocument/2006/relationships/hyperlink" Target="https://talan.bank.gov.ua/get-user-certificate/C75eMvfvrudRajQgnX51" TargetMode="External"/><Relationship Id="rId27" Type="http://schemas.openxmlformats.org/officeDocument/2006/relationships/hyperlink" Target="https://talan.bank.gov.ua/get-user-certificate/C75eMIXRCjHAouhaqWZe" TargetMode="External"/><Relationship Id="rId69" Type="http://schemas.openxmlformats.org/officeDocument/2006/relationships/hyperlink" Target="https://talan.bank.gov.ua/get-user-certificate/C75eMHTELBdTu1qt_GzN" TargetMode="External"/><Relationship Id="rId134" Type="http://schemas.openxmlformats.org/officeDocument/2006/relationships/hyperlink" Target="https://talan.bank.gov.ua/get-user-certificate/C75eMKwSvrwiMEYznrQf" TargetMode="External"/><Relationship Id="rId537" Type="http://schemas.openxmlformats.org/officeDocument/2006/relationships/hyperlink" Target="https://talan.bank.gov.ua/get-user-certificate/C75eMB-9GC4DyGumGZ0-" TargetMode="External"/><Relationship Id="rId579" Type="http://schemas.openxmlformats.org/officeDocument/2006/relationships/hyperlink" Target="https://talan.bank.gov.ua/get-user-certificate/C75eMdXORwhvzqdGD5cc" TargetMode="External"/><Relationship Id="rId80" Type="http://schemas.openxmlformats.org/officeDocument/2006/relationships/hyperlink" Target="https://talan.bank.gov.ua/get-user-certificate/C75eMQsTZRVOQ-Vz75fR" TargetMode="External"/><Relationship Id="rId176" Type="http://schemas.openxmlformats.org/officeDocument/2006/relationships/hyperlink" Target="https://talan.bank.gov.ua/get-user-certificate/C75eMmbkQJWtKcTZ01jz" TargetMode="External"/><Relationship Id="rId341" Type="http://schemas.openxmlformats.org/officeDocument/2006/relationships/hyperlink" Target="https://talan.bank.gov.ua/get-user-certificate/C75eMw9gtO4AP_f59ocZ" TargetMode="External"/><Relationship Id="rId383" Type="http://schemas.openxmlformats.org/officeDocument/2006/relationships/hyperlink" Target="https://talan.bank.gov.ua/get-user-certificate/C75eMjzYBf0AbUI0vgTK" TargetMode="External"/><Relationship Id="rId439" Type="http://schemas.openxmlformats.org/officeDocument/2006/relationships/hyperlink" Target="https://talan.bank.gov.ua/get-user-certificate/C75eMZwHRt0k5-P0NjKz" TargetMode="External"/><Relationship Id="rId590" Type="http://schemas.openxmlformats.org/officeDocument/2006/relationships/hyperlink" Target="https://talan.bank.gov.ua/get-user-certificate/C75eMStVcHvryTchRuCq" TargetMode="External"/><Relationship Id="rId604" Type="http://schemas.openxmlformats.org/officeDocument/2006/relationships/hyperlink" Target="https://talan.bank.gov.ua/get-user-certificate/C75eM-C3U47m9iPuNOSR" TargetMode="External"/><Relationship Id="rId646" Type="http://schemas.openxmlformats.org/officeDocument/2006/relationships/hyperlink" Target="https://talan.bank.gov.ua/get-user-certificate/3kgg_AJXdz0b4t7nQkbA" TargetMode="External"/><Relationship Id="rId201" Type="http://schemas.openxmlformats.org/officeDocument/2006/relationships/hyperlink" Target="https://talan.bank.gov.ua/get-user-certificate/C75eMTr6jDAw3L_w877F" TargetMode="External"/><Relationship Id="rId243" Type="http://schemas.openxmlformats.org/officeDocument/2006/relationships/hyperlink" Target="https://talan.bank.gov.ua/get-user-certificate/C75eMJ5lrsstTnSDRp32" TargetMode="External"/><Relationship Id="rId285" Type="http://schemas.openxmlformats.org/officeDocument/2006/relationships/hyperlink" Target="https://talan.bank.gov.ua/get-user-certificate/C75eMHRNgdAcDAhy3w5c" TargetMode="External"/><Relationship Id="rId450" Type="http://schemas.openxmlformats.org/officeDocument/2006/relationships/hyperlink" Target="https://talan.bank.gov.ua/get-user-certificate/C75eMlEFHgf9YpdIvIv1" TargetMode="External"/><Relationship Id="rId506" Type="http://schemas.openxmlformats.org/officeDocument/2006/relationships/hyperlink" Target="https://talan.bank.gov.ua/get-user-certificate/C75eM9HQLktXC15xlzS3" TargetMode="External"/><Relationship Id="rId38" Type="http://schemas.openxmlformats.org/officeDocument/2006/relationships/hyperlink" Target="https://talan.bank.gov.ua/get-user-certificate/C75eMDY4BJ_5GRUUqvEs" TargetMode="External"/><Relationship Id="rId103" Type="http://schemas.openxmlformats.org/officeDocument/2006/relationships/hyperlink" Target="https://talan.bank.gov.ua/get-user-certificate/C75eM17go4SstCLdXZT2" TargetMode="External"/><Relationship Id="rId310" Type="http://schemas.openxmlformats.org/officeDocument/2006/relationships/hyperlink" Target="https://talan.bank.gov.ua/get-user-certificate/C75eMSS58u264-HXQNNS" TargetMode="External"/><Relationship Id="rId492" Type="http://schemas.openxmlformats.org/officeDocument/2006/relationships/hyperlink" Target="https://talan.bank.gov.ua/get-user-certificate/C75eMn_23JiEv_vWk0LX" TargetMode="External"/><Relationship Id="rId548" Type="http://schemas.openxmlformats.org/officeDocument/2006/relationships/hyperlink" Target="https://talan.bank.gov.ua/get-user-certificate/C75eMIzskvacNMooLHc7" TargetMode="External"/><Relationship Id="rId91" Type="http://schemas.openxmlformats.org/officeDocument/2006/relationships/hyperlink" Target="https://talan.bank.gov.ua/get-user-certificate/C75eMGkNkKz9POhfhFFv" TargetMode="External"/><Relationship Id="rId145" Type="http://schemas.openxmlformats.org/officeDocument/2006/relationships/hyperlink" Target="https://talan.bank.gov.ua/get-user-certificate/C75eMBcTtsHv6Gbwu0pj" TargetMode="External"/><Relationship Id="rId187" Type="http://schemas.openxmlformats.org/officeDocument/2006/relationships/hyperlink" Target="https://talan.bank.gov.ua/get-user-certificate/C75eMl2Iw9W6qaJnvs8P" TargetMode="External"/><Relationship Id="rId352" Type="http://schemas.openxmlformats.org/officeDocument/2006/relationships/hyperlink" Target="https://talan.bank.gov.ua/get-user-certificate/C75eMfzFMbTONKAl5AYE" TargetMode="External"/><Relationship Id="rId394" Type="http://schemas.openxmlformats.org/officeDocument/2006/relationships/hyperlink" Target="https://talan.bank.gov.ua/get-user-certificate/C75eMDzJr9T9T-7wH6hw" TargetMode="External"/><Relationship Id="rId408" Type="http://schemas.openxmlformats.org/officeDocument/2006/relationships/hyperlink" Target="https://talan.bank.gov.ua/get-user-certificate/C75eMYVjIw8Yi3MKFzSP" TargetMode="External"/><Relationship Id="rId615" Type="http://schemas.openxmlformats.org/officeDocument/2006/relationships/hyperlink" Target="https://talan.bank.gov.ua/get-user-certificate/p24iebW5zcix3yzu9WPR" TargetMode="External"/><Relationship Id="rId212" Type="http://schemas.openxmlformats.org/officeDocument/2006/relationships/hyperlink" Target="https://talan.bank.gov.ua/get-user-certificate/C75eMy_k4y9qUP7lC0Ip" TargetMode="External"/><Relationship Id="rId254" Type="http://schemas.openxmlformats.org/officeDocument/2006/relationships/hyperlink" Target="https://talan.bank.gov.ua/get-user-certificate/C75eMI5V4hJOENLjN2x6" TargetMode="External"/><Relationship Id="rId49" Type="http://schemas.openxmlformats.org/officeDocument/2006/relationships/hyperlink" Target="https://talan.bank.gov.ua/get-user-certificate/C75eMhKNaof8C7gcyAh2" TargetMode="External"/><Relationship Id="rId114" Type="http://schemas.openxmlformats.org/officeDocument/2006/relationships/hyperlink" Target="https://talan.bank.gov.ua/get-user-certificate/C75eMOpBm1_Vf5JcBdyg" TargetMode="External"/><Relationship Id="rId296" Type="http://schemas.openxmlformats.org/officeDocument/2006/relationships/hyperlink" Target="https://talan.bank.gov.ua/get-user-certificate/C75eMxEnIbdj1uu6dCcS" TargetMode="External"/><Relationship Id="rId461" Type="http://schemas.openxmlformats.org/officeDocument/2006/relationships/hyperlink" Target="https://talan.bank.gov.ua/get-user-certificate/C75eMy3VtdM00v-dvFf0" TargetMode="External"/><Relationship Id="rId517" Type="http://schemas.openxmlformats.org/officeDocument/2006/relationships/hyperlink" Target="https://talan.bank.gov.ua/get-user-certificate/C75eMdUruYKLuG9pCpFz" TargetMode="External"/><Relationship Id="rId559" Type="http://schemas.openxmlformats.org/officeDocument/2006/relationships/hyperlink" Target="https://talan.bank.gov.ua/get-user-certificate/C75eMvkXpu1r_AA_aDKm" TargetMode="External"/><Relationship Id="rId60" Type="http://schemas.openxmlformats.org/officeDocument/2006/relationships/hyperlink" Target="https://talan.bank.gov.ua/get-user-certificate/C75eMHp8F1Hr6UqkyqnK" TargetMode="External"/><Relationship Id="rId156" Type="http://schemas.openxmlformats.org/officeDocument/2006/relationships/hyperlink" Target="https://talan.bank.gov.ua/get-user-certificate/C75eMyQvQ75Z9MTYZDGc" TargetMode="External"/><Relationship Id="rId198" Type="http://schemas.openxmlformats.org/officeDocument/2006/relationships/hyperlink" Target="https://talan.bank.gov.ua/get-user-certificate/C75eMMfBrUS5u9nbi5ia" TargetMode="External"/><Relationship Id="rId321" Type="http://schemas.openxmlformats.org/officeDocument/2006/relationships/hyperlink" Target="https://talan.bank.gov.ua/get-user-certificate/C75eMLXqKgvhU3KSErNn" TargetMode="External"/><Relationship Id="rId363" Type="http://schemas.openxmlformats.org/officeDocument/2006/relationships/hyperlink" Target="https://talan.bank.gov.ua/get-user-certificate/C75eM9JNOiyD2yIf4ax_" TargetMode="External"/><Relationship Id="rId419" Type="http://schemas.openxmlformats.org/officeDocument/2006/relationships/hyperlink" Target="https://talan.bank.gov.ua/get-user-certificate/C75eM8Q7U_TeXkSeITpG" TargetMode="External"/><Relationship Id="rId570" Type="http://schemas.openxmlformats.org/officeDocument/2006/relationships/hyperlink" Target="https://talan.bank.gov.ua/get-user-certificate/C75eM8QkFP7L8CfAGGQH" TargetMode="External"/><Relationship Id="rId626" Type="http://schemas.openxmlformats.org/officeDocument/2006/relationships/hyperlink" Target="https://talan.bank.gov.ua/get-user-certificate/p24ieoNl6tj4JAV30Tcw" TargetMode="External"/><Relationship Id="rId223" Type="http://schemas.openxmlformats.org/officeDocument/2006/relationships/hyperlink" Target="https://talan.bank.gov.ua/get-user-certificate/C75eMgz1RNsp3MtrCOnq" TargetMode="External"/><Relationship Id="rId430" Type="http://schemas.openxmlformats.org/officeDocument/2006/relationships/hyperlink" Target="https://talan.bank.gov.ua/get-user-certificate/C75eMajsjo98NBFF0Xzs" TargetMode="External"/><Relationship Id="rId18" Type="http://schemas.openxmlformats.org/officeDocument/2006/relationships/hyperlink" Target="https://talan.bank.gov.ua/get-user-certificate/C75eM34R8q9aD9wBxNXe" TargetMode="External"/><Relationship Id="rId265" Type="http://schemas.openxmlformats.org/officeDocument/2006/relationships/hyperlink" Target="https://talan.bank.gov.ua/get-user-certificate/C75eMuV6A0J1d-LeiyR_" TargetMode="External"/><Relationship Id="rId472" Type="http://schemas.openxmlformats.org/officeDocument/2006/relationships/hyperlink" Target="https://talan.bank.gov.ua/get-user-certificate/C75eMWrWgdpjgu-ez5V4" TargetMode="External"/><Relationship Id="rId528" Type="http://schemas.openxmlformats.org/officeDocument/2006/relationships/hyperlink" Target="https://talan.bank.gov.ua/get-user-certificate/C75eMKLjEwSHQFGACKBC" TargetMode="External"/><Relationship Id="rId125" Type="http://schemas.openxmlformats.org/officeDocument/2006/relationships/hyperlink" Target="https://talan.bank.gov.ua/get-user-certificate/C75eMZUccDgSxDIg50fJ" TargetMode="External"/><Relationship Id="rId167" Type="http://schemas.openxmlformats.org/officeDocument/2006/relationships/hyperlink" Target="https://talan.bank.gov.ua/get-user-certificate/C75eMhhjZnB-OQe4hxkn" TargetMode="External"/><Relationship Id="rId332" Type="http://schemas.openxmlformats.org/officeDocument/2006/relationships/hyperlink" Target="https://talan.bank.gov.ua/get-user-certificate/C75eMNz68vAALmaJQfPD" TargetMode="External"/><Relationship Id="rId374" Type="http://schemas.openxmlformats.org/officeDocument/2006/relationships/hyperlink" Target="https://talan.bank.gov.ua/get-user-certificate/C75eMRAQHpwf6_wPzHSv" TargetMode="External"/><Relationship Id="rId581" Type="http://schemas.openxmlformats.org/officeDocument/2006/relationships/hyperlink" Target="https://talan.bank.gov.ua/get-user-certificate/C75eMAYUdxRGCwK6fPCv" TargetMode="External"/><Relationship Id="rId71" Type="http://schemas.openxmlformats.org/officeDocument/2006/relationships/hyperlink" Target="https://talan.bank.gov.ua/get-user-certificate/C75eMS6kTkrBSKAOgqx7" TargetMode="External"/><Relationship Id="rId234" Type="http://schemas.openxmlformats.org/officeDocument/2006/relationships/hyperlink" Target="https://talan.bank.gov.ua/get-user-certificate/C75eM23DU_MoEawb2kUM" TargetMode="External"/><Relationship Id="rId637" Type="http://schemas.openxmlformats.org/officeDocument/2006/relationships/hyperlink" Target="https://talan.bank.gov.ua/get-user-certificate/3kgg_E0OEx62eaMXqWq3" TargetMode="External"/><Relationship Id="rId2" Type="http://schemas.openxmlformats.org/officeDocument/2006/relationships/hyperlink" Target="https://talan.bank.gov.ua/get-user-certificate/C75eMF5R3AzqCvQ0k0ra" TargetMode="External"/><Relationship Id="rId29" Type="http://schemas.openxmlformats.org/officeDocument/2006/relationships/hyperlink" Target="https://talan.bank.gov.ua/get-user-certificate/C75eMFVlF6wn5YQ5KuVu" TargetMode="External"/><Relationship Id="rId276" Type="http://schemas.openxmlformats.org/officeDocument/2006/relationships/hyperlink" Target="https://talan.bank.gov.ua/get-user-certificate/C75eMylSb2E6i7N17ypL" TargetMode="External"/><Relationship Id="rId441" Type="http://schemas.openxmlformats.org/officeDocument/2006/relationships/hyperlink" Target="https://talan.bank.gov.ua/get-user-certificate/C75eMLbK8lPRI9GlMra7" TargetMode="External"/><Relationship Id="rId483" Type="http://schemas.openxmlformats.org/officeDocument/2006/relationships/hyperlink" Target="https://talan.bank.gov.ua/get-user-certificate/C75eMGsu6lQDTXXYYXz8" TargetMode="External"/><Relationship Id="rId539" Type="http://schemas.openxmlformats.org/officeDocument/2006/relationships/hyperlink" Target="https://talan.bank.gov.ua/get-user-certificate/C75eMEoGlH8iY2GuuY2b" TargetMode="External"/><Relationship Id="rId40" Type="http://schemas.openxmlformats.org/officeDocument/2006/relationships/hyperlink" Target="https://talan.bank.gov.ua/get-user-certificate/C75eM9CKr6SqwiHDkzfp" TargetMode="External"/><Relationship Id="rId136" Type="http://schemas.openxmlformats.org/officeDocument/2006/relationships/hyperlink" Target="https://talan.bank.gov.ua/get-user-certificate/C75eMqjJKL_VS1R9yN_n" TargetMode="External"/><Relationship Id="rId178" Type="http://schemas.openxmlformats.org/officeDocument/2006/relationships/hyperlink" Target="https://talan.bank.gov.ua/get-user-certificate/C75eMKbZPV8mUDsodT4z" TargetMode="External"/><Relationship Id="rId301" Type="http://schemas.openxmlformats.org/officeDocument/2006/relationships/hyperlink" Target="https://talan.bank.gov.ua/get-user-certificate/C75eMXrg6ymLfb0kVxKK" TargetMode="External"/><Relationship Id="rId343" Type="http://schemas.openxmlformats.org/officeDocument/2006/relationships/hyperlink" Target="https://talan.bank.gov.ua/get-user-certificate/C75eM5rpxZZnsTEjDxKY" TargetMode="External"/><Relationship Id="rId550" Type="http://schemas.openxmlformats.org/officeDocument/2006/relationships/hyperlink" Target="https://talan.bank.gov.ua/get-user-certificate/C75eMG4Rg_bBc3UGUOJ-" TargetMode="External"/><Relationship Id="rId82" Type="http://schemas.openxmlformats.org/officeDocument/2006/relationships/hyperlink" Target="https://talan.bank.gov.ua/get-user-certificate/C75eM-e8vC8YVWz2q3ad" TargetMode="External"/><Relationship Id="rId203" Type="http://schemas.openxmlformats.org/officeDocument/2006/relationships/hyperlink" Target="https://talan.bank.gov.ua/get-user-certificate/C75eMPqWg9KsOTPamloc" TargetMode="External"/><Relationship Id="rId385" Type="http://schemas.openxmlformats.org/officeDocument/2006/relationships/hyperlink" Target="https://talan.bank.gov.ua/get-user-certificate/C75eMV1GP_A2NK3dtAN3" TargetMode="External"/><Relationship Id="rId592" Type="http://schemas.openxmlformats.org/officeDocument/2006/relationships/hyperlink" Target="https://talan.bank.gov.ua/get-user-certificate/C75eMDsoRoDqu0606nVL" TargetMode="External"/><Relationship Id="rId606" Type="http://schemas.openxmlformats.org/officeDocument/2006/relationships/hyperlink" Target="https://talan.bank.gov.ua/get-user-certificate/C75eMcdmp5sqkhGP7tsG" TargetMode="External"/><Relationship Id="rId245" Type="http://schemas.openxmlformats.org/officeDocument/2006/relationships/hyperlink" Target="https://talan.bank.gov.ua/get-user-certificate/C75eMhiLQZ6Qc79zxklo" TargetMode="External"/><Relationship Id="rId287" Type="http://schemas.openxmlformats.org/officeDocument/2006/relationships/hyperlink" Target="https://talan.bank.gov.ua/get-user-certificate/C75eMScCuM5v31bdJeT0" TargetMode="External"/><Relationship Id="rId410" Type="http://schemas.openxmlformats.org/officeDocument/2006/relationships/hyperlink" Target="https://talan.bank.gov.ua/get-user-certificate/C75eMWmvIohcLY4xQHRp" TargetMode="External"/><Relationship Id="rId452" Type="http://schemas.openxmlformats.org/officeDocument/2006/relationships/hyperlink" Target="https://talan.bank.gov.ua/get-user-certificate/C75eMHPAJjX3UDKr5Rot" TargetMode="External"/><Relationship Id="rId494" Type="http://schemas.openxmlformats.org/officeDocument/2006/relationships/hyperlink" Target="https://talan.bank.gov.ua/get-user-certificate/C75eMQGrmF8YPrfMAG6_" TargetMode="External"/><Relationship Id="rId508" Type="http://schemas.openxmlformats.org/officeDocument/2006/relationships/hyperlink" Target="https://talan.bank.gov.ua/get-user-certificate/C75eMZFO_3hPEVVxVOY0" TargetMode="External"/><Relationship Id="rId105" Type="http://schemas.openxmlformats.org/officeDocument/2006/relationships/hyperlink" Target="https://talan.bank.gov.ua/get-user-certificate/C75eMw21oesgXVtiJUgH" TargetMode="External"/><Relationship Id="rId147" Type="http://schemas.openxmlformats.org/officeDocument/2006/relationships/hyperlink" Target="https://talan.bank.gov.ua/get-user-certificate/C75eM_J6lfbvsqZzlbmL" TargetMode="External"/><Relationship Id="rId312" Type="http://schemas.openxmlformats.org/officeDocument/2006/relationships/hyperlink" Target="https://talan.bank.gov.ua/get-user-certificate/C75eMICdnDtbiJocYgPP" TargetMode="External"/><Relationship Id="rId354" Type="http://schemas.openxmlformats.org/officeDocument/2006/relationships/hyperlink" Target="https://talan.bank.gov.ua/get-user-certificate/C75eMgeyHjhCwN67EW3Z" TargetMode="External"/><Relationship Id="rId51" Type="http://schemas.openxmlformats.org/officeDocument/2006/relationships/hyperlink" Target="https://talan.bank.gov.ua/get-user-certificate/C75eM9hEw-GjMjOrEDFf" TargetMode="External"/><Relationship Id="rId93" Type="http://schemas.openxmlformats.org/officeDocument/2006/relationships/hyperlink" Target="https://talan.bank.gov.ua/get-user-certificate/C75eM_sLbmfOmacqA5ag" TargetMode="External"/><Relationship Id="rId189" Type="http://schemas.openxmlformats.org/officeDocument/2006/relationships/hyperlink" Target="https://talan.bank.gov.ua/get-user-certificate/C75eMWJYa_DC8amI7vjT" TargetMode="External"/><Relationship Id="rId396" Type="http://schemas.openxmlformats.org/officeDocument/2006/relationships/hyperlink" Target="https://talan.bank.gov.ua/get-user-certificate/C75eMXMFdiQrghPWzLGQ" TargetMode="External"/><Relationship Id="rId561" Type="http://schemas.openxmlformats.org/officeDocument/2006/relationships/hyperlink" Target="https://talan.bank.gov.ua/get-user-certificate/C75eMSIBcegzb0S3W2Lk" TargetMode="External"/><Relationship Id="rId617" Type="http://schemas.openxmlformats.org/officeDocument/2006/relationships/hyperlink" Target="https://talan.bank.gov.ua/get-user-certificate/p24ieVhhQ5tz7meI5f9r" TargetMode="External"/><Relationship Id="rId214" Type="http://schemas.openxmlformats.org/officeDocument/2006/relationships/hyperlink" Target="https://talan.bank.gov.ua/get-user-certificate/C75eM-x5eVRpPzecc9Ww" TargetMode="External"/><Relationship Id="rId256" Type="http://schemas.openxmlformats.org/officeDocument/2006/relationships/hyperlink" Target="https://talan.bank.gov.ua/get-user-certificate/C75eMv2lk6fMNaBMyd42" TargetMode="External"/><Relationship Id="rId298" Type="http://schemas.openxmlformats.org/officeDocument/2006/relationships/hyperlink" Target="https://talan.bank.gov.ua/get-user-certificate/C75eMxd67l7JS3At5n4y" TargetMode="External"/><Relationship Id="rId421" Type="http://schemas.openxmlformats.org/officeDocument/2006/relationships/hyperlink" Target="https://talan.bank.gov.ua/get-user-certificate/C75eM01wOT7_eg8F7b3F" TargetMode="External"/><Relationship Id="rId463" Type="http://schemas.openxmlformats.org/officeDocument/2006/relationships/hyperlink" Target="https://talan.bank.gov.ua/get-user-certificate/C75eMuIlAjGpP_2ZptKZ" TargetMode="External"/><Relationship Id="rId519" Type="http://schemas.openxmlformats.org/officeDocument/2006/relationships/hyperlink" Target="https://talan.bank.gov.ua/get-user-certificate/C75eM6IAsKOirnUPbhjg" TargetMode="External"/><Relationship Id="rId116" Type="http://schemas.openxmlformats.org/officeDocument/2006/relationships/hyperlink" Target="https://talan.bank.gov.ua/get-user-certificate/C75eMhwdq_UaxwA6E5dX" TargetMode="External"/><Relationship Id="rId158" Type="http://schemas.openxmlformats.org/officeDocument/2006/relationships/hyperlink" Target="https://talan.bank.gov.ua/get-user-certificate/C75eM0cKiSw8tywaEoUj" TargetMode="External"/><Relationship Id="rId323" Type="http://schemas.openxmlformats.org/officeDocument/2006/relationships/hyperlink" Target="https://talan.bank.gov.ua/get-user-certificate/C75eMN6RFgwmCe2HuWCx" TargetMode="External"/><Relationship Id="rId530" Type="http://schemas.openxmlformats.org/officeDocument/2006/relationships/hyperlink" Target="https://talan.bank.gov.ua/get-user-certificate/C75eMqi2bmGIClBE0OKf" TargetMode="External"/><Relationship Id="rId20" Type="http://schemas.openxmlformats.org/officeDocument/2006/relationships/hyperlink" Target="https://talan.bank.gov.ua/get-user-certificate/C75eM7cHwNJMWMkG4DKi" TargetMode="External"/><Relationship Id="rId62" Type="http://schemas.openxmlformats.org/officeDocument/2006/relationships/hyperlink" Target="https://talan.bank.gov.ua/get-user-certificate/C75eMsfgfjudhgInDAd0" TargetMode="External"/><Relationship Id="rId365" Type="http://schemas.openxmlformats.org/officeDocument/2006/relationships/hyperlink" Target="https://talan.bank.gov.ua/get-user-certificate/C75eM5KV5hERAnoFa-rN" TargetMode="External"/><Relationship Id="rId572" Type="http://schemas.openxmlformats.org/officeDocument/2006/relationships/hyperlink" Target="https://talan.bank.gov.ua/get-user-certificate/C75eMoLwYGxuPV-xvMoW" TargetMode="External"/><Relationship Id="rId628" Type="http://schemas.openxmlformats.org/officeDocument/2006/relationships/hyperlink" Target="https://talan.bank.gov.ua/get-user-certificate/p24ieXfehpfYslwraNaS" TargetMode="External"/><Relationship Id="rId225" Type="http://schemas.openxmlformats.org/officeDocument/2006/relationships/hyperlink" Target="https://talan.bank.gov.ua/get-user-certificate/C75eM8TtkxrXMDpKsq2w" TargetMode="External"/><Relationship Id="rId267" Type="http://schemas.openxmlformats.org/officeDocument/2006/relationships/hyperlink" Target="https://talan.bank.gov.ua/get-user-certificate/C75eMX15rEm0zmBRBGwN" TargetMode="External"/><Relationship Id="rId432" Type="http://schemas.openxmlformats.org/officeDocument/2006/relationships/hyperlink" Target="https://talan.bank.gov.ua/get-user-certificate/C75eMZGVG5Qtz0N2OA_F" TargetMode="External"/><Relationship Id="rId474" Type="http://schemas.openxmlformats.org/officeDocument/2006/relationships/hyperlink" Target="https://talan.bank.gov.ua/get-user-certificate/C75eMWTbb-JXsZf3WHDI" TargetMode="External"/><Relationship Id="rId127" Type="http://schemas.openxmlformats.org/officeDocument/2006/relationships/hyperlink" Target="https://talan.bank.gov.ua/get-user-certificate/C75eMgR89h1U02j1oDyb" TargetMode="External"/><Relationship Id="rId31" Type="http://schemas.openxmlformats.org/officeDocument/2006/relationships/hyperlink" Target="https://talan.bank.gov.ua/get-user-certificate/C75eMceONKnpCIIY2VxB" TargetMode="External"/><Relationship Id="rId73" Type="http://schemas.openxmlformats.org/officeDocument/2006/relationships/hyperlink" Target="https://talan.bank.gov.ua/get-user-certificate/C75eM3JCzGfD6t6R5B_-" TargetMode="External"/><Relationship Id="rId169" Type="http://schemas.openxmlformats.org/officeDocument/2006/relationships/hyperlink" Target="https://talan.bank.gov.ua/get-user-certificate/C75eMsPaMpvyESXTvYno" TargetMode="External"/><Relationship Id="rId334" Type="http://schemas.openxmlformats.org/officeDocument/2006/relationships/hyperlink" Target="https://talan.bank.gov.ua/get-user-certificate/C75eMOg6pYHphJNaOo52" TargetMode="External"/><Relationship Id="rId376" Type="http://schemas.openxmlformats.org/officeDocument/2006/relationships/hyperlink" Target="https://talan.bank.gov.ua/get-user-certificate/C75eMtpwNs8cUBl7w61s" TargetMode="External"/><Relationship Id="rId541" Type="http://schemas.openxmlformats.org/officeDocument/2006/relationships/hyperlink" Target="https://talan.bank.gov.ua/get-user-certificate/C75eMkcEmoABG09989wu" TargetMode="External"/><Relationship Id="rId583" Type="http://schemas.openxmlformats.org/officeDocument/2006/relationships/hyperlink" Target="https://talan.bank.gov.ua/get-user-certificate/C75eMLKnnt7_2KoQIg8K" TargetMode="External"/><Relationship Id="rId639" Type="http://schemas.openxmlformats.org/officeDocument/2006/relationships/hyperlink" Target="https://talan.bank.gov.ua/get-user-certificate/3kgg_cXBwN96PXIA04Tk" TargetMode="External"/><Relationship Id="rId4" Type="http://schemas.openxmlformats.org/officeDocument/2006/relationships/hyperlink" Target="https://talan.bank.gov.ua/get-user-certificate/C75eMPvaEkq6-uUkIJql" TargetMode="External"/><Relationship Id="rId180" Type="http://schemas.openxmlformats.org/officeDocument/2006/relationships/hyperlink" Target="https://talan.bank.gov.ua/get-user-certificate/C75eMaQ2eDFdqZXOHgoX" TargetMode="External"/><Relationship Id="rId236" Type="http://schemas.openxmlformats.org/officeDocument/2006/relationships/hyperlink" Target="https://talan.bank.gov.ua/get-user-certificate/C75eMF_pwudXIarrDn4C" TargetMode="External"/><Relationship Id="rId278" Type="http://schemas.openxmlformats.org/officeDocument/2006/relationships/hyperlink" Target="https://talan.bank.gov.ua/get-user-certificate/C75eMxRVU28hW3i4AVLO" TargetMode="External"/><Relationship Id="rId401" Type="http://schemas.openxmlformats.org/officeDocument/2006/relationships/hyperlink" Target="https://talan.bank.gov.ua/get-user-certificate/C75eMPx10I8lAmPQXZ_g" TargetMode="External"/><Relationship Id="rId443" Type="http://schemas.openxmlformats.org/officeDocument/2006/relationships/hyperlink" Target="https://talan.bank.gov.ua/get-user-certificate/C75eMxxHp6BnMsz1I2Dp" TargetMode="External"/><Relationship Id="rId303" Type="http://schemas.openxmlformats.org/officeDocument/2006/relationships/hyperlink" Target="https://talan.bank.gov.ua/get-user-certificate/C75eMwrbnrz5zRJb_U21" TargetMode="External"/><Relationship Id="rId485" Type="http://schemas.openxmlformats.org/officeDocument/2006/relationships/hyperlink" Target="https://talan.bank.gov.ua/get-user-certificate/C75eM-RMWvtSS7nZKuBJ" TargetMode="External"/><Relationship Id="rId42" Type="http://schemas.openxmlformats.org/officeDocument/2006/relationships/hyperlink" Target="https://talan.bank.gov.ua/get-user-certificate/C75eMQYgXYGETI6bRE81" TargetMode="External"/><Relationship Id="rId84" Type="http://schemas.openxmlformats.org/officeDocument/2006/relationships/hyperlink" Target="https://talan.bank.gov.ua/get-user-certificate/C75eMDrM775chq3URzc7" TargetMode="External"/><Relationship Id="rId138" Type="http://schemas.openxmlformats.org/officeDocument/2006/relationships/hyperlink" Target="https://talan.bank.gov.ua/get-user-certificate/C75eMK28IJFQw0qGDSp3" TargetMode="External"/><Relationship Id="rId345" Type="http://schemas.openxmlformats.org/officeDocument/2006/relationships/hyperlink" Target="https://talan.bank.gov.ua/get-user-certificate/C75eMgX4b0Gm4poe8QsV" TargetMode="External"/><Relationship Id="rId387" Type="http://schemas.openxmlformats.org/officeDocument/2006/relationships/hyperlink" Target="https://talan.bank.gov.ua/get-user-certificate/C75eMSnc3TeUFK3awhCw" TargetMode="External"/><Relationship Id="rId510" Type="http://schemas.openxmlformats.org/officeDocument/2006/relationships/hyperlink" Target="https://talan.bank.gov.ua/get-user-certificate/C75eMoUeGA1EnGNIYTcq" TargetMode="External"/><Relationship Id="rId552" Type="http://schemas.openxmlformats.org/officeDocument/2006/relationships/hyperlink" Target="https://talan.bank.gov.ua/get-user-certificate/C75eMcGWlcSa64f-pA9h" TargetMode="External"/><Relationship Id="rId594" Type="http://schemas.openxmlformats.org/officeDocument/2006/relationships/hyperlink" Target="https://talan.bank.gov.ua/get-user-certificate/C75eM-dSAMQFiXhcmXvI" TargetMode="External"/><Relationship Id="rId608" Type="http://schemas.openxmlformats.org/officeDocument/2006/relationships/hyperlink" Target="https://talan.bank.gov.ua/get-user-certificate/p24ieMUjWs3fipyXrtWB" TargetMode="External"/><Relationship Id="rId191" Type="http://schemas.openxmlformats.org/officeDocument/2006/relationships/hyperlink" Target="https://talan.bank.gov.ua/get-user-certificate/C75eMp1_ql1f-L9UXEu2" TargetMode="External"/><Relationship Id="rId205" Type="http://schemas.openxmlformats.org/officeDocument/2006/relationships/hyperlink" Target="https://talan.bank.gov.ua/get-user-certificate/C75eMoC3gee5juA5rbKF" TargetMode="External"/><Relationship Id="rId247" Type="http://schemas.openxmlformats.org/officeDocument/2006/relationships/hyperlink" Target="https://talan.bank.gov.ua/get-user-certificate/C75eMH3cVhy7rPTmvLJl" TargetMode="External"/><Relationship Id="rId412" Type="http://schemas.openxmlformats.org/officeDocument/2006/relationships/hyperlink" Target="https://talan.bank.gov.ua/get-user-certificate/C75eMJueSO7hQsVFuYP_" TargetMode="External"/><Relationship Id="rId107" Type="http://schemas.openxmlformats.org/officeDocument/2006/relationships/hyperlink" Target="https://talan.bank.gov.ua/get-user-certificate/C75eMPhanjGP7cOnPHym" TargetMode="External"/><Relationship Id="rId289" Type="http://schemas.openxmlformats.org/officeDocument/2006/relationships/hyperlink" Target="https://talan.bank.gov.ua/get-user-certificate/C75eMNbQAGelZGG20-vR" TargetMode="External"/><Relationship Id="rId454" Type="http://schemas.openxmlformats.org/officeDocument/2006/relationships/hyperlink" Target="https://talan.bank.gov.ua/get-user-certificate/C75eMddzJwPjU1FY-YFz" TargetMode="External"/><Relationship Id="rId496" Type="http://schemas.openxmlformats.org/officeDocument/2006/relationships/hyperlink" Target="https://talan.bank.gov.ua/get-user-certificate/C75eMZggZ9V72AhN3E7K" TargetMode="External"/><Relationship Id="rId11" Type="http://schemas.openxmlformats.org/officeDocument/2006/relationships/hyperlink" Target="https://talan.bank.gov.ua/get-user-certificate/C75eMgW-yPJTeo8PWpJs" TargetMode="External"/><Relationship Id="rId53" Type="http://schemas.openxmlformats.org/officeDocument/2006/relationships/hyperlink" Target="https://talan.bank.gov.ua/get-user-certificate/C75eMdXhemqvJeOSfiYc" TargetMode="External"/><Relationship Id="rId149" Type="http://schemas.openxmlformats.org/officeDocument/2006/relationships/hyperlink" Target="https://talan.bank.gov.ua/get-user-certificate/C75eMVIr4uV8_71dX5t-" TargetMode="External"/><Relationship Id="rId314" Type="http://schemas.openxmlformats.org/officeDocument/2006/relationships/hyperlink" Target="https://talan.bank.gov.ua/get-user-certificate/C75eM70dPO8b01cnKS6v" TargetMode="External"/><Relationship Id="rId356" Type="http://schemas.openxmlformats.org/officeDocument/2006/relationships/hyperlink" Target="https://talan.bank.gov.ua/get-user-certificate/C75eMu8W1_dHrbc5nNjN" TargetMode="External"/><Relationship Id="rId398" Type="http://schemas.openxmlformats.org/officeDocument/2006/relationships/hyperlink" Target="https://talan.bank.gov.ua/get-user-certificate/C75eM3gTuSaHcixgxWjj" TargetMode="External"/><Relationship Id="rId521" Type="http://schemas.openxmlformats.org/officeDocument/2006/relationships/hyperlink" Target="https://talan.bank.gov.ua/get-user-certificate/C75eMgzY7cd-qZJ2gBxv" TargetMode="External"/><Relationship Id="rId563" Type="http://schemas.openxmlformats.org/officeDocument/2006/relationships/hyperlink" Target="https://talan.bank.gov.ua/get-user-certificate/C75eML9HBJhFZKl1hVKt" TargetMode="External"/><Relationship Id="rId619" Type="http://schemas.openxmlformats.org/officeDocument/2006/relationships/hyperlink" Target="https://talan.bank.gov.ua/get-user-certificate/p24ieUzRN_ylnPo3u5K4" TargetMode="External"/><Relationship Id="rId95" Type="http://schemas.openxmlformats.org/officeDocument/2006/relationships/hyperlink" Target="https://talan.bank.gov.ua/get-user-certificate/C75eMaDBgP0JccKkz518" TargetMode="External"/><Relationship Id="rId160" Type="http://schemas.openxmlformats.org/officeDocument/2006/relationships/hyperlink" Target="https://talan.bank.gov.ua/get-user-certificate/C75eMOdBQQQWJ4EY6C02" TargetMode="External"/><Relationship Id="rId216" Type="http://schemas.openxmlformats.org/officeDocument/2006/relationships/hyperlink" Target="https://talan.bank.gov.ua/get-user-certificate/C75eMjmsulDUPP-A5-VB" TargetMode="External"/><Relationship Id="rId423" Type="http://schemas.openxmlformats.org/officeDocument/2006/relationships/hyperlink" Target="https://talan.bank.gov.ua/get-user-certificate/C75eMFvZkCIdv1Bz6pw6" TargetMode="External"/><Relationship Id="rId258" Type="http://schemas.openxmlformats.org/officeDocument/2006/relationships/hyperlink" Target="https://talan.bank.gov.ua/get-user-certificate/C75eM7tqEzPB8Fhrvh4g" TargetMode="External"/><Relationship Id="rId465" Type="http://schemas.openxmlformats.org/officeDocument/2006/relationships/hyperlink" Target="https://talan.bank.gov.ua/get-user-certificate/C75eMEQq5aQp5IprrnFt" TargetMode="External"/><Relationship Id="rId630" Type="http://schemas.openxmlformats.org/officeDocument/2006/relationships/hyperlink" Target="https://talan.bank.gov.ua/get-user-certificate/p24ie2zb1E7NOG8z2RCk" TargetMode="External"/><Relationship Id="rId22" Type="http://schemas.openxmlformats.org/officeDocument/2006/relationships/hyperlink" Target="https://talan.bank.gov.ua/get-user-certificate/C75eMgvwphg1gOQOtdGQ" TargetMode="External"/><Relationship Id="rId64" Type="http://schemas.openxmlformats.org/officeDocument/2006/relationships/hyperlink" Target="https://talan.bank.gov.ua/get-user-certificate/C75eMR9_gm9CuHAhwWF6" TargetMode="External"/><Relationship Id="rId118" Type="http://schemas.openxmlformats.org/officeDocument/2006/relationships/hyperlink" Target="https://talan.bank.gov.ua/get-user-certificate/C75eMwNKoGZR93L5tAb-" TargetMode="External"/><Relationship Id="rId325" Type="http://schemas.openxmlformats.org/officeDocument/2006/relationships/hyperlink" Target="https://talan.bank.gov.ua/get-user-certificate/C75eMHEcWv1f5zAbmacM" TargetMode="External"/><Relationship Id="rId367" Type="http://schemas.openxmlformats.org/officeDocument/2006/relationships/hyperlink" Target="https://talan.bank.gov.ua/get-user-certificate/C75eMl99ICY-3fOK_d9r" TargetMode="External"/><Relationship Id="rId532" Type="http://schemas.openxmlformats.org/officeDocument/2006/relationships/hyperlink" Target="https://talan.bank.gov.ua/get-user-certificate/C75eMUfbmH1_Gy_oDrtV" TargetMode="External"/><Relationship Id="rId574" Type="http://schemas.openxmlformats.org/officeDocument/2006/relationships/hyperlink" Target="https://talan.bank.gov.ua/get-user-certificate/C75eMpDYzphsmmnvaGFU" TargetMode="External"/><Relationship Id="rId171" Type="http://schemas.openxmlformats.org/officeDocument/2006/relationships/hyperlink" Target="https://talan.bank.gov.ua/get-user-certificate/C75eM99NUF-2uL9LDgVh" TargetMode="External"/><Relationship Id="rId227" Type="http://schemas.openxmlformats.org/officeDocument/2006/relationships/hyperlink" Target="https://talan.bank.gov.ua/get-user-certificate/C75eMGvJfEhXHQynG1jU" TargetMode="External"/><Relationship Id="rId269" Type="http://schemas.openxmlformats.org/officeDocument/2006/relationships/hyperlink" Target="https://talan.bank.gov.ua/get-user-certificate/C75eMZ4p7p6XOLRk6Czg" TargetMode="External"/><Relationship Id="rId434" Type="http://schemas.openxmlformats.org/officeDocument/2006/relationships/hyperlink" Target="https://talan.bank.gov.ua/get-user-certificate/C75eMdmOMYfNx8w7WznW" TargetMode="External"/><Relationship Id="rId476" Type="http://schemas.openxmlformats.org/officeDocument/2006/relationships/hyperlink" Target="https://talan.bank.gov.ua/get-user-certificate/C75eM1xqTcHjQkZ1ULGF" TargetMode="External"/><Relationship Id="rId641" Type="http://schemas.openxmlformats.org/officeDocument/2006/relationships/hyperlink" Target="https://talan.bank.gov.ua/get-user-certificate/3kgg_b20UZDvnTd5WUyz" TargetMode="External"/><Relationship Id="rId33" Type="http://schemas.openxmlformats.org/officeDocument/2006/relationships/hyperlink" Target="https://talan.bank.gov.ua/get-user-certificate/C75eMI4Ci0k4s4u7AZAT" TargetMode="External"/><Relationship Id="rId129" Type="http://schemas.openxmlformats.org/officeDocument/2006/relationships/hyperlink" Target="https://talan.bank.gov.ua/get-user-certificate/C75eMSwzQpBKPNwNaAl2" TargetMode="External"/><Relationship Id="rId280" Type="http://schemas.openxmlformats.org/officeDocument/2006/relationships/hyperlink" Target="https://talan.bank.gov.ua/get-user-certificate/C75eMdB_oLqWcdaOMni9" TargetMode="External"/><Relationship Id="rId336" Type="http://schemas.openxmlformats.org/officeDocument/2006/relationships/hyperlink" Target="https://talan.bank.gov.ua/get-user-certificate/C75eMC71InY6Xg59BBFe" TargetMode="External"/><Relationship Id="rId501" Type="http://schemas.openxmlformats.org/officeDocument/2006/relationships/hyperlink" Target="https://talan.bank.gov.ua/get-user-certificate/C75eM-NMYb3PV-W8l4UH" TargetMode="External"/><Relationship Id="rId543" Type="http://schemas.openxmlformats.org/officeDocument/2006/relationships/hyperlink" Target="https://talan.bank.gov.ua/get-user-certificate/C75eMV4V6GZ8T8nZ2XaN" TargetMode="External"/><Relationship Id="rId75" Type="http://schemas.openxmlformats.org/officeDocument/2006/relationships/hyperlink" Target="https://talan.bank.gov.ua/get-user-certificate/C75eM-maIHyx48pqZLMr" TargetMode="External"/><Relationship Id="rId140" Type="http://schemas.openxmlformats.org/officeDocument/2006/relationships/hyperlink" Target="https://talan.bank.gov.ua/get-user-certificate/C75eMBWuWrX4tjjxB0Z0" TargetMode="External"/><Relationship Id="rId182" Type="http://schemas.openxmlformats.org/officeDocument/2006/relationships/hyperlink" Target="https://talan.bank.gov.ua/get-user-certificate/C75eMl07oxCRI1nlCAaF" TargetMode="External"/><Relationship Id="rId378" Type="http://schemas.openxmlformats.org/officeDocument/2006/relationships/hyperlink" Target="https://talan.bank.gov.ua/get-user-certificate/C75eMWZCAo5XbDGI8jLH" TargetMode="External"/><Relationship Id="rId403" Type="http://schemas.openxmlformats.org/officeDocument/2006/relationships/hyperlink" Target="https://talan.bank.gov.ua/get-user-certificate/C75eMDSzW14wExQ-1V1D" TargetMode="External"/><Relationship Id="rId585" Type="http://schemas.openxmlformats.org/officeDocument/2006/relationships/hyperlink" Target="https://talan.bank.gov.ua/get-user-certificate/C75eM0dFEBYJNOmc0scw" TargetMode="External"/><Relationship Id="rId6" Type="http://schemas.openxmlformats.org/officeDocument/2006/relationships/hyperlink" Target="https://talan.bank.gov.ua/get-user-certificate/C75eMk4-rDPsHuJps6QU" TargetMode="External"/><Relationship Id="rId238" Type="http://schemas.openxmlformats.org/officeDocument/2006/relationships/hyperlink" Target="https://talan.bank.gov.ua/get-user-certificate/C75eML1bDdNWkwRh_bcb" TargetMode="External"/><Relationship Id="rId445" Type="http://schemas.openxmlformats.org/officeDocument/2006/relationships/hyperlink" Target="https://talan.bank.gov.ua/get-user-certificate/C75eM4hOLh8_Ow1DRnGI" TargetMode="External"/><Relationship Id="rId487" Type="http://schemas.openxmlformats.org/officeDocument/2006/relationships/hyperlink" Target="https://talan.bank.gov.ua/get-user-certificate/C75eM9I6ZkwzCGB5-vym" TargetMode="External"/><Relationship Id="rId610" Type="http://schemas.openxmlformats.org/officeDocument/2006/relationships/hyperlink" Target="https://talan.bank.gov.ua/get-user-certificate/p24ieBZSpB8SxdDggS3i" TargetMode="External"/><Relationship Id="rId291" Type="http://schemas.openxmlformats.org/officeDocument/2006/relationships/hyperlink" Target="https://talan.bank.gov.ua/get-user-certificate/C75eMarPirRoHWHNCbZO" TargetMode="External"/><Relationship Id="rId305" Type="http://schemas.openxmlformats.org/officeDocument/2006/relationships/hyperlink" Target="https://talan.bank.gov.ua/get-user-certificate/C75eMdRwA7630ilmp_4l" TargetMode="External"/><Relationship Id="rId347" Type="http://schemas.openxmlformats.org/officeDocument/2006/relationships/hyperlink" Target="https://talan.bank.gov.ua/get-user-certificate/C75eM-KFWIEJp6BknNzj" TargetMode="External"/><Relationship Id="rId512" Type="http://schemas.openxmlformats.org/officeDocument/2006/relationships/hyperlink" Target="https://talan.bank.gov.ua/get-user-certificate/C75eM7C-SRzI_Uht_Ad0" TargetMode="External"/><Relationship Id="rId44" Type="http://schemas.openxmlformats.org/officeDocument/2006/relationships/hyperlink" Target="https://talan.bank.gov.ua/get-user-certificate/C75eMOt352Ywo-pgmvZF" TargetMode="External"/><Relationship Id="rId86" Type="http://schemas.openxmlformats.org/officeDocument/2006/relationships/hyperlink" Target="https://talan.bank.gov.ua/get-user-certificate/C75eMkfXU9o3mJJiLb2J" TargetMode="External"/><Relationship Id="rId151" Type="http://schemas.openxmlformats.org/officeDocument/2006/relationships/hyperlink" Target="https://talan.bank.gov.ua/get-user-certificate/C75eMc4HoMlgQyI7Qyuy" TargetMode="External"/><Relationship Id="rId389" Type="http://schemas.openxmlformats.org/officeDocument/2006/relationships/hyperlink" Target="https://talan.bank.gov.ua/get-user-certificate/C75eMNE3TAwk9UotQQpx" TargetMode="External"/><Relationship Id="rId554" Type="http://schemas.openxmlformats.org/officeDocument/2006/relationships/hyperlink" Target="https://talan.bank.gov.ua/get-user-certificate/C75eMXXuXNo5O4WcCuIx" TargetMode="External"/><Relationship Id="rId596" Type="http://schemas.openxmlformats.org/officeDocument/2006/relationships/hyperlink" Target="https://talan.bank.gov.ua/get-user-certificate/C75eM6g63JLI7G8x2Gn3" TargetMode="External"/><Relationship Id="rId193" Type="http://schemas.openxmlformats.org/officeDocument/2006/relationships/hyperlink" Target="https://talan.bank.gov.ua/get-user-certificate/C75eMJpqjmttnKvaGdmq" TargetMode="External"/><Relationship Id="rId207" Type="http://schemas.openxmlformats.org/officeDocument/2006/relationships/hyperlink" Target="https://talan.bank.gov.ua/get-user-certificate/C75eMSGfKa3Xt7jPEaBZ" TargetMode="External"/><Relationship Id="rId249" Type="http://schemas.openxmlformats.org/officeDocument/2006/relationships/hyperlink" Target="https://talan.bank.gov.ua/get-user-certificate/C75eMAnK8fJOlmh56PNQ" TargetMode="External"/><Relationship Id="rId414" Type="http://schemas.openxmlformats.org/officeDocument/2006/relationships/hyperlink" Target="https://talan.bank.gov.ua/get-user-certificate/C75eMg3WqqVEacKAZkvU" TargetMode="External"/><Relationship Id="rId456" Type="http://schemas.openxmlformats.org/officeDocument/2006/relationships/hyperlink" Target="https://talan.bank.gov.ua/get-user-certificate/C75eM0gYkNpG71SE4O5x" TargetMode="External"/><Relationship Id="rId498" Type="http://schemas.openxmlformats.org/officeDocument/2006/relationships/hyperlink" Target="https://talan.bank.gov.ua/get-user-certificate/C75eMRNkU853GsbIXCKq" TargetMode="External"/><Relationship Id="rId621" Type="http://schemas.openxmlformats.org/officeDocument/2006/relationships/hyperlink" Target="https://talan.bank.gov.ua/get-user-certificate/p24ieTaYfDBrJfVJKod7" TargetMode="External"/><Relationship Id="rId13" Type="http://schemas.openxmlformats.org/officeDocument/2006/relationships/hyperlink" Target="https://talan.bank.gov.ua/get-user-certificate/C75eMIJ_qyFHKTFYiAEU" TargetMode="External"/><Relationship Id="rId109" Type="http://schemas.openxmlformats.org/officeDocument/2006/relationships/hyperlink" Target="https://talan.bank.gov.ua/get-user-certificate/C75eMt9lG1125VLIFE4n" TargetMode="External"/><Relationship Id="rId260" Type="http://schemas.openxmlformats.org/officeDocument/2006/relationships/hyperlink" Target="https://talan.bank.gov.ua/get-user-certificate/C75eMDXWn1voSVPhVw39" TargetMode="External"/><Relationship Id="rId316" Type="http://schemas.openxmlformats.org/officeDocument/2006/relationships/hyperlink" Target="https://talan.bank.gov.ua/get-user-certificate/C75eMTQXminzAuqCz_7o" TargetMode="External"/><Relationship Id="rId523" Type="http://schemas.openxmlformats.org/officeDocument/2006/relationships/hyperlink" Target="https://talan.bank.gov.ua/get-user-certificate/C75eM_a8fF-t1RTwIYnG" TargetMode="External"/><Relationship Id="rId55" Type="http://schemas.openxmlformats.org/officeDocument/2006/relationships/hyperlink" Target="https://talan.bank.gov.ua/get-user-certificate/C75eMUxB0dZnXMXVyaO1" TargetMode="External"/><Relationship Id="rId97" Type="http://schemas.openxmlformats.org/officeDocument/2006/relationships/hyperlink" Target="https://talan.bank.gov.ua/get-user-certificate/C75eM5hlRW6WNOc31usO" TargetMode="External"/><Relationship Id="rId120" Type="http://schemas.openxmlformats.org/officeDocument/2006/relationships/hyperlink" Target="https://talan.bank.gov.ua/get-user-certificate/C75eMSkF_xoTBZAn7uKm" TargetMode="External"/><Relationship Id="rId358" Type="http://schemas.openxmlformats.org/officeDocument/2006/relationships/hyperlink" Target="https://talan.bank.gov.ua/get-user-certificate/C75eMQnujw9Di66yPAV2" TargetMode="External"/><Relationship Id="rId565" Type="http://schemas.openxmlformats.org/officeDocument/2006/relationships/hyperlink" Target="https://talan.bank.gov.ua/get-user-certificate/C75eMdhU0TLRSlnZJ4tL" TargetMode="External"/><Relationship Id="rId162" Type="http://schemas.openxmlformats.org/officeDocument/2006/relationships/hyperlink" Target="https://talan.bank.gov.ua/get-user-certificate/C75eM3imYnRKRH9tlIRG" TargetMode="External"/><Relationship Id="rId218" Type="http://schemas.openxmlformats.org/officeDocument/2006/relationships/hyperlink" Target="https://talan.bank.gov.ua/get-user-certificate/C75eMg5GVkxxhJq8p00K" TargetMode="External"/><Relationship Id="rId425" Type="http://schemas.openxmlformats.org/officeDocument/2006/relationships/hyperlink" Target="https://talan.bank.gov.ua/get-user-certificate/C75eMPeG1majGIo8az5P" TargetMode="External"/><Relationship Id="rId467" Type="http://schemas.openxmlformats.org/officeDocument/2006/relationships/hyperlink" Target="https://talan.bank.gov.ua/get-user-certificate/C75eMPxOC1qdU0ysbugz" TargetMode="External"/><Relationship Id="rId632" Type="http://schemas.openxmlformats.org/officeDocument/2006/relationships/hyperlink" Target="https://talan.bank.gov.ua/get-user-certificate/p24ieXdLqf2c6rUWfBjk" TargetMode="External"/><Relationship Id="rId271" Type="http://schemas.openxmlformats.org/officeDocument/2006/relationships/hyperlink" Target="https://talan.bank.gov.ua/get-user-certificate/C75eMhvFOl_a71qzwcca" TargetMode="External"/><Relationship Id="rId24" Type="http://schemas.openxmlformats.org/officeDocument/2006/relationships/hyperlink" Target="https://talan.bank.gov.ua/get-user-certificate/C75eM98cl9wjbW2eCedv" TargetMode="External"/><Relationship Id="rId66" Type="http://schemas.openxmlformats.org/officeDocument/2006/relationships/hyperlink" Target="https://talan.bank.gov.ua/get-user-certificate/C75eMBQJOzrgVGmNdHpV" TargetMode="External"/><Relationship Id="rId131" Type="http://schemas.openxmlformats.org/officeDocument/2006/relationships/hyperlink" Target="https://talan.bank.gov.ua/get-user-certificate/C75eMpqGczLdtL9LxzRf" TargetMode="External"/><Relationship Id="rId327" Type="http://schemas.openxmlformats.org/officeDocument/2006/relationships/hyperlink" Target="https://talan.bank.gov.ua/get-user-certificate/C75eMVCrqubpFCUMyMoW" TargetMode="External"/><Relationship Id="rId369" Type="http://schemas.openxmlformats.org/officeDocument/2006/relationships/hyperlink" Target="https://talan.bank.gov.ua/get-user-certificate/C75eMcayhTSiGOElHSa-" TargetMode="External"/><Relationship Id="rId534" Type="http://schemas.openxmlformats.org/officeDocument/2006/relationships/hyperlink" Target="https://talan.bank.gov.ua/get-user-certificate/C75eMWi7oUmKfgeOWs91" TargetMode="External"/><Relationship Id="rId576" Type="http://schemas.openxmlformats.org/officeDocument/2006/relationships/hyperlink" Target="https://talan.bank.gov.ua/get-user-certificate/C75eM2F7Ap-Lsk_J4aNk" TargetMode="External"/><Relationship Id="rId173" Type="http://schemas.openxmlformats.org/officeDocument/2006/relationships/hyperlink" Target="https://talan.bank.gov.ua/get-user-certificate/C75eM5aZrXHnQgslhlUl" TargetMode="External"/><Relationship Id="rId229" Type="http://schemas.openxmlformats.org/officeDocument/2006/relationships/hyperlink" Target="https://talan.bank.gov.ua/get-user-certificate/C75eM5qoy0Ja5IMnGTJ4" TargetMode="External"/><Relationship Id="rId380" Type="http://schemas.openxmlformats.org/officeDocument/2006/relationships/hyperlink" Target="https://talan.bank.gov.ua/get-user-certificate/C75eMuLH4I4WV_7GP200" TargetMode="External"/><Relationship Id="rId436" Type="http://schemas.openxmlformats.org/officeDocument/2006/relationships/hyperlink" Target="https://talan.bank.gov.ua/get-user-certificate/C75eMHW5fz6zzIlfE9Ik" TargetMode="External"/><Relationship Id="rId601" Type="http://schemas.openxmlformats.org/officeDocument/2006/relationships/hyperlink" Target="https://talan.bank.gov.ua/get-user-certificate/C75eMkWZE_88IXuiYkXv" TargetMode="External"/><Relationship Id="rId643" Type="http://schemas.openxmlformats.org/officeDocument/2006/relationships/hyperlink" Target="https://talan.bank.gov.ua/get-user-certificate/3kgg_oXtVVm7sCGKHl2A" TargetMode="External"/><Relationship Id="rId240" Type="http://schemas.openxmlformats.org/officeDocument/2006/relationships/hyperlink" Target="https://talan.bank.gov.ua/get-user-certificate/C75eMxlW2Fix3PPxDQFM" TargetMode="External"/><Relationship Id="rId478" Type="http://schemas.openxmlformats.org/officeDocument/2006/relationships/hyperlink" Target="https://talan.bank.gov.ua/get-user-certificate/C75eM58Lj77aymRMC3OH" TargetMode="External"/><Relationship Id="rId35" Type="http://schemas.openxmlformats.org/officeDocument/2006/relationships/hyperlink" Target="https://talan.bank.gov.ua/get-user-certificate/C75eMg-cYsB0vlG0MEAk" TargetMode="External"/><Relationship Id="rId77" Type="http://schemas.openxmlformats.org/officeDocument/2006/relationships/hyperlink" Target="https://talan.bank.gov.ua/get-user-certificate/C75eMjmU3V0qin2VtAFg" TargetMode="External"/><Relationship Id="rId100" Type="http://schemas.openxmlformats.org/officeDocument/2006/relationships/hyperlink" Target="https://talan.bank.gov.ua/get-user-certificate/C75eMGUD_YT_Jz6vdFD3" TargetMode="External"/><Relationship Id="rId282" Type="http://schemas.openxmlformats.org/officeDocument/2006/relationships/hyperlink" Target="https://talan.bank.gov.ua/get-user-certificate/C75eMJQ_FouclYN0oX5h" TargetMode="External"/><Relationship Id="rId338" Type="http://schemas.openxmlformats.org/officeDocument/2006/relationships/hyperlink" Target="https://talan.bank.gov.ua/get-user-certificate/C75eMGz8XXBmSeNLzGdC" TargetMode="External"/><Relationship Id="rId503" Type="http://schemas.openxmlformats.org/officeDocument/2006/relationships/hyperlink" Target="https://talan.bank.gov.ua/get-user-certificate/C75eMiLHgkcbmjYINvwk" TargetMode="External"/><Relationship Id="rId545" Type="http://schemas.openxmlformats.org/officeDocument/2006/relationships/hyperlink" Target="https://talan.bank.gov.ua/get-user-certificate/C75eMxvRNbYh-1gR2h7I" TargetMode="External"/><Relationship Id="rId587" Type="http://schemas.openxmlformats.org/officeDocument/2006/relationships/hyperlink" Target="https://talan.bank.gov.ua/get-user-certificate/C75eMWCIYE3Xfv5rDUPT" TargetMode="External"/><Relationship Id="rId8" Type="http://schemas.openxmlformats.org/officeDocument/2006/relationships/hyperlink" Target="https://talan.bank.gov.ua/get-user-certificate/C75eMa8UzLESzjk5XtaH" TargetMode="External"/><Relationship Id="rId142" Type="http://schemas.openxmlformats.org/officeDocument/2006/relationships/hyperlink" Target="https://talan.bank.gov.ua/get-user-certificate/C75eM9AQzHInpX7jo7ud" TargetMode="External"/><Relationship Id="rId184" Type="http://schemas.openxmlformats.org/officeDocument/2006/relationships/hyperlink" Target="https://talan.bank.gov.ua/get-user-certificate/C75eMf4p1SEMLROtH0_A" TargetMode="External"/><Relationship Id="rId391" Type="http://schemas.openxmlformats.org/officeDocument/2006/relationships/hyperlink" Target="https://talan.bank.gov.ua/get-user-certificate/C75eMcreU3LQhCqi0AYS" TargetMode="External"/><Relationship Id="rId405" Type="http://schemas.openxmlformats.org/officeDocument/2006/relationships/hyperlink" Target="https://talan.bank.gov.ua/get-user-certificate/C75eMnv8oWnb_ra0frNg" TargetMode="External"/><Relationship Id="rId447" Type="http://schemas.openxmlformats.org/officeDocument/2006/relationships/hyperlink" Target="https://talan.bank.gov.ua/get-user-certificate/C75eMGsMIVbspqKRIPwS" TargetMode="External"/><Relationship Id="rId612" Type="http://schemas.openxmlformats.org/officeDocument/2006/relationships/hyperlink" Target="https://talan.bank.gov.ua/get-user-certificate/p24ieLLrLGLVrA6ywDLM" TargetMode="External"/><Relationship Id="rId251" Type="http://schemas.openxmlformats.org/officeDocument/2006/relationships/hyperlink" Target="https://talan.bank.gov.ua/get-user-certificate/C75eMVdohkt5t5wyOvEj" TargetMode="External"/><Relationship Id="rId489" Type="http://schemas.openxmlformats.org/officeDocument/2006/relationships/hyperlink" Target="https://talan.bank.gov.ua/get-user-certificate/C75eMDIIsYZXhptw-pJ0" TargetMode="External"/><Relationship Id="rId46" Type="http://schemas.openxmlformats.org/officeDocument/2006/relationships/hyperlink" Target="https://talan.bank.gov.ua/get-user-certificate/C75eMgNyQuAPnOI3s5Xe" TargetMode="External"/><Relationship Id="rId293" Type="http://schemas.openxmlformats.org/officeDocument/2006/relationships/hyperlink" Target="https://talan.bank.gov.ua/get-user-certificate/C75eMbXXPG4juDbLnfFL" TargetMode="External"/><Relationship Id="rId307" Type="http://schemas.openxmlformats.org/officeDocument/2006/relationships/hyperlink" Target="https://talan.bank.gov.ua/get-user-certificate/C75eMsqiNsNxMgsTjziM" TargetMode="External"/><Relationship Id="rId349" Type="http://schemas.openxmlformats.org/officeDocument/2006/relationships/hyperlink" Target="https://talan.bank.gov.ua/get-user-certificate/C75eMF3ge8Ksn2AmViLk" TargetMode="External"/><Relationship Id="rId514" Type="http://schemas.openxmlformats.org/officeDocument/2006/relationships/hyperlink" Target="https://talan.bank.gov.ua/get-user-certificate/C75eMAbBCSf7RqU3yxd6" TargetMode="External"/><Relationship Id="rId556" Type="http://schemas.openxmlformats.org/officeDocument/2006/relationships/hyperlink" Target="https://talan.bank.gov.ua/get-user-certificate/C75eMcZWqt-4OkEugd6q" TargetMode="External"/><Relationship Id="rId88" Type="http://schemas.openxmlformats.org/officeDocument/2006/relationships/hyperlink" Target="https://talan.bank.gov.ua/get-user-certificate/C75eMfL_dbgRseIjfkkI" TargetMode="External"/><Relationship Id="rId111" Type="http://schemas.openxmlformats.org/officeDocument/2006/relationships/hyperlink" Target="https://talan.bank.gov.ua/get-user-certificate/C75eMSBHqpE9t-oGYi1B" TargetMode="External"/><Relationship Id="rId153" Type="http://schemas.openxmlformats.org/officeDocument/2006/relationships/hyperlink" Target="https://talan.bank.gov.ua/get-user-certificate/C75eMIUFO2f7AFCKojMx" TargetMode="External"/><Relationship Id="rId195" Type="http://schemas.openxmlformats.org/officeDocument/2006/relationships/hyperlink" Target="https://talan.bank.gov.ua/get-user-certificate/C75eMx9ScmnV-sndyyxe" TargetMode="External"/><Relationship Id="rId209" Type="http://schemas.openxmlformats.org/officeDocument/2006/relationships/hyperlink" Target="https://talan.bank.gov.ua/get-user-certificate/C75eMzURqfZJxZQ9Dev4" TargetMode="External"/><Relationship Id="rId360" Type="http://schemas.openxmlformats.org/officeDocument/2006/relationships/hyperlink" Target="https://talan.bank.gov.ua/get-user-certificate/C75eMI6qJrwUnfyIfbIn" TargetMode="External"/><Relationship Id="rId416" Type="http://schemas.openxmlformats.org/officeDocument/2006/relationships/hyperlink" Target="https://talan.bank.gov.ua/get-user-certificate/C75eMNk_zCTjv0I6XLHu" TargetMode="External"/><Relationship Id="rId598" Type="http://schemas.openxmlformats.org/officeDocument/2006/relationships/hyperlink" Target="https://talan.bank.gov.ua/get-user-certificate/C75eMYNyu96_7Or3Q5qf" TargetMode="External"/><Relationship Id="rId220" Type="http://schemas.openxmlformats.org/officeDocument/2006/relationships/hyperlink" Target="https://talan.bank.gov.ua/get-user-certificate/C75eMIuhjSoc-RVdV-fM" TargetMode="External"/><Relationship Id="rId458" Type="http://schemas.openxmlformats.org/officeDocument/2006/relationships/hyperlink" Target="https://talan.bank.gov.ua/get-user-certificate/C75eM-nZ2Dhx819VYhbD" TargetMode="External"/><Relationship Id="rId623" Type="http://schemas.openxmlformats.org/officeDocument/2006/relationships/hyperlink" Target="https://talan.bank.gov.ua/get-user-certificate/p24iemvZ7NeM_CUklgdj" TargetMode="External"/><Relationship Id="rId15" Type="http://schemas.openxmlformats.org/officeDocument/2006/relationships/hyperlink" Target="https://talan.bank.gov.ua/get-user-certificate/C75eM0_Ppyq2QYFivWY5" TargetMode="External"/><Relationship Id="rId57" Type="http://schemas.openxmlformats.org/officeDocument/2006/relationships/hyperlink" Target="https://talan.bank.gov.ua/get-user-certificate/C75eM-bcCy85DOWT_yMX" TargetMode="External"/><Relationship Id="rId262" Type="http://schemas.openxmlformats.org/officeDocument/2006/relationships/hyperlink" Target="https://talan.bank.gov.ua/get-user-certificate/C75eMmPKo70CQ88dTsAX" TargetMode="External"/><Relationship Id="rId318" Type="http://schemas.openxmlformats.org/officeDocument/2006/relationships/hyperlink" Target="https://talan.bank.gov.ua/get-user-certificate/C75eMySvpPGlwxL8lZaO" TargetMode="External"/><Relationship Id="rId525" Type="http://schemas.openxmlformats.org/officeDocument/2006/relationships/hyperlink" Target="https://talan.bank.gov.ua/get-user-certificate/C75eM6QrEAA_whXnB28-" TargetMode="External"/><Relationship Id="rId567" Type="http://schemas.openxmlformats.org/officeDocument/2006/relationships/hyperlink" Target="https://talan.bank.gov.ua/get-user-certificate/C75eM5aypmdUD44egCa3" TargetMode="External"/><Relationship Id="rId99" Type="http://schemas.openxmlformats.org/officeDocument/2006/relationships/hyperlink" Target="https://talan.bank.gov.ua/get-user-certificate/C75eMvT-a2SH5_XMfq0T" TargetMode="External"/><Relationship Id="rId122" Type="http://schemas.openxmlformats.org/officeDocument/2006/relationships/hyperlink" Target="https://talan.bank.gov.ua/get-user-certificate/C75eM77McRrS1PEBBWHc" TargetMode="External"/><Relationship Id="rId164" Type="http://schemas.openxmlformats.org/officeDocument/2006/relationships/hyperlink" Target="https://talan.bank.gov.ua/get-user-certificate/C75eM2tEnuQJeAINf9DH" TargetMode="External"/><Relationship Id="rId371" Type="http://schemas.openxmlformats.org/officeDocument/2006/relationships/hyperlink" Target="https://talan.bank.gov.ua/get-user-certificate/C75eMM2mBDmA4nsJWClH" TargetMode="External"/><Relationship Id="rId427" Type="http://schemas.openxmlformats.org/officeDocument/2006/relationships/hyperlink" Target="https://talan.bank.gov.ua/get-user-certificate/C75eMKYPVcDB8E7ruXV-" TargetMode="External"/><Relationship Id="rId469" Type="http://schemas.openxmlformats.org/officeDocument/2006/relationships/hyperlink" Target="https://talan.bank.gov.ua/get-user-certificate/C75eMeo7MBrQbUPIo5ng" TargetMode="External"/><Relationship Id="rId634" Type="http://schemas.openxmlformats.org/officeDocument/2006/relationships/hyperlink" Target="https://talan.bank.gov.ua/get-user-certificate/p24iei8lx16Zgd9IFq_Y" TargetMode="External"/><Relationship Id="rId26" Type="http://schemas.openxmlformats.org/officeDocument/2006/relationships/hyperlink" Target="https://talan.bank.gov.ua/get-user-certificate/C75eMygyCbqMxXDl3V6p" TargetMode="External"/><Relationship Id="rId231" Type="http://schemas.openxmlformats.org/officeDocument/2006/relationships/hyperlink" Target="https://talan.bank.gov.ua/get-user-certificate/C75eMCpXDiGenJFButcS" TargetMode="External"/><Relationship Id="rId273" Type="http://schemas.openxmlformats.org/officeDocument/2006/relationships/hyperlink" Target="https://talan.bank.gov.ua/get-user-certificate/C75eMYhaqvfApLaq65If" TargetMode="External"/><Relationship Id="rId329" Type="http://schemas.openxmlformats.org/officeDocument/2006/relationships/hyperlink" Target="https://talan.bank.gov.ua/get-user-certificate/C75eMiajGPfz64DWTh9E" TargetMode="External"/><Relationship Id="rId480" Type="http://schemas.openxmlformats.org/officeDocument/2006/relationships/hyperlink" Target="https://talan.bank.gov.ua/get-user-certificate/C75eMW3czArtrBPVodDv" TargetMode="External"/><Relationship Id="rId536" Type="http://schemas.openxmlformats.org/officeDocument/2006/relationships/hyperlink" Target="https://talan.bank.gov.ua/get-user-certificate/C75eMdjeDYXVL-DGRHTm" TargetMode="External"/><Relationship Id="rId68" Type="http://schemas.openxmlformats.org/officeDocument/2006/relationships/hyperlink" Target="https://talan.bank.gov.ua/get-user-certificate/C75eMKsgBqn_Yu7s9c6h" TargetMode="External"/><Relationship Id="rId133" Type="http://schemas.openxmlformats.org/officeDocument/2006/relationships/hyperlink" Target="https://talan.bank.gov.ua/get-user-certificate/C75eMoiYkfev6EfHGv5k" TargetMode="External"/><Relationship Id="rId175" Type="http://schemas.openxmlformats.org/officeDocument/2006/relationships/hyperlink" Target="https://talan.bank.gov.ua/get-user-certificate/C75eMvY-8D5CE7y2FWKI" TargetMode="External"/><Relationship Id="rId340" Type="http://schemas.openxmlformats.org/officeDocument/2006/relationships/hyperlink" Target="https://talan.bank.gov.ua/get-user-certificate/C75eMUgSadUIKu8N1ivg" TargetMode="External"/><Relationship Id="rId578" Type="http://schemas.openxmlformats.org/officeDocument/2006/relationships/hyperlink" Target="https://talan.bank.gov.ua/get-user-certificate/C75eM-AbTnQm9ZrL8HOz" TargetMode="External"/><Relationship Id="rId200" Type="http://schemas.openxmlformats.org/officeDocument/2006/relationships/hyperlink" Target="https://talan.bank.gov.ua/get-user-certificate/C75eM7aEswEP74F8VdaD" TargetMode="External"/><Relationship Id="rId382" Type="http://schemas.openxmlformats.org/officeDocument/2006/relationships/hyperlink" Target="https://talan.bank.gov.ua/get-user-certificate/C75eMyUGjfR3gDWXe6vH" TargetMode="External"/><Relationship Id="rId438" Type="http://schemas.openxmlformats.org/officeDocument/2006/relationships/hyperlink" Target="https://talan.bank.gov.ua/get-user-certificate/C75eMZC80bbLFZI6g8-d" TargetMode="External"/><Relationship Id="rId603" Type="http://schemas.openxmlformats.org/officeDocument/2006/relationships/hyperlink" Target="https://talan.bank.gov.ua/get-user-certificate/C75eMZ5mtNFO0bDAyqXS" TargetMode="External"/><Relationship Id="rId645" Type="http://schemas.openxmlformats.org/officeDocument/2006/relationships/hyperlink" Target="https://talan.bank.gov.ua/get-user-certificate/3kgg_NyYKrnZg7vk45gO" TargetMode="External"/><Relationship Id="rId242" Type="http://schemas.openxmlformats.org/officeDocument/2006/relationships/hyperlink" Target="https://talan.bank.gov.ua/get-user-certificate/C75eMQc4c_KjRMq2G0MS" TargetMode="External"/><Relationship Id="rId284" Type="http://schemas.openxmlformats.org/officeDocument/2006/relationships/hyperlink" Target="https://talan.bank.gov.ua/get-user-certificate/C75eMYuDURuuEOyFHG4w" TargetMode="External"/><Relationship Id="rId491" Type="http://schemas.openxmlformats.org/officeDocument/2006/relationships/hyperlink" Target="https://talan.bank.gov.ua/get-user-certificate/C75eMHv_0zYtXmbGkAXY" TargetMode="External"/><Relationship Id="rId505" Type="http://schemas.openxmlformats.org/officeDocument/2006/relationships/hyperlink" Target="https://talan.bank.gov.ua/get-user-certificate/C75eMq5jCfRy5G4FVJMW" TargetMode="External"/><Relationship Id="rId37" Type="http://schemas.openxmlformats.org/officeDocument/2006/relationships/hyperlink" Target="https://talan.bank.gov.ua/get-user-certificate/C75eMA_pvl1-5MVQynZR" TargetMode="External"/><Relationship Id="rId79" Type="http://schemas.openxmlformats.org/officeDocument/2006/relationships/hyperlink" Target="https://talan.bank.gov.ua/get-user-certificate/C75eMWhkCSAi15qaGMJQ" TargetMode="External"/><Relationship Id="rId102" Type="http://schemas.openxmlformats.org/officeDocument/2006/relationships/hyperlink" Target="https://talan.bank.gov.ua/get-user-certificate/C75eMXWbYkpy-_nVTJrX" TargetMode="External"/><Relationship Id="rId144" Type="http://schemas.openxmlformats.org/officeDocument/2006/relationships/hyperlink" Target="https://talan.bank.gov.ua/get-user-certificate/C75eMVajaUPVrW9FJB_W" TargetMode="External"/><Relationship Id="rId547" Type="http://schemas.openxmlformats.org/officeDocument/2006/relationships/hyperlink" Target="https://talan.bank.gov.ua/get-user-certificate/C75eM9D3dKfeXc5MSuax" TargetMode="External"/><Relationship Id="rId589" Type="http://schemas.openxmlformats.org/officeDocument/2006/relationships/hyperlink" Target="https://talan.bank.gov.ua/get-user-certificate/C75eMLwYq5KGHWK4ESWz" TargetMode="External"/><Relationship Id="rId90" Type="http://schemas.openxmlformats.org/officeDocument/2006/relationships/hyperlink" Target="https://talan.bank.gov.ua/get-user-certificate/C75eMvYhMitXWk3XUhAE" TargetMode="External"/><Relationship Id="rId186" Type="http://schemas.openxmlformats.org/officeDocument/2006/relationships/hyperlink" Target="https://talan.bank.gov.ua/get-user-certificate/C75eMxjrA7U7NOIHU88w" TargetMode="External"/><Relationship Id="rId351" Type="http://schemas.openxmlformats.org/officeDocument/2006/relationships/hyperlink" Target="https://talan.bank.gov.ua/get-user-certificate/C75eMtaTSfc9JaReg81x" TargetMode="External"/><Relationship Id="rId393" Type="http://schemas.openxmlformats.org/officeDocument/2006/relationships/hyperlink" Target="https://talan.bank.gov.ua/get-user-certificate/C75eMt9giAzEP0PYMwX9" TargetMode="External"/><Relationship Id="rId407" Type="http://schemas.openxmlformats.org/officeDocument/2006/relationships/hyperlink" Target="https://talan.bank.gov.ua/get-user-certificate/C75eMVcb8foebdWVZuVA" TargetMode="External"/><Relationship Id="rId449" Type="http://schemas.openxmlformats.org/officeDocument/2006/relationships/hyperlink" Target="https://talan.bank.gov.ua/get-user-certificate/C75eMh68GVBrikv-vK5a" TargetMode="External"/><Relationship Id="rId614" Type="http://schemas.openxmlformats.org/officeDocument/2006/relationships/hyperlink" Target="https://talan.bank.gov.ua/get-user-certificate/p24ieUyB6l5zmR9yVeMu" TargetMode="External"/><Relationship Id="rId211" Type="http://schemas.openxmlformats.org/officeDocument/2006/relationships/hyperlink" Target="https://talan.bank.gov.ua/get-user-certificate/C75eMetDkJVa6-zpg4ZE" TargetMode="External"/><Relationship Id="rId253" Type="http://schemas.openxmlformats.org/officeDocument/2006/relationships/hyperlink" Target="https://talan.bank.gov.ua/get-user-certificate/C75eM816XuJBPeoDOB4p" TargetMode="External"/><Relationship Id="rId295" Type="http://schemas.openxmlformats.org/officeDocument/2006/relationships/hyperlink" Target="https://talan.bank.gov.ua/get-user-certificate/C75eM8gmwZIZZvecwmDf" TargetMode="External"/><Relationship Id="rId309" Type="http://schemas.openxmlformats.org/officeDocument/2006/relationships/hyperlink" Target="https://talan.bank.gov.ua/get-user-certificate/C75eMLeMvECyo3duH8lQ" TargetMode="External"/><Relationship Id="rId460" Type="http://schemas.openxmlformats.org/officeDocument/2006/relationships/hyperlink" Target="https://talan.bank.gov.ua/get-user-certificate/C75eMQx7_a_xtiwVLBka" TargetMode="External"/><Relationship Id="rId516" Type="http://schemas.openxmlformats.org/officeDocument/2006/relationships/hyperlink" Target="https://talan.bank.gov.ua/get-user-certificate/C75eM6cBV7iR57Hu4Rcs" TargetMode="External"/><Relationship Id="rId48" Type="http://schemas.openxmlformats.org/officeDocument/2006/relationships/hyperlink" Target="https://talan.bank.gov.ua/get-user-certificate/C75eMZK3euOkb7Qi4IPx" TargetMode="External"/><Relationship Id="rId113" Type="http://schemas.openxmlformats.org/officeDocument/2006/relationships/hyperlink" Target="https://talan.bank.gov.ua/get-user-certificate/C75eMFxD9DTYXTzE-PAj" TargetMode="External"/><Relationship Id="rId320" Type="http://schemas.openxmlformats.org/officeDocument/2006/relationships/hyperlink" Target="https://talan.bank.gov.ua/get-user-certificate/C75eMQE85ujaIT51F5bz" TargetMode="External"/><Relationship Id="rId558" Type="http://schemas.openxmlformats.org/officeDocument/2006/relationships/hyperlink" Target="https://talan.bank.gov.ua/get-user-certificate/C75eMu2WqPf8Wv0OPnSQ" TargetMode="External"/><Relationship Id="rId155" Type="http://schemas.openxmlformats.org/officeDocument/2006/relationships/hyperlink" Target="https://talan.bank.gov.ua/get-user-certificate/C75eMkF3Mc36eMMIFUOe" TargetMode="External"/><Relationship Id="rId197" Type="http://schemas.openxmlformats.org/officeDocument/2006/relationships/hyperlink" Target="https://talan.bank.gov.ua/get-user-certificate/C75eMaEle6MAoV0hR8JP" TargetMode="External"/><Relationship Id="rId362" Type="http://schemas.openxmlformats.org/officeDocument/2006/relationships/hyperlink" Target="https://talan.bank.gov.ua/get-user-certificate/C75eM6W7Tz85vqjpFSWD" TargetMode="External"/><Relationship Id="rId418" Type="http://schemas.openxmlformats.org/officeDocument/2006/relationships/hyperlink" Target="https://talan.bank.gov.ua/get-user-certificate/C75eMEdA2xTkLEsv_Ffp" TargetMode="External"/><Relationship Id="rId625" Type="http://schemas.openxmlformats.org/officeDocument/2006/relationships/hyperlink" Target="https://talan.bank.gov.ua/get-user-certificate/p24ie1X8BFFv31tHOx7_" TargetMode="External"/><Relationship Id="rId222" Type="http://schemas.openxmlformats.org/officeDocument/2006/relationships/hyperlink" Target="https://talan.bank.gov.ua/get-user-certificate/C75eMnlsaoHz4eUxzKaU" TargetMode="External"/><Relationship Id="rId264" Type="http://schemas.openxmlformats.org/officeDocument/2006/relationships/hyperlink" Target="https://talan.bank.gov.ua/get-user-certificate/C75eMeP9P55YH2UH5PXj" TargetMode="External"/><Relationship Id="rId471" Type="http://schemas.openxmlformats.org/officeDocument/2006/relationships/hyperlink" Target="https://talan.bank.gov.ua/get-user-certificate/C75eMDitH16E0xT95z7H" TargetMode="External"/><Relationship Id="rId17" Type="http://schemas.openxmlformats.org/officeDocument/2006/relationships/hyperlink" Target="https://talan.bank.gov.ua/get-user-certificate/C75eMNeLpBm3t8aMlTeI" TargetMode="External"/><Relationship Id="rId59" Type="http://schemas.openxmlformats.org/officeDocument/2006/relationships/hyperlink" Target="https://talan.bank.gov.ua/get-user-certificate/C75eMi8idovIOmS0Es6h" TargetMode="External"/><Relationship Id="rId124" Type="http://schemas.openxmlformats.org/officeDocument/2006/relationships/hyperlink" Target="https://talan.bank.gov.ua/get-user-certificate/C75eMH4MtSc6wyrmsn90" TargetMode="External"/><Relationship Id="rId527" Type="http://schemas.openxmlformats.org/officeDocument/2006/relationships/hyperlink" Target="https://talan.bank.gov.ua/get-user-certificate/C75eMtIJhdE3GAYKiE9f" TargetMode="External"/><Relationship Id="rId569" Type="http://schemas.openxmlformats.org/officeDocument/2006/relationships/hyperlink" Target="https://talan.bank.gov.ua/get-user-certificate/C75eMqySGBj-ItpfSCyx" TargetMode="External"/><Relationship Id="rId70" Type="http://schemas.openxmlformats.org/officeDocument/2006/relationships/hyperlink" Target="https://talan.bank.gov.ua/get-user-certificate/C75eMquxbLcQ1dOH_vvT" TargetMode="External"/><Relationship Id="rId166" Type="http://schemas.openxmlformats.org/officeDocument/2006/relationships/hyperlink" Target="https://talan.bank.gov.ua/get-user-certificate/C75eMbX_VolDVk9sFpWu" TargetMode="External"/><Relationship Id="rId331" Type="http://schemas.openxmlformats.org/officeDocument/2006/relationships/hyperlink" Target="https://talan.bank.gov.ua/get-user-certificate/C75eMTHE6r0C6JxQI4tz" TargetMode="External"/><Relationship Id="rId373" Type="http://schemas.openxmlformats.org/officeDocument/2006/relationships/hyperlink" Target="https://talan.bank.gov.ua/get-user-certificate/C75eMPI2SInn33iUbcjx" TargetMode="External"/><Relationship Id="rId429" Type="http://schemas.openxmlformats.org/officeDocument/2006/relationships/hyperlink" Target="https://talan.bank.gov.ua/get-user-certificate/C75eMBmWMSvi2dCCetLH" TargetMode="External"/><Relationship Id="rId580" Type="http://schemas.openxmlformats.org/officeDocument/2006/relationships/hyperlink" Target="https://talan.bank.gov.ua/get-user-certificate/C75eMPTDoChJSekpqTAh" TargetMode="External"/><Relationship Id="rId636" Type="http://schemas.openxmlformats.org/officeDocument/2006/relationships/hyperlink" Target="https://talan.bank.gov.ua/get-user-certificate/3kgg_VzbrGz5patJZL5J" TargetMode="External"/><Relationship Id="rId1" Type="http://schemas.openxmlformats.org/officeDocument/2006/relationships/hyperlink" Target="https://talan.bank.gov.ua/get-user-certificate/C75eMHPN4TfKSXO5QQhl" TargetMode="External"/><Relationship Id="rId233" Type="http://schemas.openxmlformats.org/officeDocument/2006/relationships/hyperlink" Target="https://talan.bank.gov.ua/get-user-certificate/C75eMIJVE62BE4JKbNzX" TargetMode="External"/><Relationship Id="rId440" Type="http://schemas.openxmlformats.org/officeDocument/2006/relationships/hyperlink" Target="https://talan.bank.gov.ua/get-user-certificate/C75eMOWm4FaLdXlXXmS8" TargetMode="External"/><Relationship Id="rId28" Type="http://schemas.openxmlformats.org/officeDocument/2006/relationships/hyperlink" Target="https://talan.bank.gov.ua/get-user-certificate/C75eMvt9TDuyQsLFvGQA" TargetMode="External"/><Relationship Id="rId275" Type="http://schemas.openxmlformats.org/officeDocument/2006/relationships/hyperlink" Target="https://talan.bank.gov.ua/get-user-certificate/C75eM7Rkl2nNaJpcAFhk" TargetMode="External"/><Relationship Id="rId300" Type="http://schemas.openxmlformats.org/officeDocument/2006/relationships/hyperlink" Target="https://talan.bank.gov.ua/get-user-certificate/C75eMfwPuceDHl7TmSgb" TargetMode="External"/><Relationship Id="rId482" Type="http://schemas.openxmlformats.org/officeDocument/2006/relationships/hyperlink" Target="https://talan.bank.gov.ua/get-user-certificate/C75eMay0I7-cAnc6hJMk" TargetMode="External"/><Relationship Id="rId538" Type="http://schemas.openxmlformats.org/officeDocument/2006/relationships/hyperlink" Target="https://talan.bank.gov.ua/get-user-certificate/C75eMrSrmXKyYgyH6Xal" TargetMode="External"/><Relationship Id="rId81" Type="http://schemas.openxmlformats.org/officeDocument/2006/relationships/hyperlink" Target="https://talan.bank.gov.ua/get-user-certificate/C75eMJz_Q6GIpfULWgd5" TargetMode="External"/><Relationship Id="rId135" Type="http://schemas.openxmlformats.org/officeDocument/2006/relationships/hyperlink" Target="https://talan.bank.gov.ua/get-user-certificate/C75eMPvZnN8SKdr5ly3z" TargetMode="External"/><Relationship Id="rId177" Type="http://schemas.openxmlformats.org/officeDocument/2006/relationships/hyperlink" Target="https://talan.bank.gov.ua/get-user-certificate/C75eMLK-TG-2-ttK6SyA" TargetMode="External"/><Relationship Id="rId342" Type="http://schemas.openxmlformats.org/officeDocument/2006/relationships/hyperlink" Target="https://talan.bank.gov.ua/get-user-certificate/C75eMgsw1FNgh-6y5KgE" TargetMode="External"/><Relationship Id="rId384" Type="http://schemas.openxmlformats.org/officeDocument/2006/relationships/hyperlink" Target="https://talan.bank.gov.ua/get-user-certificate/C75eMeF3_vl1cIs2hcfX" TargetMode="External"/><Relationship Id="rId591" Type="http://schemas.openxmlformats.org/officeDocument/2006/relationships/hyperlink" Target="https://talan.bank.gov.ua/get-user-certificate/C75eM0SyZ1VnWSx5eLVQ" TargetMode="External"/><Relationship Id="rId605" Type="http://schemas.openxmlformats.org/officeDocument/2006/relationships/hyperlink" Target="https://talan.bank.gov.ua/get-user-certificate/C75eMIJ16zbYsR5rKEv_" TargetMode="External"/><Relationship Id="rId202" Type="http://schemas.openxmlformats.org/officeDocument/2006/relationships/hyperlink" Target="https://talan.bank.gov.ua/get-user-certificate/C75eMhZhn7N3DajubU5a" TargetMode="External"/><Relationship Id="rId244" Type="http://schemas.openxmlformats.org/officeDocument/2006/relationships/hyperlink" Target="https://talan.bank.gov.ua/get-user-certificate/C75eMSHd_Pg-OYsfbPwY" TargetMode="External"/><Relationship Id="rId647" Type="http://schemas.openxmlformats.org/officeDocument/2006/relationships/printerSettings" Target="../printerSettings/printerSettings1.bin"/><Relationship Id="rId39" Type="http://schemas.openxmlformats.org/officeDocument/2006/relationships/hyperlink" Target="https://talan.bank.gov.ua/get-user-certificate/C75eMIUyOiMiw3vU_EYk" TargetMode="External"/><Relationship Id="rId286" Type="http://schemas.openxmlformats.org/officeDocument/2006/relationships/hyperlink" Target="https://talan.bank.gov.ua/get-user-certificate/C75eMAZbsvZJbvISsAaM" TargetMode="External"/><Relationship Id="rId451" Type="http://schemas.openxmlformats.org/officeDocument/2006/relationships/hyperlink" Target="https://talan.bank.gov.ua/get-user-certificate/C75eMBhGN2JCapXB1XGj" TargetMode="External"/><Relationship Id="rId493" Type="http://schemas.openxmlformats.org/officeDocument/2006/relationships/hyperlink" Target="https://talan.bank.gov.ua/get-user-certificate/C75eMaUem3Ch7ZJB2nrH" TargetMode="External"/><Relationship Id="rId507" Type="http://schemas.openxmlformats.org/officeDocument/2006/relationships/hyperlink" Target="https://talan.bank.gov.ua/get-user-certificate/C75eMIh7IGMxTVXmiihk" TargetMode="External"/><Relationship Id="rId549" Type="http://schemas.openxmlformats.org/officeDocument/2006/relationships/hyperlink" Target="https://talan.bank.gov.ua/get-user-certificate/C75eMNCE3XMZLeEgJLMP" TargetMode="External"/><Relationship Id="rId50" Type="http://schemas.openxmlformats.org/officeDocument/2006/relationships/hyperlink" Target="https://talan.bank.gov.ua/get-user-certificate/C75eM62nHP_v4kb2jLlY" TargetMode="External"/><Relationship Id="rId104" Type="http://schemas.openxmlformats.org/officeDocument/2006/relationships/hyperlink" Target="https://talan.bank.gov.ua/get-user-certificate/C75eMXbZqado3gEcYaiT" TargetMode="External"/><Relationship Id="rId146" Type="http://schemas.openxmlformats.org/officeDocument/2006/relationships/hyperlink" Target="https://talan.bank.gov.ua/get-user-certificate/C75eMENsxc0hHqn0EHIm" TargetMode="External"/><Relationship Id="rId188" Type="http://schemas.openxmlformats.org/officeDocument/2006/relationships/hyperlink" Target="https://talan.bank.gov.ua/get-user-certificate/C75eMEsrKEuQdwOOfYtg" TargetMode="External"/><Relationship Id="rId311" Type="http://schemas.openxmlformats.org/officeDocument/2006/relationships/hyperlink" Target="https://talan.bank.gov.ua/get-user-certificate/C75eMdQzmUcR6jA9rmko" TargetMode="External"/><Relationship Id="rId353" Type="http://schemas.openxmlformats.org/officeDocument/2006/relationships/hyperlink" Target="https://talan.bank.gov.ua/get-user-certificate/C75eMLDFX_VM6PDAhjC2" TargetMode="External"/><Relationship Id="rId395" Type="http://schemas.openxmlformats.org/officeDocument/2006/relationships/hyperlink" Target="https://talan.bank.gov.ua/get-user-certificate/C75eMEevDWHdCHfR0L6y" TargetMode="External"/><Relationship Id="rId409" Type="http://schemas.openxmlformats.org/officeDocument/2006/relationships/hyperlink" Target="https://talan.bank.gov.ua/get-user-certificate/C75eMax9rEbG2kBXaWY3" TargetMode="External"/><Relationship Id="rId560" Type="http://schemas.openxmlformats.org/officeDocument/2006/relationships/hyperlink" Target="https://talan.bank.gov.ua/get-user-certificate/C75eMUZOkv1zg_VTqmrF" TargetMode="External"/><Relationship Id="rId92" Type="http://schemas.openxmlformats.org/officeDocument/2006/relationships/hyperlink" Target="https://talan.bank.gov.ua/get-user-certificate/C75eM3SxHRPfjpP-FxsB" TargetMode="External"/><Relationship Id="rId213" Type="http://schemas.openxmlformats.org/officeDocument/2006/relationships/hyperlink" Target="https://talan.bank.gov.ua/get-user-certificate/C75eM7skvITJ1nwfwkBO" TargetMode="External"/><Relationship Id="rId420" Type="http://schemas.openxmlformats.org/officeDocument/2006/relationships/hyperlink" Target="https://talan.bank.gov.ua/get-user-certificate/C75eM6Pak4u-p0JtLrVb" TargetMode="External"/><Relationship Id="rId616" Type="http://schemas.openxmlformats.org/officeDocument/2006/relationships/hyperlink" Target="https://talan.bank.gov.ua/get-user-certificate/p24ie2Ht6nfZcOHwPZYf" TargetMode="External"/><Relationship Id="rId255" Type="http://schemas.openxmlformats.org/officeDocument/2006/relationships/hyperlink" Target="https://talan.bank.gov.ua/get-user-certificate/C75eMOZ8_JuSYY5WxCuq" TargetMode="External"/><Relationship Id="rId297" Type="http://schemas.openxmlformats.org/officeDocument/2006/relationships/hyperlink" Target="https://talan.bank.gov.ua/get-user-certificate/C75eMG2nBNRnX8CEEPpS" TargetMode="External"/><Relationship Id="rId462" Type="http://schemas.openxmlformats.org/officeDocument/2006/relationships/hyperlink" Target="https://talan.bank.gov.ua/get-user-certificate/C75eMcbozU3d17cDLqsd" TargetMode="External"/><Relationship Id="rId518" Type="http://schemas.openxmlformats.org/officeDocument/2006/relationships/hyperlink" Target="https://talan.bank.gov.ua/get-user-certificate/C75eM-1d4AxG0IUjyrrw" TargetMode="External"/><Relationship Id="rId115" Type="http://schemas.openxmlformats.org/officeDocument/2006/relationships/hyperlink" Target="https://talan.bank.gov.ua/get-user-certificate/C75eMlHXvfFc-QnsDrNa" TargetMode="External"/><Relationship Id="rId157" Type="http://schemas.openxmlformats.org/officeDocument/2006/relationships/hyperlink" Target="https://talan.bank.gov.ua/get-user-certificate/C75eM3MwZBQ6rWfSuqBR" TargetMode="External"/><Relationship Id="rId322" Type="http://schemas.openxmlformats.org/officeDocument/2006/relationships/hyperlink" Target="https://talan.bank.gov.ua/get-user-certificate/C75eMg9rBsiBmw-cJzFi" TargetMode="External"/><Relationship Id="rId364" Type="http://schemas.openxmlformats.org/officeDocument/2006/relationships/hyperlink" Target="https://talan.bank.gov.ua/get-user-certificate/C75eM-GxT9jqHX6tD509" TargetMode="External"/><Relationship Id="rId61" Type="http://schemas.openxmlformats.org/officeDocument/2006/relationships/hyperlink" Target="https://talan.bank.gov.ua/get-user-certificate/C75eM--iJX-oY9QiNEIq" TargetMode="External"/><Relationship Id="rId199" Type="http://schemas.openxmlformats.org/officeDocument/2006/relationships/hyperlink" Target="https://talan.bank.gov.ua/get-user-certificate/C75eM7mGBB8qGK2TyIwD" TargetMode="External"/><Relationship Id="rId571" Type="http://schemas.openxmlformats.org/officeDocument/2006/relationships/hyperlink" Target="https://talan.bank.gov.ua/get-user-certificate/C75eMovTFQKvlJQtei-I" TargetMode="External"/><Relationship Id="rId627" Type="http://schemas.openxmlformats.org/officeDocument/2006/relationships/hyperlink" Target="https://talan.bank.gov.ua/get-user-certificate/p24ieyuF9ZmNNOBkYXbV" TargetMode="External"/><Relationship Id="rId19" Type="http://schemas.openxmlformats.org/officeDocument/2006/relationships/hyperlink" Target="https://talan.bank.gov.ua/get-user-certificate/C75eMq_1hyyi1d7WZYK2" TargetMode="External"/><Relationship Id="rId224" Type="http://schemas.openxmlformats.org/officeDocument/2006/relationships/hyperlink" Target="https://talan.bank.gov.ua/get-user-certificate/C75eMmmd5wS5FDlCLowm" TargetMode="External"/><Relationship Id="rId266" Type="http://schemas.openxmlformats.org/officeDocument/2006/relationships/hyperlink" Target="https://talan.bank.gov.ua/get-user-certificate/C75eMx63WXaHzbaFrO44" TargetMode="External"/><Relationship Id="rId431" Type="http://schemas.openxmlformats.org/officeDocument/2006/relationships/hyperlink" Target="https://talan.bank.gov.ua/get-user-certificate/C75eMS3p8E_vbnzmglBQ" TargetMode="External"/><Relationship Id="rId473" Type="http://schemas.openxmlformats.org/officeDocument/2006/relationships/hyperlink" Target="https://talan.bank.gov.ua/get-user-certificate/C75eMRdQMbQ4iVHqv3ZP" TargetMode="External"/><Relationship Id="rId529" Type="http://schemas.openxmlformats.org/officeDocument/2006/relationships/hyperlink" Target="https://talan.bank.gov.ua/get-user-certificate/C75eMFrGf9bG3ndcuWAy" TargetMode="External"/><Relationship Id="rId30" Type="http://schemas.openxmlformats.org/officeDocument/2006/relationships/hyperlink" Target="https://talan.bank.gov.ua/get-user-certificate/C75eMzvBQGnglMgm-4b2" TargetMode="External"/><Relationship Id="rId126" Type="http://schemas.openxmlformats.org/officeDocument/2006/relationships/hyperlink" Target="https://talan.bank.gov.ua/get-user-certificate/C75eMKgt1GOJBmc6uzYj" TargetMode="External"/><Relationship Id="rId168" Type="http://schemas.openxmlformats.org/officeDocument/2006/relationships/hyperlink" Target="https://talan.bank.gov.ua/get-user-certificate/C75eMvkq-VJnc7LH2E8M" TargetMode="External"/><Relationship Id="rId333" Type="http://schemas.openxmlformats.org/officeDocument/2006/relationships/hyperlink" Target="https://talan.bank.gov.ua/get-user-certificate/C75eMW1qg-QV64cXB63I" TargetMode="External"/><Relationship Id="rId540" Type="http://schemas.openxmlformats.org/officeDocument/2006/relationships/hyperlink" Target="https://talan.bank.gov.ua/get-user-certificate/C75eMC7r2_t7WUIBJ8YW" TargetMode="External"/><Relationship Id="rId72" Type="http://schemas.openxmlformats.org/officeDocument/2006/relationships/hyperlink" Target="https://talan.bank.gov.ua/get-user-certificate/C75eMHOfvNQ959orL3Mi" TargetMode="External"/><Relationship Id="rId375" Type="http://schemas.openxmlformats.org/officeDocument/2006/relationships/hyperlink" Target="https://talan.bank.gov.ua/get-user-certificate/C75eMQH3BlO5O18-_BBX" TargetMode="External"/><Relationship Id="rId582" Type="http://schemas.openxmlformats.org/officeDocument/2006/relationships/hyperlink" Target="https://talan.bank.gov.ua/get-user-certificate/C75eMSagNz_XdNzu3ugA" TargetMode="External"/><Relationship Id="rId638" Type="http://schemas.openxmlformats.org/officeDocument/2006/relationships/hyperlink" Target="https://talan.bank.gov.ua/get-user-certificate/3kgg_rNvxuqDQPMYPQaV" TargetMode="External"/><Relationship Id="rId3" Type="http://schemas.openxmlformats.org/officeDocument/2006/relationships/hyperlink" Target="https://talan.bank.gov.ua/get-user-certificate/C75eMQK14KaHFVcsBA9o" TargetMode="External"/><Relationship Id="rId235" Type="http://schemas.openxmlformats.org/officeDocument/2006/relationships/hyperlink" Target="https://talan.bank.gov.ua/get-user-certificate/C75eMsaO1Xq5pn4JFCVl" TargetMode="External"/><Relationship Id="rId277" Type="http://schemas.openxmlformats.org/officeDocument/2006/relationships/hyperlink" Target="https://talan.bank.gov.ua/get-user-certificate/C75eMsYu4-D65UI-vHXT" TargetMode="External"/><Relationship Id="rId400" Type="http://schemas.openxmlformats.org/officeDocument/2006/relationships/hyperlink" Target="https://talan.bank.gov.ua/get-user-certificate/C75eMsbkmndks2uSDBit" TargetMode="External"/><Relationship Id="rId442" Type="http://schemas.openxmlformats.org/officeDocument/2006/relationships/hyperlink" Target="https://talan.bank.gov.ua/get-user-certificate/C75eMm8HhXqmpUMOZ2lr" TargetMode="External"/><Relationship Id="rId484" Type="http://schemas.openxmlformats.org/officeDocument/2006/relationships/hyperlink" Target="https://talan.bank.gov.ua/get-user-certificate/C75eM1hov8V1edEswmYz" TargetMode="External"/><Relationship Id="rId137" Type="http://schemas.openxmlformats.org/officeDocument/2006/relationships/hyperlink" Target="https://talan.bank.gov.ua/get-user-certificate/C75eMG-GnaGpZmfFa9kO" TargetMode="External"/><Relationship Id="rId302" Type="http://schemas.openxmlformats.org/officeDocument/2006/relationships/hyperlink" Target="https://talan.bank.gov.ua/get-user-certificate/C75eMEqKbvuZX5YYpCo6" TargetMode="External"/><Relationship Id="rId344" Type="http://schemas.openxmlformats.org/officeDocument/2006/relationships/hyperlink" Target="https://talan.bank.gov.ua/get-user-certificate/C75eMuPksp4UDUhMaPjM" TargetMode="External"/><Relationship Id="rId41" Type="http://schemas.openxmlformats.org/officeDocument/2006/relationships/hyperlink" Target="https://talan.bank.gov.ua/get-user-certificate/C75eMcOvFQGuEaQ5KJys" TargetMode="External"/><Relationship Id="rId83" Type="http://schemas.openxmlformats.org/officeDocument/2006/relationships/hyperlink" Target="https://talan.bank.gov.ua/get-user-certificate/C75eMrewzAISheJ9Wyye" TargetMode="External"/><Relationship Id="rId179" Type="http://schemas.openxmlformats.org/officeDocument/2006/relationships/hyperlink" Target="https://talan.bank.gov.ua/get-user-certificate/C75eM4xgpiavvKfo5fiy" TargetMode="External"/><Relationship Id="rId386" Type="http://schemas.openxmlformats.org/officeDocument/2006/relationships/hyperlink" Target="https://talan.bank.gov.ua/get-user-certificate/C75eMKLDpqIE8DcNzNyj" TargetMode="External"/><Relationship Id="rId551" Type="http://schemas.openxmlformats.org/officeDocument/2006/relationships/hyperlink" Target="https://talan.bank.gov.ua/get-user-certificate/C75eMcsRIH9iVe28DFW0" TargetMode="External"/><Relationship Id="rId593" Type="http://schemas.openxmlformats.org/officeDocument/2006/relationships/hyperlink" Target="https://talan.bank.gov.ua/get-user-certificate/C75eMfc7QdHDLMLlrPV_" TargetMode="External"/><Relationship Id="rId607" Type="http://schemas.openxmlformats.org/officeDocument/2006/relationships/hyperlink" Target="https://talan.bank.gov.ua/get-user-certificate/p24ieO2x1QxAxITmKDZW" TargetMode="External"/><Relationship Id="rId190" Type="http://schemas.openxmlformats.org/officeDocument/2006/relationships/hyperlink" Target="https://talan.bank.gov.ua/get-user-certificate/C75eMa1DWIxB-LETa4GM" TargetMode="External"/><Relationship Id="rId204" Type="http://schemas.openxmlformats.org/officeDocument/2006/relationships/hyperlink" Target="https://talan.bank.gov.ua/get-user-certificate/C75eM7YMFAapExTEIujv" TargetMode="External"/><Relationship Id="rId246" Type="http://schemas.openxmlformats.org/officeDocument/2006/relationships/hyperlink" Target="https://talan.bank.gov.ua/get-user-certificate/C75eMSagSfp0LhU_VTkn" TargetMode="External"/><Relationship Id="rId288" Type="http://schemas.openxmlformats.org/officeDocument/2006/relationships/hyperlink" Target="https://talan.bank.gov.ua/get-user-certificate/C75eMc-3jTzIt_p2273B" TargetMode="External"/><Relationship Id="rId411" Type="http://schemas.openxmlformats.org/officeDocument/2006/relationships/hyperlink" Target="https://talan.bank.gov.ua/get-user-certificate/C75eMkSqP9Yf2NvgKu-W" TargetMode="External"/><Relationship Id="rId453" Type="http://schemas.openxmlformats.org/officeDocument/2006/relationships/hyperlink" Target="https://talan.bank.gov.ua/get-user-certificate/C75eMXmYuAcUl3TinPZx" TargetMode="External"/><Relationship Id="rId509" Type="http://schemas.openxmlformats.org/officeDocument/2006/relationships/hyperlink" Target="https://talan.bank.gov.ua/get-user-certificate/C75eMaV9TqikxLow0Fle" TargetMode="External"/><Relationship Id="rId106" Type="http://schemas.openxmlformats.org/officeDocument/2006/relationships/hyperlink" Target="https://talan.bank.gov.ua/get-user-certificate/C75eM_dYorud0UoHrsYb" TargetMode="External"/><Relationship Id="rId313" Type="http://schemas.openxmlformats.org/officeDocument/2006/relationships/hyperlink" Target="https://talan.bank.gov.ua/get-user-certificate/C75eMqld_XCBDjiaQKmu" TargetMode="External"/><Relationship Id="rId495" Type="http://schemas.openxmlformats.org/officeDocument/2006/relationships/hyperlink" Target="https://talan.bank.gov.ua/get-user-certificate/C75eM5dgI95oADRPP1B9" TargetMode="External"/><Relationship Id="rId10" Type="http://schemas.openxmlformats.org/officeDocument/2006/relationships/hyperlink" Target="https://talan.bank.gov.ua/get-user-certificate/C75eMLEtf8_k9qoc_8Yr" TargetMode="External"/><Relationship Id="rId52" Type="http://schemas.openxmlformats.org/officeDocument/2006/relationships/hyperlink" Target="https://talan.bank.gov.ua/get-user-certificate/C75eMlIUVwogsxWCgf27" TargetMode="External"/><Relationship Id="rId94" Type="http://schemas.openxmlformats.org/officeDocument/2006/relationships/hyperlink" Target="https://talan.bank.gov.ua/get-user-certificate/C75eM5owulzp6txoxykp" TargetMode="External"/><Relationship Id="rId148" Type="http://schemas.openxmlformats.org/officeDocument/2006/relationships/hyperlink" Target="https://talan.bank.gov.ua/get-user-certificate/C75eMd2u9hA24_luYgVE" TargetMode="External"/><Relationship Id="rId355" Type="http://schemas.openxmlformats.org/officeDocument/2006/relationships/hyperlink" Target="https://talan.bank.gov.ua/get-user-certificate/C75eMuNngnX2D_j2efQ4" TargetMode="External"/><Relationship Id="rId397" Type="http://schemas.openxmlformats.org/officeDocument/2006/relationships/hyperlink" Target="https://talan.bank.gov.ua/get-user-certificate/C75eM08L3k1b_aFgDz4f" TargetMode="External"/><Relationship Id="rId520" Type="http://schemas.openxmlformats.org/officeDocument/2006/relationships/hyperlink" Target="https://talan.bank.gov.ua/get-user-certificate/C75eMbaQpgx0fZ2VWe4x" TargetMode="External"/><Relationship Id="rId562" Type="http://schemas.openxmlformats.org/officeDocument/2006/relationships/hyperlink" Target="https://talan.bank.gov.ua/get-user-certificate/C75eM_ck5wvGv7NynFJf" TargetMode="External"/><Relationship Id="rId618" Type="http://schemas.openxmlformats.org/officeDocument/2006/relationships/hyperlink" Target="https://talan.bank.gov.ua/get-user-certificate/p24iexqk5SJjdtKk8RE-" TargetMode="External"/><Relationship Id="rId215" Type="http://schemas.openxmlformats.org/officeDocument/2006/relationships/hyperlink" Target="https://talan.bank.gov.ua/get-user-certificate/C75eMhuPfahguaffIoa6" TargetMode="External"/><Relationship Id="rId257" Type="http://schemas.openxmlformats.org/officeDocument/2006/relationships/hyperlink" Target="https://talan.bank.gov.ua/get-user-certificate/C75eMpL2pw-QIrd5uMuP" TargetMode="External"/><Relationship Id="rId422" Type="http://schemas.openxmlformats.org/officeDocument/2006/relationships/hyperlink" Target="https://talan.bank.gov.ua/get-user-certificate/C75eM6qelMcsbDFLSDVE" TargetMode="External"/><Relationship Id="rId464" Type="http://schemas.openxmlformats.org/officeDocument/2006/relationships/hyperlink" Target="https://talan.bank.gov.ua/get-user-certificate/C75eMCxnz9A3eIg_E05I" TargetMode="External"/><Relationship Id="rId299" Type="http://schemas.openxmlformats.org/officeDocument/2006/relationships/hyperlink" Target="https://talan.bank.gov.ua/get-user-certificate/C75eM3TT3uvOZuyYMW0T" TargetMode="External"/><Relationship Id="rId63" Type="http://schemas.openxmlformats.org/officeDocument/2006/relationships/hyperlink" Target="https://talan.bank.gov.ua/get-user-certificate/C75eMA-tGVasYbzSnefF" TargetMode="External"/><Relationship Id="rId159" Type="http://schemas.openxmlformats.org/officeDocument/2006/relationships/hyperlink" Target="https://talan.bank.gov.ua/get-user-certificate/C75eMIRcXsMRZ_0j2nHy" TargetMode="External"/><Relationship Id="rId366" Type="http://schemas.openxmlformats.org/officeDocument/2006/relationships/hyperlink" Target="https://talan.bank.gov.ua/get-user-certificate/C75eMw7Uus6TdkP62bVw" TargetMode="External"/><Relationship Id="rId573" Type="http://schemas.openxmlformats.org/officeDocument/2006/relationships/hyperlink" Target="https://talan.bank.gov.ua/get-user-certificate/C75eMIjG8O5u7U7fp8X6" TargetMode="External"/><Relationship Id="rId226" Type="http://schemas.openxmlformats.org/officeDocument/2006/relationships/hyperlink" Target="https://talan.bank.gov.ua/get-user-certificate/C75eMCJcAM_fTrB8R7Hu" TargetMode="External"/><Relationship Id="rId433" Type="http://schemas.openxmlformats.org/officeDocument/2006/relationships/hyperlink" Target="https://talan.bank.gov.ua/get-user-certificate/C75eMBn_h8kQXRyi1u6Z" TargetMode="External"/><Relationship Id="rId640" Type="http://schemas.openxmlformats.org/officeDocument/2006/relationships/hyperlink" Target="https://talan.bank.gov.ua/get-user-certificate/3kgg_kNk0Ltz8JPUkVfR" TargetMode="External"/><Relationship Id="rId74" Type="http://schemas.openxmlformats.org/officeDocument/2006/relationships/hyperlink" Target="https://talan.bank.gov.ua/get-user-certificate/C75eMMWbTjBChhiE1ubE" TargetMode="External"/><Relationship Id="rId377" Type="http://schemas.openxmlformats.org/officeDocument/2006/relationships/hyperlink" Target="https://talan.bank.gov.ua/get-user-certificate/C75eMKKDs7Cz3nIJ-Wt1" TargetMode="External"/><Relationship Id="rId500" Type="http://schemas.openxmlformats.org/officeDocument/2006/relationships/hyperlink" Target="https://talan.bank.gov.ua/get-user-certificate/C75eMJ-uq57Ng8jreFmO" TargetMode="External"/><Relationship Id="rId584" Type="http://schemas.openxmlformats.org/officeDocument/2006/relationships/hyperlink" Target="https://talan.bank.gov.ua/get-user-certificate/C75eMbH5vmEhFo5sTl4i" TargetMode="External"/><Relationship Id="rId5" Type="http://schemas.openxmlformats.org/officeDocument/2006/relationships/hyperlink" Target="https://talan.bank.gov.ua/get-user-certificate/C75eMV6-_vpRqUw64eEs" TargetMode="External"/><Relationship Id="rId237" Type="http://schemas.openxmlformats.org/officeDocument/2006/relationships/hyperlink" Target="https://talan.bank.gov.ua/get-user-certificate/C75eMegrVOeN6Ard0rc1" TargetMode="External"/><Relationship Id="rId444" Type="http://schemas.openxmlformats.org/officeDocument/2006/relationships/hyperlink" Target="https://talan.bank.gov.ua/get-user-certificate/C75eMSHlyutqVVG_jvXd" TargetMode="External"/><Relationship Id="rId290" Type="http://schemas.openxmlformats.org/officeDocument/2006/relationships/hyperlink" Target="https://talan.bank.gov.ua/get-user-certificate/C75eMEhKK9RZjPkuYx6L" TargetMode="External"/><Relationship Id="rId304" Type="http://schemas.openxmlformats.org/officeDocument/2006/relationships/hyperlink" Target="https://talan.bank.gov.ua/get-user-certificate/C75eMCGc22dgoEEKtxJR" TargetMode="External"/><Relationship Id="rId388" Type="http://schemas.openxmlformats.org/officeDocument/2006/relationships/hyperlink" Target="https://talan.bank.gov.ua/get-user-certificate/C75eMqeRrjlGUtPQrEOQ" TargetMode="External"/><Relationship Id="rId511" Type="http://schemas.openxmlformats.org/officeDocument/2006/relationships/hyperlink" Target="https://talan.bank.gov.ua/get-user-certificate/C75eMe9t5MtpdhmN-SuR" TargetMode="External"/><Relationship Id="rId609" Type="http://schemas.openxmlformats.org/officeDocument/2006/relationships/hyperlink" Target="https://talan.bank.gov.ua/get-user-certificate/p24ie3Gq_Lw2jULJS0bb" TargetMode="External"/><Relationship Id="rId85" Type="http://schemas.openxmlformats.org/officeDocument/2006/relationships/hyperlink" Target="https://talan.bank.gov.ua/get-user-certificate/C75eMtGRpN_yd1nk1q1x" TargetMode="External"/><Relationship Id="rId150" Type="http://schemas.openxmlformats.org/officeDocument/2006/relationships/hyperlink" Target="https://talan.bank.gov.ua/get-user-certificate/C75eMMptpUo27EWFQ5Pn" TargetMode="External"/><Relationship Id="rId595" Type="http://schemas.openxmlformats.org/officeDocument/2006/relationships/hyperlink" Target="https://talan.bank.gov.ua/get-user-certificate/C75eMx_BSodKjm6HOGx4" TargetMode="External"/><Relationship Id="rId248" Type="http://schemas.openxmlformats.org/officeDocument/2006/relationships/hyperlink" Target="https://talan.bank.gov.ua/get-user-certificate/C75eMdUk-MDYYLy7gBRQ" TargetMode="External"/><Relationship Id="rId455" Type="http://schemas.openxmlformats.org/officeDocument/2006/relationships/hyperlink" Target="https://talan.bank.gov.ua/get-user-certificate/C75eMRBMA4dstbofthy5" TargetMode="External"/><Relationship Id="rId12" Type="http://schemas.openxmlformats.org/officeDocument/2006/relationships/hyperlink" Target="https://talan.bank.gov.ua/get-user-certificate/C75eM8M7g54t5VIKDfZR" TargetMode="External"/><Relationship Id="rId108" Type="http://schemas.openxmlformats.org/officeDocument/2006/relationships/hyperlink" Target="https://talan.bank.gov.ua/get-user-certificate/C75eMlGyWgt3Mo6HdPib" TargetMode="External"/><Relationship Id="rId315" Type="http://schemas.openxmlformats.org/officeDocument/2006/relationships/hyperlink" Target="https://talan.bank.gov.ua/get-user-certificate/C75eMAyz3lMpg2YAVhTg" TargetMode="External"/><Relationship Id="rId522" Type="http://schemas.openxmlformats.org/officeDocument/2006/relationships/hyperlink" Target="https://talan.bank.gov.ua/get-user-certificate/C75eMqOpoin2RS-zBGka" TargetMode="External"/><Relationship Id="rId96" Type="http://schemas.openxmlformats.org/officeDocument/2006/relationships/hyperlink" Target="https://talan.bank.gov.ua/get-user-certificate/C75eMhFRHRBTu9AyCQ_M" TargetMode="External"/><Relationship Id="rId161" Type="http://schemas.openxmlformats.org/officeDocument/2006/relationships/hyperlink" Target="https://talan.bank.gov.ua/get-user-certificate/C75eMe64HECc2gqWDx73" TargetMode="External"/><Relationship Id="rId399" Type="http://schemas.openxmlformats.org/officeDocument/2006/relationships/hyperlink" Target="https://talan.bank.gov.ua/get-user-certificate/C75eMuFwMFFVTfRKe2qR" TargetMode="External"/><Relationship Id="rId259" Type="http://schemas.openxmlformats.org/officeDocument/2006/relationships/hyperlink" Target="https://talan.bank.gov.ua/get-user-certificate/C75eMvvRtz6oDPtAG62F" TargetMode="External"/><Relationship Id="rId466" Type="http://schemas.openxmlformats.org/officeDocument/2006/relationships/hyperlink" Target="https://talan.bank.gov.ua/get-user-certificate/C75eM27rCq6_pWId5kn0" TargetMode="External"/><Relationship Id="rId23" Type="http://schemas.openxmlformats.org/officeDocument/2006/relationships/hyperlink" Target="https://talan.bank.gov.ua/get-user-certificate/C75eMRG5e0_nH2LYNv3H" TargetMode="External"/><Relationship Id="rId119" Type="http://schemas.openxmlformats.org/officeDocument/2006/relationships/hyperlink" Target="https://talan.bank.gov.ua/get-user-certificate/C75eMoR1_q3giOiyaRIm" TargetMode="External"/><Relationship Id="rId326" Type="http://schemas.openxmlformats.org/officeDocument/2006/relationships/hyperlink" Target="https://talan.bank.gov.ua/get-user-certificate/C75eMPtcIDMN2PuLS1Gm" TargetMode="External"/><Relationship Id="rId533" Type="http://schemas.openxmlformats.org/officeDocument/2006/relationships/hyperlink" Target="https://talan.bank.gov.ua/get-user-certificate/C75eMgMCpGkEM0Ex7-BS" TargetMode="External"/><Relationship Id="rId172" Type="http://schemas.openxmlformats.org/officeDocument/2006/relationships/hyperlink" Target="https://talan.bank.gov.ua/get-user-certificate/C75eMjfcJwhVReZ_CzXE" TargetMode="External"/><Relationship Id="rId477" Type="http://schemas.openxmlformats.org/officeDocument/2006/relationships/hyperlink" Target="https://talan.bank.gov.ua/get-user-certificate/C75eM6_ZUi7kUchBfrE_" TargetMode="External"/><Relationship Id="rId600" Type="http://schemas.openxmlformats.org/officeDocument/2006/relationships/hyperlink" Target="https://talan.bank.gov.ua/get-user-certificate/C75eMQVESlSbDz8wh5_n" TargetMode="External"/><Relationship Id="rId337" Type="http://schemas.openxmlformats.org/officeDocument/2006/relationships/hyperlink" Target="https://talan.bank.gov.ua/get-user-certificate/C75eMi1HhltbIwPTinBm" TargetMode="External"/><Relationship Id="rId34" Type="http://schemas.openxmlformats.org/officeDocument/2006/relationships/hyperlink" Target="https://talan.bank.gov.ua/get-user-certificate/C75eMEIyhNxi6LhVaUL-" TargetMode="External"/><Relationship Id="rId544" Type="http://schemas.openxmlformats.org/officeDocument/2006/relationships/hyperlink" Target="https://talan.bank.gov.ua/get-user-certificate/C75eMRIgdUQFxqE5d1_g" TargetMode="External"/><Relationship Id="rId183" Type="http://schemas.openxmlformats.org/officeDocument/2006/relationships/hyperlink" Target="https://talan.bank.gov.ua/get-user-certificate/C75eMO8lAD0oNLn-0xFf" TargetMode="External"/><Relationship Id="rId390" Type="http://schemas.openxmlformats.org/officeDocument/2006/relationships/hyperlink" Target="https://talan.bank.gov.ua/get-user-certificate/C75eMUt7KFb__fn-EgQh" TargetMode="External"/><Relationship Id="rId404" Type="http://schemas.openxmlformats.org/officeDocument/2006/relationships/hyperlink" Target="https://talan.bank.gov.ua/get-user-certificate/C75eM8XY9slDFTprp9DR" TargetMode="External"/><Relationship Id="rId611" Type="http://schemas.openxmlformats.org/officeDocument/2006/relationships/hyperlink" Target="https://talan.bank.gov.ua/get-user-certificate/p24iez0NsMYsdM2nIhuU" TargetMode="External"/><Relationship Id="rId250" Type="http://schemas.openxmlformats.org/officeDocument/2006/relationships/hyperlink" Target="https://talan.bank.gov.ua/get-user-certificate/C75eMvbA3FeCbJCQjcC5" TargetMode="External"/><Relationship Id="rId488" Type="http://schemas.openxmlformats.org/officeDocument/2006/relationships/hyperlink" Target="https://talan.bank.gov.ua/get-user-certificate/C75eMYH57tWghEzLDJGQ" TargetMode="External"/><Relationship Id="rId45" Type="http://schemas.openxmlformats.org/officeDocument/2006/relationships/hyperlink" Target="https://talan.bank.gov.ua/get-user-certificate/C75eMD-2O5R-2SgNndLG" TargetMode="External"/><Relationship Id="rId110" Type="http://schemas.openxmlformats.org/officeDocument/2006/relationships/hyperlink" Target="https://talan.bank.gov.ua/get-user-certificate/C75eMWehOqSc06cHZg2m" TargetMode="External"/><Relationship Id="rId348" Type="http://schemas.openxmlformats.org/officeDocument/2006/relationships/hyperlink" Target="https://talan.bank.gov.ua/get-user-certificate/C75eM3BflA_qvLKpngHu" TargetMode="External"/><Relationship Id="rId555" Type="http://schemas.openxmlformats.org/officeDocument/2006/relationships/hyperlink" Target="https://talan.bank.gov.ua/get-user-certificate/C75eMgo7syW3IPOOJjVt" TargetMode="External"/><Relationship Id="rId194" Type="http://schemas.openxmlformats.org/officeDocument/2006/relationships/hyperlink" Target="https://talan.bank.gov.ua/get-user-certificate/C75eM4el3roi-xePpgrq" TargetMode="External"/><Relationship Id="rId208" Type="http://schemas.openxmlformats.org/officeDocument/2006/relationships/hyperlink" Target="https://talan.bank.gov.ua/get-user-certificate/C75eMsb8uW-BHJC5Ovyu" TargetMode="External"/><Relationship Id="rId415" Type="http://schemas.openxmlformats.org/officeDocument/2006/relationships/hyperlink" Target="https://talan.bank.gov.ua/get-user-certificate/C75eMW8zQpG44ljxUyDR" TargetMode="External"/><Relationship Id="rId622" Type="http://schemas.openxmlformats.org/officeDocument/2006/relationships/hyperlink" Target="https://talan.bank.gov.ua/get-user-certificate/p24ieEdeHKXjiuZySzSb" TargetMode="External"/><Relationship Id="rId261" Type="http://schemas.openxmlformats.org/officeDocument/2006/relationships/hyperlink" Target="https://talan.bank.gov.ua/get-user-certificate/C75eM5HX7XCHUjzUL5aH" TargetMode="External"/><Relationship Id="rId499" Type="http://schemas.openxmlformats.org/officeDocument/2006/relationships/hyperlink" Target="https://talan.bank.gov.ua/get-user-certificate/C75eMrBFITYwONK7-YXh" TargetMode="External"/><Relationship Id="rId56" Type="http://schemas.openxmlformats.org/officeDocument/2006/relationships/hyperlink" Target="https://talan.bank.gov.ua/get-user-certificate/C75eMGmHSg4jUlJktUc1" TargetMode="External"/><Relationship Id="rId359" Type="http://schemas.openxmlformats.org/officeDocument/2006/relationships/hyperlink" Target="https://talan.bank.gov.ua/get-user-certificate/C75eMcfIqXIT1ytT9v6F" TargetMode="External"/><Relationship Id="rId566" Type="http://schemas.openxmlformats.org/officeDocument/2006/relationships/hyperlink" Target="https://talan.bank.gov.ua/get-user-certificate/C75eMiRwLA4Of247sjCF" TargetMode="External"/><Relationship Id="rId121" Type="http://schemas.openxmlformats.org/officeDocument/2006/relationships/hyperlink" Target="https://talan.bank.gov.ua/get-user-certificate/C75eMfY9g7KJ4oOSq9Y0" TargetMode="External"/><Relationship Id="rId219" Type="http://schemas.openxmlformats.org/officeDocument/2006/relationships/hyperlink" Target="https://talan.bank.gov.ua/get-user-certificate/C75eMkHcCFMjTHy495zH" TargetMode="External"/><Relationship Id="rId426" Type="http://schemas.openxmlformats.org/officeDocument/2006/relationships/hyperlink" Target="https://talan.bank.gov.ua/get-user-certificate/C75eMFKD9KIdoPaf4PPB" TargetMode="External"/><Relationship Id="rId633" Type="http://schemas.openxmlformats.org/officeDocument/2006/relationships/hyperlink" Target="https://talan.bank.gov.ua/get-user-certificate/p24ierA5lPvwpBHrQulI" TargetMode="External"/><Relationship Id="rId67" Type="http://schemas.openxmlformats.org/officeDocument/2006/relationships/hyperlink" Target="https://talan.bank.gov.ua/get-user-certificate/C75eMYCRtXtnaclh4Av_" TargetMode="External"/><Relationship Id="rId272" Type="http://schemas.openxmlformats.org/officeDocument/2006/relationships/hyperlink" Target="https://talan.bank.gov.ua/get-user-certificate/C75eMqxFk5jIhFxaSjtv" TargetMode="External"/><Relationship Id="rId577" Type="http://schemas.openxmlformats.org/officeDocument/2006/relationships/hyperlink" Target="https://talan.bank.gov.ua/get-user-certificate/C75eMYmUpf-bybp_1mQn" TargetMode="External"/><Relationship Id="rId132" Type="http://schemas.openxmlformats.org/officeDocument/2006/relationships/hyperlink" Target="https://talan.bank.gov.ua/get-user-certificate/C75eMD7DzaEjOSSJoAks" TargetMode="External"/><Relationship Id="rId437" Type="http://schemas.openxmlformats.org/officeDocument/2006/relationships/hyperlink" Target="https://talan.bank.gov.ua/get-user-certificate/C75eMZELVmRga4ViMbxX" TargetMode="External"/><Relationship Id="rId644" Type="http://schemas.openxmlformats.org/officeDocument/2006/relationships/hyperlink" Target="https://talan.bank.gov.ua/get-user-certificate/3kgg_G0UWwNfZFvoa5ME" TargetMode="External"/><Relationship Id="rId283" Type="http://schemas.openxmlformats.org/officeDocument/2006/relationships/hyperlink" Target="https://talan.bank.gov.ua/get-user-certificate/C75eML8cKezlNp79z0ev" TargetMode="External"/><Relationship Id="rId490" Type="http://schemas.openxmlformats.org/officeDocument/2006/relationships/hyperlink" Target="https://talan.bank.gov.ua/get-user-certificate/C75eMSg7mxiUvMFpHZg2" TargetMode="External"/><Relationship Id="rId504" Type="http://schemas.openxmlformats.org/officeDocument/2006/relationships/hyperlink" Target="https://talan.bank.gov.ua/get-user-certificate/C75eMt3eusjRMoYbsxNY" TargetMode="External"/><Relationship Id="rId78" Type="http://schemas.openxmlformats.org/officeDocument/2006/relationships/hyperlink" Target="https://talan.bank.gov.ua/get-user-certificate/C75eMLbkOWJalj5Vl0-o" TargetMode="External"/><Relationship Id="rId143" Type="http://schemas.openxmlformats.org/officeDocument/2006/relationships/hyperlink" Target="https://talan.bank.gov.ua/get-user-certificate/C75eMldz1elMUYwYgsCP" TargetMode="External"/><Relationship Id="rId350" Type="http://schemas.openxmlformats.org/officeDocument/2006/relationships/hyperlink" Target="https://talan.bank.gov.ua/get-user-certificate/C75eMGKMCJwHSn0vPHT6" TargetMode="External"/><Relationship Id="rId588" Type="http://schemas.openxmlformats.org/officeDocument/2006/relationships/hyperlink" Target="https://talan.bank.gov.ua/get-user-certificate/C75eMc2EG8fWLhEvkibn" TargetMode="External"/><Relationship Id="rId9" Type="http://schemas.openxmlformats.org/officeDocument/2006/relationships/hyperlink" Target="https://talan.bank.gov.ua/get-user-certificate/C75eMLVrf9C20x68D_sQ" TargetMode="External"/><Relationship Id="rId210" Type="http://schemas.openxmlformats.org/officeDocument/2006/relationships/hyperlink" Target="https://talan.bank.gov.ua/get-user-certificate/C75eMy4oEI95b_oIVJhW" TargetMode="External"/><Relationship Id="rId448" Type="http://schemas.openxmlformats.org/officeDocument/2006/relationships/hyperlink" Target="https://talan.bank.gov.ua/get-user-certificate/C75eM7yrKXL2AuK_DnQp" TargetMode="External"/><Relationship Id="rId294" Type="http://schemas.openxmlformats.org/officeDocument/2006/relationships/hyperlink" Target="https://talan.bank.gov.ua/get-user-certificate/C75eMTDR8DiXeD_27x02" TargetMode="External"/><Relationship Id="rId308" Type="http://schemas.openxmlformats.org/officeDocument/2006/relationships/hyperlink" Target="https://talan.bank.gov.ua/get-user-certificate/C75eMD7moM-IFk0WXFcT" TargetMode="External"/><Relationship Id="rId515" Type="http://schemas.openxmlformats.org/officeDocument/2006/relationships/hyperlink" Target="https://talan.bank.gov.ua/get-user-certificate/C75eMI_NWxkHDVoPpOui" TargetMode="External"/><Relationship Id="rId89" Type="http://schemas.openxmlformats.org/officeDocument/2006/relationships/hyperlink" Target="https://talan.bank.gov.ua/get-user-certificate/C75eMJQB7Pf-LdP6UZEL" TargetMode="External"/><Relationship Id="rId154" Type="http://schemas.openxmlformats.org/officeDocument/2006/relationships/hyperlink" Target="https://talan.bank.gov.ua/get-user-certificate/C75eMkyw0ZlJ8-RXplbs" TargetMode="External"/><Relationship Id="rId361" Type="http://schemas.openxmlformats.org/officeDocument/2006/relationships/hyperlink" Target="https://talan.bank.gov.ua/get-user-certificate/C75eMDEU7vZ-0S8edZLc" TargetMode="External"/><Relationship Id="rId599" Type="http://schemas.openxmlformats.org/officeDocument/2006/relationships/hyperlink" Target="https://talan.bank.gov.ua/get-user-certificate/C75eMMeHCtlymiweO7q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7"/>
  <sheetViews>
    <sheetView tabSelected="1" topLeftCell="A624" workbookViewId="0">
      <selection activeCell="G642" sqref="G642"/>
    </sheetView>
  </sheetViews>
  <sheetFormatPr defaultRowHeight="14.4" x14ac:dyDescent="0.3"/>
  <cols>
    <col min="1" max="1" width="13.5546875" customWidth="1"/>
    <col min="2" max="2" width="18.5546875" customWidth="1"/>
    <col min="3" max="3" width="38.6640625" customWidth="1"/>
    <col min="4" max="4" width="24.8867187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HYPERLINK("https://talan.bank.gov.ua/get-user-certificate/C75eMHPN4TfKSXO5QQhl","Завантажити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HYPERLINK("https://talan.bank.gov.ua/get-user-certificate/C75eMF5R3AzqCvQ0k0ra","Завантажити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HYPERLINK("https://talan.bank.gov.ua/get-user-certificate/C75eMQK14KaHFVcsBA9o","Завантажити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HYPERLINK("https://talan.bank.gov.ua/get-user-certificate/C75eMPvaEkq6-uUkIJql","Завантажити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HYPERLINK("https://talan.bank.gov.ua/get-user-certificate/C75eMV6-_vpRqUw64eEs","Завантажити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HYPERLINK("https://talan.bank.gov.ua/get-user-certificate/C75eMk4-rDPsHuJps6QU","Завантажити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HYPERLINK("https://talan.bank.gov.ua/get-user-certificate/C75eMpKXu6RMrCtagUra","Завантажити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HYPERLINK("https://talan.bank.gov.ua/get-user-certificate/C75eMa8UzLESzjk5XtaH","Завантажити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HYPERLINK("https://talan.bank.gov.ua/get-user-certificate/C75eMLVrf9C20x68D_sQ","Завантажити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HYPERLINK("https://talan.bank.gov.ua/get-user-certificate/C75eMLEtf8_k9qoc_8Yr","Завантажити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HYPERLINK("https://talan.bank.gov.ua/get-user-certificate/C75eMgW-yPJTeo8PWpJs","Завантажити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HYPERLINK("https://talan.bank.gov.ua/get-user-certificate/C75eM8M7g54t5VIKDfZR","Завантажити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HYPERLINK("https://talan.bank.gov.ua/get-user-certificate/C75eMIJ_qyFHKTFYiAEU","Завантажити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HYPERLINK("https://talan.bank.gov.ua/get-user-certificate/C75eM4e3dzf5WSwkyAES","Завантажити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HYPERLINK("https://talan.bank.gov.ua/get-user-certificate/C75eM0_Ppyq2QYFivWY5","Завантажити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HYPERLINK("https://talan.bank.gov.ua/get-user-certificate/C75eM8zBTL0KNKYHtqtc","Завантажити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HYPERLINK("https://talan.bank.gov.ua/get-user-certificate/C75eMNeLpBm3t8aMlTeI","Завантажити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HYPERLINK("https://talan.bank.gov.ua/get-user-certificate/C75eM34R8q9aD9wBxNXe","Завантажити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HYPERLINK("https://talan.bank.gov.ua/get-user-certificate/C75eMq_1hyyi1d7WZYK2","Завантажити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HYPERLINK("https://talan.bank.gov.ua/get-user-certificate/C75eM7cHwNJMWMkG4DKi","Завантажити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HYPERLINK("https://talan.bank.gov.ua/get-user-certificate/C75eMNgPV0CB_-rCBo_H","Завантажити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HYPERLINK("https://talan.bank.gov.ua/get-user-certificate/C75eMgvwphg1gOQOtdGQ","Завантажити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HYPERLINK("https://talan.bank.gov.ua/get-user-certificate/C75eMRG5e0_nH2LYNv3H","Завантажити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HYPERLINK("https://talan.bank.gov.ua/get-user-certificate/C75eM98cl9wjbW2eCedv","Завантажити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HYPERLINK("https://talan.bank.gov.ua/get-user-certificate/C75eMgQgpcBufv_Rgb08","Завантажити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HYPERLINK("https://talan.bank.gov.ua/get-user-certificate/C75eMygyCbqMxXDl3V6p","Завантажити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HYPERLINK("https://talan.bank.gov.ua/get-user-certificate/C75eMIXRCjHAouhaqWZe","Завантажити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HYPERLINK("https://talan.bank.gov.ua/get-user-certificate/C75eMvt9TDuyQsLFvGQA","Завантажити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HYPERLINK("https://talan.bank.gov.ua/get-user-certificate/C75eMFVlF6wn5YQ5KuVu","Завантажити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HYPERLINK("https://talan.bank.gov.ua/get-user-certificate/C75eMzvBQGnglMgm-4b2","Завантажити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HYPERLINK("https://talan.bank.gov.ua/get-user-certificate/C75eMceONKnpCIIY2VxB","Завантажити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HYPERLINK("https://talan.bank.gov.ua/get-user-certificate/C75eMT-xcPDaDwWcfvOW","Завантажити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HYPERLINK("https://talan.bank.gov.ua/get-user-certificate/C75eMI4Ci0k4s4u7AZAT","Завантажити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HYPERLINK("https://talan.bank.gov.ua/get-user-certificate/C75eMEIyhNxi6LhVaUL-","Завантажити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HYPERLINK("https://talan.bank.gov.ua/get-user-certificate/C75eMg-cYsB0vlG0MEAk","Завантажити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HYPERLINK("https://talan.bank.gov.ua/get-user-certificate/C75eM7XO4Yi6mVI2axpF","Завантажити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HYPERLINK("https://talan.bank.gov.ua/get-user-certificate/C75eMA_pvl1-5MVQynZR","Завантажити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HYPERLINK("https://talan.bank.gov.ua/get-user-certificate/C75eMDY4BJ_5GRUUqvEs","Завантажити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HYPERLINK("https://talan.bank.gov.ua/get-user-certificate/C75eMIUyOiMiw3vU_EYk","Завантажити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HYPERLINK("https://talan.bank.gov.ua/get-user-certificate/C75eM9CKr6SqwiHDkzfp","Завантажити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HYPERLINK("https://talan.bank.gov.ua/get-user-certificate/C75eMcOvFQGuEaQ5KJys","Завантажити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HYPERLINK("https://talan.bank.gov.ua/get-user-certificate/C75eMQYgXYGETI6bRE81","Завантажити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HYPERLINK("https://talan.bank.gov.ua/get-user-certificate/C75eMSs2HQMHDDzVVSx7","Завантажити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HYPERLINK("https://talan.bank.gov.ua/get-user-certificate/C75eMOt352Ywo-pgmvZF","Завантажити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HYPERLINK("https://talan.bank.gov.ua/get-user-certificate/C75eMD-2O5R-2SgNndLG","Завантажити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HYPERLINK("https://talan.bank.gov.ua/get-user-certificate/C75eMgNyQuAPnOI3s5Xe","Завантажити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HYPERLINK("https://talan.bank.gov.ua/get-user-certificate/C75eMT-9YN9sMY4wvR0I","Завантажити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HYPERLINK("https://talan.bank.gov.ua/get-user-certificate/C75eMZK3euOkb7Qi4IPx","Завантажити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HYPERLINK("https://talan.bank.gov.ua/get-user-certificate/C75eMhKNaof8C7gcyAh2","Завантажити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HYPERLINK("https://talan.bank.gov.ua/get-user-certificate/C75eM62nHP_v4kb2jLlY","Завантажити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HYPERLINK("https://talan.bank.gov.ua/get-user-certificate/C75eM9hEw-GjMjOrEDFf","Завантажити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HYPERLINK("https://talan.bank.gov.ua/get-user-certificate/C75eMlIUVwogsxWCgf27","Завантажити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HYPERLINK("https://talan.bank.gov.ua/get-user-certificate/C75eMdXhemqvJeOSfiYc","Завантажити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HYPERLINK("https://talan.bank.gov.ua/get-user-certificate/C75eM1fhnyu6J-J1jH-9","Завантажити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HYPERLINK("https://talan.bank.gov.ua/get-user-certificate/C75eMUxB0dZnXMXVyaO1","Завантажити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HYPERLINK("https://talan.bank.gov.ua/get-user-certificate/C75eMGmHSg4jUlJktUc1","Завантажити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HYPERLINK("https://talan.bank.gov.ua/get-user-certificate/C75eM-bcCy85DOWT_yMX","Завантажити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HYPERLINK("https://talan.bank.gov.ua/get-user-certificate/C75eM3bKzzmvA2DA8smd","Завантажити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HYPERLINK("https://talan.bank.gov.ua/get-user-certificate/C75eMi8idovIOmS0Es6h","Завантажити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HYPERLINK("https://talan.bank.gov.ua/get-user-certificate/C75eMHp8F1Hr6UqkyqnK","Завантажити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HYPERLINK("https://talan.bank.gov.ua/get-user-certificate/C75eM--iJX-oY9QiNEIq","Завантажити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HYPERLINK("https://talan.bank.gov.ua/get-user-certificate/C75eMsfgfjudhgInDAd0","Завантажити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HYPERLINK("https://talan.bank.gov.ua/get-user-certificate/C75eMA-tGVasYbzSnefF","Завантажити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HYPERLINK("https://talan.bank.gov.ua/get-user-certificate/C75eMR9_gm9CuHAhwWF6","Завантажити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HYPERLINK("https://talan.bank.gov.ua/get-user-certificate/C75eM8bTZ1kF_iJRvnRR","Завантажити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HYPERLINK("https://talan.bank.gov.ua/get-user-certificate/C75eMBQJOzrgVGmNdHpV","Завантажити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HYPERLINK("https://talan.bank.gov.ua/get-user-certificate/C75eMYCRtXtnaclh4Av_","Завантажити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HYPERLINK("https://talan.bank.gov.ua/get-user-certificate/C75eMKsgBqn_Yu7s9c6h","Завантажити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HYPERLINK("https://talan.bank.gov.ua/get-user-certificate/C75eMHTELBdTu1qt_GzN","Завантажити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HYPERLINK("https://talan.bank.gov.ua/get-user-certificate/C75eMquxbLcQ1dOH_vvT","Завантажити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HYPERLINK("https://talan.bank.gov.ua/get-user-certificate/C75eMS6kTkrBSKAOgqx7","Завантажити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HYPERLINK("https://talan.bank.gov.ua/get-user-certificate/C75eMHOfvNQ959orL3Mi","Завантажити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HYPERLINK("https://talan.bank.gov.ua/get-user-certificate/C75eM3JCzGfD6t6R5B_-","Завантажити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HYPERLINK("https://talan.bank.gov.ua/get-user-certificate/C75eMMWbTjBChhiE1ubE","Завантажити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HYPERLINK("https://talan.bank.gov.ua/get-user-certificate/C75eM-maIHyx48pqZLMr","Завантажити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HYPERLINK("https://talan.bank.gov.ua/get-user-certificate/C75eMmovm4ItMcXpY3Fv","Завантажити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HYPERLINK("https://talan.bank.gov.ua/get-user-certificate/C75eMjmU3V0qin2VtAFg","Завантажити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HYPERLINK("https://talan.bank.gov.ua/get-user-certificate/C75eMLbkOWJalj5Vl0-o","Завантажити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HYPERLINK("https://talan.bank.gov.ua/get-user-certificate/C75eMWhkCSAi15qaGMJQ","Завантажити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HYPERLINK("https://talan.bank.gov.ua/get-user-certificate/C75eMQsTZRVOQ-Vz75fR","Завантажити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HYPERLINK("https://talan.bank.gov.ua/get-user-certificate/C75eMJz_Q6GIpfULWgd5","Завантажити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HYPERLINK("https://talan.bank.gov.ua/get-user-certificate/C75eM-e8vC8YVWz2q3ad","Завантажити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HYPERLINK("https://talan.bank.gov.ua/get-user-certificate/C75eMrewzAISheJ9Wyye","Завантажити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HYPERLINK("https://talan.bank.gov.ua/get-user-certificate/C75eMDrM775chq3URzc7","Завантажити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HYPERLINK("https://talan.bank.gov.ua/get-user-certificate/C75eMtGRpN_yd1nk1q1x","Завантажити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HYPERLINK("https://talan.bank.gov.ua/get-user-certificate/C75eMkfXU9o3mJJiLb2J","Завантажити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HYPERLINK("https://talan.bank.gov.ua/get-user-certificate/C75eMInZh_hF4nxBdYPe","Завантажити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HYPERLINK("https://talan.bank.gov.ua/get-user-certificate/C75eMfL_dbgRseIjfkkI","Завантажити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HYPERLINK("https://talan.bank.gov.ua/get-user-certificate/C75eMJQB7Pf-LdP6UZEL","Завантажити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HYPERLINK("https://talan.bank.gov.ua/get-user-certificate/C75eMvYhMitXWk3XUhAE","Завантажити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HYPERLINK("https://talan.bank.gov.ua/get-user-certificate/C75eMGkNkKz9POhfhFFv","Завантажити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HYPERLINK("https://talan.bank.gov.ua/get-user-certificate/C75eM3SxHRPfjpP-FxsB","Завантажити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HYPERLINK("https://talan.bank.gov.ua/get-user-certificate/C75eM_sLbmfOmacqA5ag","Завантажити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HYPERLINK("https://talan.bank.gov.ua/get-user-certificate/C75eM5owulzp6txoxykp","Завантажити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HYPERLINK("https://talan.bank.gov.ua/get-user-certificate/C75eMaDBgP0JccKkz518","Завантажити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HYPERLINK("https://talan.bank.gov.ua/get-user-certificate/C75eMhFRHRBTu9AyCQ_M","Завантажити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HYPERLINK("https://talan.bank.gov.ua/get-user-certificate/C75eM5hlRW6WNOc31usO","Завантажити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HYPERLINK("https://talan.bank.gov.ua/get-user-certificate/C75eMEvp0wOz4BHH3Rq5","Завантажити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HYPERLINK("https://talan.bank.gov.ua/get-user-certificate/C75eMvT-a2SH5_XMfq0T","Завантажити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HYPERLINK("https://talan.bank.gov.ua/get-user-certificate/C75eMGUD_YT_Jz6vdFD3","Завантажити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HYPERLINK("https://talan.bank.gov.ua/get-user-certificate/C75eMFadfzNdgYdbghLk","Завантажити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HYPERLINK("https://talan.bank.gov.ua/get-user-certificate/C75eMXWbYkpy-_nVTJrX","Завантажити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HYPERLINK("https://talan.bank.gov.ua/get-user-certificate/C75eM17go4SstCLdXZT2","Завантажити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HYPERLINK("https://talan.bank.gov.ua/get-user-certificate/C75eMXbZqado3gEcYaiT","Завантажити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HYPERLINK("https://talan.bank.gov.ua/get-user-certificate/C75eMw21oesgXVtiJUgH","Завантажити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HYPERLINK("https://talan.bank.gov.ua/get-user-certificate/C75eM_dYorud0UoHrsYb","Завантажити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HYPERLINK("https://talan.bank.gov.ua/get-user-certificate/C75eMPhanjGP7cOnPHym","Завантажити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HYPERLINK("https://talan.bank.gov.ua/get-user-certificate/C75eMlGyWgt3Mo6HdPib","Завантажити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HYPERLINK("https://talan.bank.gov.ua/get-user-certificate/C75eMt9lG1125VLIFE4n","Завантажити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HYPERLINK("https://talan.bank.gov.ua/get-user-certificate/C75eMWehOqSc06cHZg2m","Завантажити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HYPERLINK("https://talan.bank.gov.ua/get-user-certificate/C75eMSBHqpE9t-oGYi1B","Завантажити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HYPERLINK("https://talan.bank.gov.ua/get-user-certificate/C75eMW-lFBXTJkLZUZxN","Завантажити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HYPERLINK("https://talan.bank.gov.ua/get-user-certificate/C75eMFxD9DTYXTzE-PAj","Завантажити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HYPERLINK("https://talan.bank.gov.ua/get-user-certificate/C75eMOpBm1_Vf5JcBdyg","Завантажити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HYPERLINK("https://talan.bank.gov.ua/get-user-certificate/C75eMlHXvfFc-QnsDrNa","Завантажити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HYPERLINK("https://talan.bank.gov.ua/get-user-certificate/C75eMhwdq_UaxwA6E5dX","Завантажити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HYPERLINK("https://talan.bank.gov.ua/get-user-certificate/C75eMelgs4NLNnClVp-t","Завантажити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HYPERLINK("https://talan.bank.gov.ua/get-user-certificate/C75eMwNKoGZR93L5tAb-","Завантажити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HYPERLINK("https://talan.bank.gov.ua/get-user-certificate/C75eMoR1_q3giOiyaRIm","Завантажити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HYPERLINK("https://talan.bank.gov.ua/get-user-certificate/C75eMSkF_xoTBZAn7uKm","Завантажити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HYPERLINK("https://talan.bank.gov.ua/get-user-certificate/C75eMfY9g7KJ4oOSq9Y0","Завантажити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HYPERLINK("https://talan.bank.gov.ua/get-user-certificate/C75eM77McRrS1PEBBWHc","Завантажити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HYPERLINK("https://talan.bank.gov.ua/get-user-certificate/C75eMbi0LpGuklRaQ0Im","Завантажити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HYPERLINK("https://talan.bank.gov.ua/get-user-certificate/C75eMH4MtSc6wyrmsn90","Завантажити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HYPERLINK("https://talan.bank.gov.ua/get-user-certificate/C75eMZUccDgSxDIg50fJ","Завантажити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HYPERLINK("https://talan.bank.gov.ua/get-user-certificate/C75eMKgt1GOJBmc6uzYj","Завантажити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HYPERLINK("https://talan.bank.gov.ua/get-user-certificate/C75eMgR89h1U02j1oDyb","Завантажити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HYPERLINK("https://talan.bank.gov.ua/get-user-certificate/C75eM321WgNlzQMOvlOk","Завантажити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HYPERLINK("https://talan.bank.gov.ua/get-user-certificate/C75eMSwzQpBKPNwNaAl2","Завантажити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HYPERLINK("https://talan.bank.gov.ua/get-user-certificate/C75eMj1H3AoXtVoCfiWU","Завантажити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HYPERLINK("https://talan.bank.gov.ua/get-user-certificate/C75eMpqGczLdtL9LxzRf","Завантажити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HYPERLINK("https://talan.bank.gov.ua/get-user-certificate/C75eMD7DzaEjOSSJoAks","Завантажити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HYPERLINK("https://talan.bank.gov.ua/get-user-certificate/C75eMoiYkfev6EfHGv5k","Завантажити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HYPERLINK("https://talan.bank.gov.ua/get-user-certificate/C75eMKwSvrwiMEYznrQf","Завантажити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HYPERLINK("https://talan.bank.gov.ua/get-user-certificate/C75eMPvZnN8SKdr5ly3z","Завантажити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HYPERLINK("https://talan.bank.gov.ua/get-user-certificate/C75eMqjJKL_VS1R9yN_n","Завантажити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HYPERLINK("https://talan.bank.gov.ua/get-user-certificate/C75eMG-GnaGpZmfFa9kO","Завантажити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HYPERLINK("https://talan.bank.gov.ua/get-user-certificate/C75eMK28IJFQw0qGDSp3","Завантажити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HYPERLINK("https://talan.bank.gov.ua/get-user-certificate/C75eM1HTLRLrK73UFU99","Завантажити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HYPERLINK("https://talan.bank.gov.ua/get-user-certificate/C75eMBWuWrX4tjjxB0Z0","Завантажити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HYPERLINK("https://talan.bank.gov.ua/get-user-certificate/C75eMZHbNQ86esbhQqnM","Завантажити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HYPERLINK("https://talan.bank.gov.ua/get-user-certificate/C75eM9AQzHInpX7jo7ud","Завантажити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HYPERLINK("https://talan.bank.gov.ua/get-user-certificate/C75eMldz1elMUYwYgsCP","Завантажити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HYPERLINK("https://talan.bank.gov.ua/get-user-certificate/C75eMVajaUPVrW9FJB_W","Завантажити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HYPERLINK("https://talan.bank.gov.ua/get-user-certificate/C75eMBcTtsHv6Gbwu0pj","Завантажити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HYPERLINK("https://talan.bank.gov.ua/get-user-certificate/C75eMENsxc0hHqn0EHIm","Завантажити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HYPERLINK("https://talan.bank.gov.ua/get-user-certificate/C75eM_J6lfbvsqZzlbmL","Завантажити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HYPERLINK("https://talan.bank.gov.ua/get-user-certificate/C75eMd2u9hA24_luYgVE","Завантажити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HYPERLINK("https://talan.bank.gov.ua/get-user-certificate/C75eMVIr4uV8_71dX5t-","Завантажити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HYPERLINK("https://talan.bank.gov.ua/get-user-certificate/C75eMMptpUo27EWFQ5Pn","Завантажити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HYPERLINK("https://talan.bank.gov.ua/get-user-certificate/C75eMc4HoMlgQyI7Qyuy","Завантажити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HYPERLINK("https://talan.bank.gov.ua/get-user-certificate/C75eMe-dh1--jWU6muaE","Завантажити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HYPERLINK("https://talan.bank.gov.ua/get-user-certificate/C75eMIUFO2f7AFCKojMx","Завантажити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HYPERLINK("https://talan.bank.gov.ua/get-user-certificate/C75eMkyw0ZlJ8-RXplbs","Завантажити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HYPERLINK("https://talan.bank.gov.ua/get-user-certificate/C75eMkF3Mc36eMMIFUOe","Завантажити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HYPERLINK("https://talan.bank.gov.ua/get-user-certificate/C75eMyQvQ75Z9MTYZDGc","Завантажити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HYPERLINK("https://talan.bank.gov.ua/get-user-certificate/C75eM3MwZBQ6rWfSuqBR","Завантажити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HYPERLINK("https://talan.bank.gov.ua/get-user-certificate/C75eM0cKiSw8tywaEoUj","Завантажити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HYPERLINK("https://talan.bank.gov.ua/get-user-certificate/C75eMIRcXsMRZ_0j2nHy","Завантажити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HYPERLINK("https://talan.bank.gov.ua/get-user-certificate/C75eMOdBQQQWJ4EY6C02","Завантажити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HYPERLINK("https://talan.bank.gov.ua/get-user-certificate/C75eMe64HECc2gqWDx73","Завантажити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HYPERLINK("https://talan.bank.gov.ua/get-user-certificate/C75eM3imYnRKRH9tlIRG","Завантажити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HYPERLINK("https://talan.bank.gov.ua/get-user-certificate/C75eM6pf62xeUAOcWMDK","Завантажити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HYPERLINK("https://talan.bank.gov.ua/get-user-certificate/C75eM2tEnuQJeAINf9DH","Завантажити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HYPERLINK("https://talan.bank.gov.ua/get-user-certificate/C75eMZTsrvnwRhzUwzre","Завантажити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HYPERLINK("https://talan.bank.gov.ua/get-user-certificate/C75eMbX_VolDVk9sFpWu","Завантажити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HYPERLINK("https://talan.bank.gov.ua/get-user-certificate/C75eMhhjZnB-OQe4hxkn","Завантажити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HYPERLINK("https://talan.bank.gov.ua/get-user-certificate/C75eMvkq-VJnc7LH2E8M","Завантажити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HYPERLINK("https://talan.bank.gov.ua/get-user-certificate/C75eMsPaMpvyESXTvYno","Завантажити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HYPERLINK("https://talan.bank.gov.ua/get-user-certificate/C75eM3mrulH5NG9STZ9S","Завантажити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HYPERLINK("https://talan.bank.gov.ua/get-user-certificate/C75eM99NUF-2uL9LDgVh","Завантажити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HYPERLINK("https://talan.bank.gov.ua/get-user-certificate/C75eMjfcJwhVReZ_CzXE","Завантажити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HYPERLINK("https://talan.bank.gov.ua/get-user-certificate/C75eM5aZrXHnQgslhlUl","Завантажити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HYPERLINK("https://talan.bank.gov.ua/get-user-certificate/C75eMbqX8fA0Gn7AXyKA","Завантажити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HYPERLINK("https://talan.bank.gov.ua/get-user-certificate/C75eMvY-8D5CE7y2FWKI","Завантажити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HYPERLINK("https://talan.bank.gov.ua/get-user-certificate/C75eMmbkQJWtKcTZ01jz","Завантажити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HYPERLINK("https://talan.bank.gov.ua/get-user-certificate/C75eMLK-TG-2-ttK6SyA","Завантажити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HYPERLINK("https://talan.bank.gov.ua/get-user-certificate/C75eMKbZPV8mUDsodT4z","Завантажити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HYPERLINK("https://talan.bank.gov.ua/get-user-certificate/C75eM4xgpiavvKfo5fiy","Завантажити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HYPERLINK("https://talan.bank.gov.ua/get-user-certificate/C75eMaQ2eDFdqZXOHgoX","Завантажити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HYPERLINK("https://talan.bank.gov.ua/get-user-certificate/C75eMCebxT6FdfW1easy","Завантажити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HYPERLINK("https://talan.bank.gov.ua/get-user-certificate/C75eMl07oxCRI1nlCAaF","Завантажити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HYPERLINK("https://talan.bank.gov.ua/get-user-certificate/C75eMO8lAD0oNLn-0xFf","Завантажити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372</v>
      </c>
      <c r="D185" t="str">
        <f>HYPERLINK("https://talan.bank.gov.ua/get-user-certificate/C75eMf4p1SEMLROtH0_A","Завантажити сертифікат")</f>
        <v>Завантажити сертифікат</v>
      </c>
    </row>
    <row r="186" spans="1:4" x14ac:dyDescent="0.3">
      <c r="A186" t="s">
        <v>373</v>
      </c>
      <c r="B186" t="s">
        <v>5</v>
      </c>
      <c r="C186" t="s">
        <v>374</v>
      </c>
      <c r="D186" t="str">
        <f>HYPERLINK("https://talan.bank.gov.ua/get-user-certificate/C75eMcrw2t3l4xoqcTkc","Завантажити сертифікат")</f>
        <v>Завантажити сертифікат</v>
      </c>
    </row>
    <row r="187" spans="1:4" x14ac:dyDescent="0.3">
      <c r="A187" t="s">
        <v>375</v>
      </c>
      <c r="B187" t="s">
        <v>5</v>
      </c>
      <c r="C187" t="s">
        <v>376</v>
      </c>
      <c r="D187" t="str">
        <f>HYPERLINK("https://talan.bank.gov.ua/get-user-certificate/C75eMxjrA7U7NOIHU88w","Завантажити сертифікат")</f>
        <v>Завантажити сертифікат</v>
      </c>
    </row>
    <row r="188" spans="1:4" x14ac:dyDescent="0.3">
      <c r="A188" t="s">
        <v>377</v>
      </c>
      <c r="B188" t="s">
        <v>5</v>
      </c>
      <c r="C188" t="s">
        <v>378</v>
      </c>
      <c r="D188" t="str">
        <f>HYPERLINK("https://talan.bank.gov.ua/get-user-certificate/C75eMl2Iw9W6qaJnvs8P","Завантажити сертифікат")</f>
        <v>Завантажити сертифікат</v>
      </c>
    </row>
    <row r="189" spans="1:4" x14ac:dyDescent="0.3">
      <c r="A189" t="s">
        <v>379</v>
      </c>
      <c r="B189" t="s">
        <v>5</v>
      </c>
      <c r="C189" t="s">
        <v>380</v>
      </c>
      <c r="D189" t="str">
        <f>HYPERLINK("https://talan.bank.gov.ua/get-user-certificate/C75eMEsrKEuQdwOOfYtg","Завантажити сертифікат")</f>
        <v>Завантажити сертифікат</v>
      </c>
    </row>
    <row r="190" spans="1:4" x14ac:dyDescent="0.3">
      <c r="A190" t="s">
        <v>381</v>
      </c>
      <c r="B190" t="s">
        <v>5</v>
      </c>
      <c r="C190" t="s">
        <v>382</v>
      </c>
      <c r="D190" t="str">
        <f>HYPERLINK("https://talan.bank.gov.ua/get-user-certificate/C75eMWJYa_DC8amI7vjT","Завантажити сертифікат")</f>
        <v>Завантажити сертифікат</v>
      </c>
    </row>
    <row r="191" spans="1:4" x14ac:dyDescent="0.3">
      <c r="A191" t="s">
        <v>383</v>
      </c>
      <c r="B191" t="s">
        <v>5</v>
      </c>
      <c r="C191" t="s">
        <v>384</v>
      </c>
      <c r="D191" t="str">
        <f>HYPERLINK("https://talan.bank.gov.ua/get-user-certificate/C75eMa1DWIxB-LETa4GM","Завантажити сертифікат")</f>
        <v>Завантажити сертифікат</v>
      </c>
    </row>
    <row r="192" spans="1:4" x14ac:dyDescent="0.3">
      <c r="A192" t="s">
        <v>385</v>
      </c>
      <c r="B192" t="s">
        <v>5</v>
      </c>
      <c r="C192" t="s">
        <v>386</v>
      </c>
      <c r="D192" t="str">
        <f>HYPERLINK("https://talan.bank.gov.ua/get-user-certificate/C75eMp1_ql1f-L9UXEu2","Завантажити сертифікат")</f>
        <v>Завантажити сертифікат</v>
      </c>
    </row>
    <row r="193" spans="1:4" x14ac:dyDescent="0.3">
      <c r="A193" t="s">
        <v>387</v>
      </c>
      <c r="B193" t="s">
        <v>5</v>
      </c>
      <c r="C193" t="s">
        <v>388</v>
      </c>
      <c r="D193" t="str">
        <f>HYPERLINK("https://talan.bank.gov.ua/get-user-certificate/C75eMDT178vRU1qSXv6X","Завантажити сертифікат")</f>
        <v>Завантажити сертифікат</v>
      </c>
    </row>
    <row r="194" spans="1:4" x14ac:dyDescent="0.3">
      <c r="A194" t="s">
        <v>389</v>
      </c>
      <c r="B194" t="s">
        <v>5</v>
      </c>
      <c r="C194" t="s">
        <v>390</v>
      </c>
      <c r="D194" t="str">
        <f>HYPERLINK("https://talan.bank.gov.ua/get-user-certificate/C75eMJpqjmttnKvaGdmq","Завантажити сертифікат")</f>
        <v>Завантажити сертифікат</v>
      </c>
    </row>
    <row r="195" spans="1:4" x14ac:dyDescent="0.3">
      <c r="A195" t="s">
        <v>391</v>
      </c>
      <c r="B195" t="s">
        <v>5</v>
      </c>
      <c r="C195" t="s">
        <v>1218</v>
      </c>
      <c r="D195" t="str">
        <f>HYPERLINK("https://talan.bank.gov.ua/get-user-certificate/p24ieO2x1QxAxITmKDZW","Завантажити сертифікат")</f>
        <v>Завантажити сертифікат</v>
      </c>
    </row>
    <row r="196" spans="1:4" x14ac:dyDescent="0.3">
      <c r="A196" t="s">
        <v>392</v>
      </c>
      <c r="B196" t="s">
        <v>5</v>
      </c>
      <c r="C196" t="s">
        <v>393</v>
      </c>
      <c r="D196" t="str">
        <f>HYPERLINK("https://talan.bank.gov.ua/get-user-certificate/C75eM4el3roi-xePpgrq","Завантажити сертифікат")</f>
        <v>Завантажити сертифікат</v>
      </c>
    </row>
    <row r="197" spans="1:4" x14ac:dyDescent="0.3">
      <c r="A197" t="s">
        <v>394</v>
      </c>
      <c r="B197" t="s">
        <v>5</v>
      </c>
      <c r="C197" t="s">
        <v>395</v>
      </c>
      <c r="D197" t="str">
        <f>HYPERLINK("https://talan.bank.gov.ua/get-user-certificate/C75eMx9ScmnV-sndyyxe","Завантажити сертифікат")</f>
        <v>Завантажити сертифікат</v>
      </c>
    </row>
    <row r="198" spans="1:4" x14ac:dyDescent="0.3">
      <c r="A198" t="s">
        <v>396</v>
      </c>
      <c r="B198" t="s">
        <v>5</v>
      </c>
      <c r="C198" t="s">
        <v>397</v>
      </c>
      <c r="D198" t="str">
        <f>HYPERLINK("https://talan.bank.gov.ua/get-user-certificate/C75eMPHvlVZUSP4M_E4E","Завантажити сертифікат")</f>
        <v>Завантажити сертифікат</v>
      </c>
    </row>
    <row r="199" spans="1:4" x14ac:dyDescent="0.3">
      <c r="A199" t="s">
        <v>398</v>
      </c>
      <c r="B199" t="s">
        <v>5</v>
      </c>
      <c r="C199" t="s">
        <v>399</v>
      </c>
      <c r="D199" t="str">
        <f>HYPERLINK("https://talan.bank.gov.ua/get-user-certificate/C75eMaEle6MAoV0hR8JP","Завантажити сертифікат")</f>
        <v>Завантажити сертифікат</v>
      </c>
    </row>
    <row r="200" spans="1:4" x14ac:dyDescent="0.3">
      <c r="A200" t="s">
        <v>400</v>
      </c>
      <c r="B200" t="s">
        <v>5</v>
      </c>
      <c r="C200" t="s">
        <v>401</v>
      </c>
      <c r="D200" t="str">
        <f>HYPERLINK("https://talan.bank.gov.ua/get-user-certificate/C75eMMfBrUS5u9nbi5ia","Завантажити сертифікат")</f>
        <v>Завантажити сертифікат</v>
      </c>
    </row>
    <row r="201" spans="1:4" x14ac:dyDescent="0.3">
      <c r="A201" t="s">
        <v>402</v>
      </c>
      <c r="B201" t="s">
        <v>5</v>
      </c>
      <c r="C201" t="s">
        <v>403</v>
      </c>
      <c r="D201" t="str">
        <f>HYPERLINK("https://talan.bank.gov.ua/get-user-certificate/C75eM7mGBB8qGK2TyIwD","Завантажити сертифікат")</f>
        <v>Завантажити сертифікат</v>
      </c>
    </row>
    <row r="202" spans="1:4" x14ac:dyDescent="0.3">
      <c r="A202" t="s">
        <v>404</v>
      </c>
      <c r="B202" t="s">
        <v>5</v>
      </c>
      <c r="C202" t="s">
        <v>405</v>
      </c>
      <c r="D202" t="str">
        <f>HYPERLINK("https://talan.bank.gov.ua/get-user-certificate/C75eM7aEswEP74F8VdaD","Завантажити сертифікат")</f>
        <v>Завантажити сертифікат</v>
      </c>
    </row>
    <row r="203" spans="1:4" x14ac:dyDescent="0.3">
      <c r="A203" t="s">
        <v>406</v>
      </c>
      <c r="B203" t="s">
        <v>5</v>
      </c>
      <c r="C203" t="s">
        <v>407</v>
      </c>
      <c r="D203" t="str">
        <f>HYPERLINK("https://talan.bank.gov.ua/get-user-certificate/C75eMTr6jDAw3L_w877F","Завантажити сертифікат")</f>
        <v>Завантажити сертифікат</v>
      </c>
    </row>
    <row r="204" spans="1:4" x14ac:dyDescent="0.3">
      <c r="A204" t="s">
        <v>408</v>
      </c>
      <c r="B204" t="s">
        <v>5</v>
      </c>
      <c r="C204" t="s">
        <v>409</v>
      </c>
      <c r="D204" t="str">
        <f>HYPERLINK("https://talan.bank.gov.ua/get-user-certificate/C75eMhZhn7N3DajubU5a","Завантажити сертифікат")</f>
        <v>Завантажити сертифікат</v>
      </c>
    </row>
    <row r="205" spans="1:4" x14ac:dyDescent="0.3">
      <c r="A205" t="s">
        <v>410</v>
      </c>
      <c r="B205" t="s">
        <v>5</v>
      </c>
      <c r="C205" t="s">
        <v>411</v>
      </c>
      <c r="D205" t="str">
        <f>HYPERLINK("https://talan.bank.gov.ua/get-user-certificate/C75eMPqWg9KsOTPamloc","Завантажити сертифікат")</f>
        <v>Завантажити сертифікат</v>
      </c>
    </row>
    <row r="206" spans="1:4" x14ac:dyDescent="0.3">
      <c r="A206" t="s">
        <v>412</v>
      </c>
      <c r="B206" t="s">
        <v>5</v>
      </c>
      <c r="C206" t="s">
        <v>413</v>
      </c>
      <c r="D206" t="str">
        <f>HYPERLINK("https://talan.bank.gov.ua/get-user-certificate/C75eM7YMFAapExTEIujv","Завантажити сертифікат")</f>
        <v>Завантажити сертифікат</v>
      </c>
    </row>
    <row r="207" spans="1:4" x14ac:dyDescent="0.3">
      <c r="A207" t="s">
        <v>414</v>
      </c>
      <c r="B207" t="s">
        <v>5</v>
      </c>
      <c r="C207" t="s">
        <v>415</v>
      </c>
      <c r="D207" t="str">
        <f>HYPERLINK("https://talan.bank.gov.ua/get-user-certificate/C75eMoC3gee5juA5rbKF","Завантажити сертифікат")</f>
        <v>Завантажити сертифікат</v>
      </c>
    </row>
    <row r="208" spans="1:4" x14ac:dyDescent="0.3">
      <c r="A208" t="s">
        <v>416</v>
      </c>
      <c r="B208" t="s">
        <v>5</v>
      </c>
      <c r="C208" t="s">
        <v>417</v>
      </c>
      <c r="D208" t="str">
        <f>HYPERLINK("https://talan.bank.gov.ua/get-user-certificate/C75eMvoe57Mx1C3AKqLS","Завантажити сертифікат")</f>
        <v>Завантажити сертифікат</v>
      </c>
    </row>
    <row r="209" spans="1:4" x14ac:dyDescent="0.3">
      <c r="A209" t="s">
        <v>418</v>
      </c>
      <c r="B209" t="s">
        <v>5</v>
      </c>
      <c r="C209" t="s">
        <v>419</v>
      </c>
      <c r="D209" t="str">
        <f>HYPERLINK("https://talan.bank.gov.ua/get-user-certificate/C75eMSGfKa3Xt7jPEaBZ","Завантажити сертифікат")</f>
        <v>Завантажити сертифікат</v>
      </c>
    </row>
    <row r="210" spans="1:4" x14ac:dyDescent="0.3">
      <c r="A210" t="s">
        <v>420</v>
      </c>
      <c r="B210" t="s">
        <v>5</v>
      </c>
      <c r="C210" t="s">
        <v>421</v>
      </c>
      <c r="D210" t="str">
        <f>HYPERLINK("https://talan.bank.gov.ua/get-user-certificate/C75eMsb8uW-BHJC5Ovyu","Завантажити сертифікат")</f>
        <v>Завантажити сертифікат</v>
      </c>
    </row>
    <row r="211" spans="1:4" x14ac:dyDescent="0.3">
      <c r="A211" t="s">
        <v>422</v>
      </c>
      <c r="B211" t="s">
        <v>5</v>
      </c>
      <c r="C211" t="s">
        <v>423</v>
      </c>
      <c r="D211" t="str">
        <f>HYPERLINK("https://talan.bank.gov.ua/get-user-certificate/C75eMzURqfZJxZQ9Dev4","Завантажити сертифікат")</f>
        <v>Завантажити сертифікат</v>
      </c>
    </row>
    <row r="212" spans="1:4" x14ac:dyDescent="0.3">
      <c r="A212" t="s">
        <v>424</v>
      </c>
      <c r="B212" t="s">
        <v>5</v>
      </c>
      <c r="C212" t="s">
        <v>425</v>
      </c>
      <c r="D212" t="str">
        <f>HYPERLINK("https://talan.bank.gov.ua/get-user-certificate/C75eMy4oEI95b_oIVJhW","Завантажити сертифікат")</f>
        <v>Завантажити сертифікат</v>
      </c>
    </row>
    <row r="213" spans="1:4" x14ac:dyDescent="0.3">
      <c r="A213" t="s">
        <v>426</v>
      </c>
      <c r="B213" t="s">
        <v>5</v>
      </c>
      <c r="C213" t="s">
        <v>427</v>
      </c>
      <c r="D213" t="str">
        <f>HYPERLINK("https://talan.bank.gov.ua/get-user-certificate/C75eMetDkJVa6-zpg4ZE","Завантажити сертифікат")</f>
        <v>Завантажити сертифікат</v>
      </c>
    </row>
    <row r="214" spans="1:4" x14ac:dyDescent="0.3">
      <c r="A214" t="s">
        <v>428</v>
      </c>
      <c r="B214" t="s">
        <v>5</v>
      </c>
      <c r="C214" t="s">
        <v>429</v>
      </c>
      <c r="D214" t="str">
        <f>HYPERLINK("https://talan.bank.gov.ua/get-user-certificate/C75eMy_k4y9qUP7lC0Ip","Завантажити сертифікат")</f>
        <v>Завантажити сертифікат</v>
      </c>
    </row>
    <row r="215" spans="1:4" x14ac:dyDescent="0.3">
      <c r="A215" t="s">
        <v>430</v>
      </c>
      <c r="B215" t="s">
        <v>5</v>
      </c>
      <c r="C215" t="s">
        <v>431</v>
      </c>
      <c r="D215" t="str">
        <f>HYPERLINK("https://talan.bank.gov.ua/get-user-certificate/C75eM7skvITJ1nwfwkBO","Завантажити сертифікат")</f>
        <v>Завантажити сертифікат</v>
      </c>
    </row>
    <row r="216" spans="1:4" x14ac:dyDescent="0.3">
      <c r="A216" t="s">
        <v>432</v>
      </c>
      <c r="B216" t="s">
        <v>5</v>
      </c>
      <c r="C216" t="s">
        <v>433</v>
      </c>
      <c r="D216" t="str">
        <f>HYPERLINK("https://talan.bank.gov.ua/get-user-certificate/C75eM-x5eVRpPzecc9Ww","Завантажити сертифікат")</f>
        <v>Завантажити сертифікат</v>
      </c>
    </row>
    <row r="217" spans="1:4" x14ac:dyDescent="0.3">
      <c r="A217" t="s">
        <v>434</v>
      </c>
      <c r="B217" t="s">
        <v>5</v>
      </c>
      <c r="C217" t="s">
        <v>435</v>
      </c>
      <c r="D217" t="str">
        <f>HYPERLINK("https://talan.bank.gov.ua/get-user-certificate/C75eMhuPfahguaffIoa6","Завантажити сертифікат")</f>
        <v>Завантажити сертифікат</v>
      </c>
    </row>
    <row r="218" spans="1:4" x14ac:dyDescent="0.3">
      <c r="A218" t="s">
        <v>436</v>
      </c>
      <c r="B218" t="s">
        <v>5</v>
      </c>
      <c r="C218" t="s">
        <v>437</v>
      </c>
      <c r="D218" t="str">
        <f>HYPERLINK("https://talan.bank.gov.ua/get-user-certificate/C75eMjmsulDUPP-A5-VB","Завантажити сертифікат")</f>
        <v>Завантажити сертифікат</v>
      </c>
    </row>
    <row r="219" spans="1:4" x14ac:dyDescent="0.3">
      <c r="A219" t="s">
        <v>438</v>
      </c>
      <c r="B219" t="s">
        <v>5</v>
      </c>
      <c r="C219" t="s">
        <v>439</v>
      </c>
      <c r="D219" t="str">
        <f>HYPERLINK("https://talan.bank.gov.ua/get-user-certificate/C75eMekAdR-TWXdGBBa5","Завантажити сертифікат")</f>
        <v>Завантажити сертифікат</v>
      </c>
    </row>
    <row r="220" spans="1:4" x14ac:dyDescent="0.3">
      <c r="A220" t="s">
        <v>440</v>
      </c>
      <c r="B220" t="s">
        <v>5</v>
      </c>
      <c r="C220" t="s">
        <v>441</v>
      </c>
      <c r="D220" t="str">
        <f>HYPERLINK("https://talan.bank.gov.ua/get-user-certificate/C75eMg5GVkxxhJq8p00K","Завантажити сертифікат")</f>
        <v>Завантажити сертифікат</v>
      </c>
    </row>
    <row r="221" spans="1:4" x14ac:dyDescent="0.3">
      <c r="A221" t="s">
        <v>442</v>
      </c>
      <c r="B221" t="s">
        <v>5</v>
      </c>
      <c r="C221" t="s">
        <v>443</v>
      </c>
      <c r="D221" t="str">
        <f>HYPERLINK("https://talan.bank.gov.ua/get-user-certificate/C75eMkHcCFMjTHy495zH","Завантажити сертифікат")</f>
        <v>Завантажити сертифікат</v>
      </c>
    </row>
    <row r="222" spans="1:4" x14ac:dyDescent="0.3">
      <c r="A222" t="s">
        <v>444</v>
      </c>
      <c r="B222" t="s">
        <v>5</v>
      </c>
      <c r="C222" t="s">
        <v>445</v>
      </c>
      <c r="D222" t="str">
        <f>HYPERLINK("https://talan.bank.gov.ua/get-user-certificate/C75eMIuhjSoc-RVdV-fM","Завантажити сертифікат")</f>
        <v>Завантажити сертифікат</v>
      </c>
    </row>
    <row r="223" spans="1:4" x14ac:dyDescent="0.3">
      <c r="A223" t="s">
        <v>446</v>
      </c>
      <c r="B223" t="s">
        <v>5</v>
      </c>
      <c r="C223" t="s">
        <v>447</v>
      </c>
      <c r="D223" t="str">
        <f>HYPERLINK("https://talan.bank.gov.ua/get-user-certificate/C75eMFzDRuR17_GVBlNA","Завантажити сертифікат")</f>
        <v>Завантажити сертифікат</v>
      </c>
    </row>
    <row r="224" spans="1:4" x14ac:dyDescent="0.3">
      <c r="A224" t="s">
        <v>448</v>
      </c>
      <c r="B224" t="s">
        <v>5</v>
      </c>
      <c r="C224" t="s">
        <v>449</v>
      </c>
      <c r="D224" t="str">
        <f>HYPERLINK("https://talan.bank.gov.ua/get-user-certificate/C75eMnlsaoHz4eUxzKaU","Завантажити сертифікат")</f>
        <v>Завантажити сертифікат</v>
      </c>
    </row>
    <row r="225" spans="1:4" x14ac:dyDescent="0.3">
      <c r="A225" t="s">
        <v>450</v>
      </c>
      <c r="B225" t="s">
        <v>5</v>
      </c>
      <c r="C225" t="s">
        <v>451</v>
      </c>
      <c r="D225" t="str">
        <f>HYPERLINK("https://talan.bank.gov.ua/get-user-certificate/C75eMgz1RNsp3MtrCOnq","Завантажити сертифікат")</f>
        <v>Завантажити сертифікат</v>
      </c>
    </row>
    <row r="226" spans="1:4" x14ac:dyDescent="0.3">
      <c r="A226" t="s">
        <v>452</v>
      </c>
      <c r="B226" t="s">
        <v>5</v>
      </c>
      <c r="C226" t="s">
        <v>453</v>
      </c>
      <c r="D226" t="str">
        <f>HYPERLINK("https://talan.bank.gov.ua/get-user-certificate/C75eMmmd5wS5FDlCLowm","Завантажити сертифікат")</f>
        <v>Завантажити сертифікат</v>
      </c>
    </row>
    <row r="227" spans="1:4" x14ac:dyDescent="0.3">
      <c r="A227" t="s">
        <v>454</v>
      </c>
      <c r="B227" t="s">
        <v>5</v>
      </c>
      <c r="C227" t="s">
        <v>455</v>
      </c>
      <c r="D227" t="str">
        <f>HYPERLINK("https://talan.bank.gov.ua/get-user-certificate/C75eM8TtkxrXMDpKsq2w","Завантажити сертифікат")</f>
        <v>Завантажити сертифікат</v>
      </c>
    </row>
    <row r="228" spans="1:4" x14ac:dyDescent="0.3">
      <c r="A228" t="s">
        <v>456</v>
      </c>
      <c r="B228" t="s">
        <v>5</v>
      </c>
      <c r="C228" t="s">
        <v>457</v>
      </c>
      <c r="D228" t="str">
        <f>HYPERLINK("https://talan.bank.gov.ua/get-user-certificate/C75eMCJcAM_fTrB8R7Hu","Завантажити сертифікат")</f>
        <v>Завантажити сертифікат</v>
      </c>
    </row>
    <row r="229" spans="1:4" x14ac:dyDescent="0.3">
      <c r="A229" t="s">
        <v>458</v>
      </c>
      <c r="B229" t="s">
        <v>5</v>
      </c>
      <c r="C229" t="s">
        <v>459</v>
      </c>
      <c r="D229" t="str">
        <f>HYPERLINK("https://talan.bank.gov.ua/get-user-certificate/C75eMGvJfEhXHQynG1jU","Завантажити сертифікат")</f>
        <v>Завантажити сертифікат</v>
      </c>
    </row>
    <row r="230" spans="1:4" x14ac:dyDescent="0.3">
      <c r="A230" t="s">
        <v>460</v>
      </c>
      <c r="B230" t="s">
        <v>5</v>
      </c>
      <c r="C230" t="s">
        <v>461</v>
      </c>
      <c r="D230" t="str">
        <f>HYPERLINK("https://talan.bank.gov.ua/get-user-certificate/C75eMi4YjTlsq0CE5o2E","Завантажити сертифікат")</f>
        <v>Завантажити сертифікат</v>
      </c>
    </row>
    <row r="231" spans="1:4" x14ac:dyDescent="0.3">
      <c r="A231" t="s">
        <v>462</v>
      </c>
      <c r="B231" t="s">
        <v>5</v>
      </c>
      <c r="C231" t="s">
        <v>463</v>
      </c>
      <c r="D231" t="str">
        <f>HYPERLINK("https://talan.bank.gov.ua/get-user-certificate/C75eM5qoy0Ja5IMnGTJ4","Завантажити сертифікат")</f>
        <v>Завантажити сертифікат</v>
      </c>
    </row>
    <row r="232" spans="1:4" x14ac:dyDescent="0.3">
      <c r="A232" t="s">
        <v>464</v>
      </c>
      <c r="B232" t="s">
        <v>5</v>
      </c>
      <c r="C232" t="s">
        <v>465</v>
      </c>
      <c r="D232" t="str">
        <f>HYPERLINK("https://talan.bank.gov.ua/get-user-certificate/C75eMddKc6j5-QfXaMvd","Завантажити сертифікат")</f>
        <v>Завантажити сертифікат</v>
      </c>
    </row>
    <row r="233" spans="1:4" x14ac:dyDescent="0.3">
      <c r="A233" t="s">
        <v>466</v>
      </c>
      <c r="B233" t="s">
        <v>5</v>
      </c>
      <c r="C233" t="s">
        <v>467</v>
      </c>
      <c r="D233" t="str">
        <f>HYPERLINK("https://talan.bank.gov.ua/get-user-certificate/C75eMCpXDiGenJFButcS","Завантажити сертифікат")</f>
        <v>Завантажити сертифікат</v>
      </c>
    </row>
    <row r="234" spans="1:4" x14ac:dyDescent="0.3">
      <c r="A234" t="s">
        <v>468</v>
      </c>
      <c r="B234" t="s">
        <v>5</v>
      </c>
      <c r="C234" t="s">
        <v>469</v>
      </c>
      <c r="D234" t="str">
        <f>HYPERLINK("https://talan.bank.gov.ua/get-user-certificate/C75eM2bpPVWbCnbV93kZ","Завантажити сертифікат")</f>
        <v>Завантажити сертифікат</v>
      </c>
    </row>
    <row r="235" spans="1:4" x14ac:dyDescent="0.3">
      <c r="A235" t="s">
        <v>470</v>
      </c>
      <c r="B235" t="s">
        <v>5</v>
      </c>
      <c r="C235" t="s">
        <v>471</v>
      </c>
      <c r="D235" t="str">
        <f>HYPERLINK("https://talan.bank.gov.ua/get-user-certificate/C75eMIJVE62BE4JKbNzX","Завантажити сертифікат")</f>
        <v>Завантажити сертифікат</v>
      </c>
    </row>
    <row r="236" spans="1:4" x14ac:dyDescent="0.3">
      <c r="A236" t="s">
        <v>472</v>
      </c>
      <c r="B236" t="s">
        <v>5</v>
      </c>
      <c r="C236" t="s">
        <v>473</v>
      </c>
      <c r="D236" t="str">
        <f>HYPERLINK("https://talan.bank.gov.ua/get-user-certificate/C75eM23DU_MoEawb2kUM","Завантажити сертифікат")</f>
        <v>Завантажити сертифікат</v>
      </c>
    </row>
    <row r="237" spans="1:4" x14ac:dyDescent="0.3">
      <c r="A237" t="s">
        <v>474</v>
      </c>
      <c r="B237" t="s">
        <v>5</v>
      </c>
      <c r="C237" t="s">
        <v>475</v>
      </c>
      <c r="D237" t="str">
        <f>HYPERLINK("https://talan.bank.gov.ua/get-user-certificate/C75eMsaO1Xq5pn4JFCVl","Завантажити сертифікат")</f>
        <v>Завантажити сертифікат</v>
      </c>
    </row>
    <row r="238" spans="1:4" x14ac:dyDescent="0.3">
      <c r="A238" t="s">
        <v>476</v>
      </c>
      <c r="B238" t="s">
        <v>5</v>
      </c>
      <c r="C238" t="s">
        <v>477</v>
      </c>
      <c r="D238" t="str">
        <f>HYPERLINK("https://talan.bank.gov.ua/get-user-certificate/C75eMF_pwudXIarrDn4C","Завантажити сертифікат")</f>
        <v>Завантажити сертифікат</v>
      </c>
    </row>
    <row r="239" spans="1:4" x14ac:dyDescent="0.3">
      <c r="A239" t="s">
        <v>478</v>
      </c>
      <c r="B239" t="s">
        <v>5</v>
      </c>
      <c r="C239" t="s">
        <v>479</v>
      </c>
      <c r="D239" t="str">
        <f>HYPERLINK("https://talan.bank.gov.ua/get-user-certificate/C75eMegrVOeN6Ard0rc1","Завантажити сертифікат")</f>
        <v>Завантажити сертифікат</v>
      </c>
    </row>
    <row r="240" spans="1:4" x14ac:dyDescent="0.3">
      <c r="A240" t="s">
        <v>480</v>
      </c>
      <c r="B240" t="s">
        <v>5</v>
      </c>
      <c r="C240" t="s">
        <v>481</v>
      </c>
      <c r="D240" t="str">
        <f>HYPERLINK("https://talan.bank.gov.ua/get-user-certificate/C75eML1bDdNWkwRh_bcb","Завантажити сертифікат")</f>
        <v>Завантажити сертифікат</v>
      </c>
    </row>
    <row r="241" spans="1:4" x14ac:dyDescent="0.3">
      <c r="A241" t="s">
        <v>482</v>
      </c>
      <c r="B241" t="s">
        <v>5</v>
      </c>
      <c r="C241" t="s">
        <v>483</v>
      </c>
      <c r="D241" t="str">
        <f>HYPERLINK("https://talan.bank.gov.ua/get-user-certificate/C75eMAilYCxipFOGg8Vv","Завантажити сертифікат")</f>
        <v>Завантажити сертифікат</v>
      </c>
    </row>
    <row r="242" spans="1:4" x14ac:dyDescent="0.3">
      <c r="A242" t="s">
        <v>484</v>
      </c>
      <c r="B242" t="s">
        <v>5</v>
      </c>
      <c r="C242" t="s">
        <v>485</v>
      </c>
      <c r="D242" t="str">
        <f>HYPERLINK("https://talan.bank.gov.ua/get-user-certificate/C75eMxlW2Fix3PPxDQFM","Завантажити сертифікат")</f>
        <v>Завантажити сертифікат</v>
      </c>
    </row>
    <row r="243" spans="1:4" x14ac:dyDescent="0.3">
      <c r="A243" t="s">
        <v>486</v>
      </c>
      <c r="B243" t="s">
        <v>5</v>
      </c>
      <c r="C243" t="s">
        <v>487</v>
      </c>
      <c r="D243" t="str">
        <f>HYPERLINK("https://talan.bank.gov.ua/get-user-certificate/C75eMQremcg3yNvcB_E9","Завантажити сертифікат")</f>
        <v>Завантажити сертифікат</v>
      </c>
    </row>
    <row r="244" spans="1:4" x14ac:dyDescent="0.3">
      <c r="A244" t="s">
        <v>488</v>
      </c>
      <c r="B244" t="s">
        <v>5</v>
      </c>
      <c r="C244" t="s">
        <v>489</v>
      </c>
      <c r="D244" t="str">
        <f>HYPERLINK("https://talan.bank.gov.ua/get-user-certificate/C75eMQc4c_KjRMq2G0MS","Завантажити сертифікат")</f>
        <v>Завантажити сертифікат</v>
      </c>
    </row>
    <row r="245" spans="1:4" x14ac:dyDescent="0.3">
      <c r="A245" t="s">
        <v>490</v>
      </c>
      <c r="B245" t="s">
        <v>5</v>
      </c>
      <c r="C245" t="s">
        <v>491</v>
      </c>
      <c r="D245" t="str">
        <f>HYPERLINK("https://talan.bank.gov.ua/get-user-certificate/C75eMJ5lrsstTnSDRp32","Завантажити сертифікат")</f>
        <v>Завантажити сертифікат</v>
      </c>
    </row>
    <row r="246" spans="1:4" x14ac:dyDescent="0.3">
      <c r="A246" t="s">
        <v>492</v>
      </c>
      <c r="B246" t="s">
        <v>5</v>
      </c>
      <c r="C246" t="s">
        <v>493</v>
      </c>
      <c r="D246" t="str">
        <f>HYPERLINK("https://talan.bank.gov.ua/get-user-certificate/C75eMSHd_Pg-OYsfbPwY","Завантажити сертифікат")</f>
        <v>Завантажити сертифікат</v>
      </c>
    </row>
    <row r="247" spans="1:4" x14ac:dyDescent="0.3">
      <c r="A247" t="s">
        <v>494</v>
      </c>
      <c r="B247" t="s">
        <v>5</v>
      </c>
      <c r="C247" t="s">
        <v>495</v>
      </c>
      <c r="D247" t="str">
        <f>HYPERLINK("https://talan.bank.gov.ua/get-user-certificate/C75eMhiLQZ6Qc79zxklo","Завантажити сертифікат")</f>
        <v>Завантажити сертифікат</v>
      </c>
    </row>
    <row r="248" spans="1:4" x14ac:dyDescent="0.3">
      <c r="A248" t="s">
        <v>496</v>
      </c>
      <c r="B248" t="s">
        <v>5</v>
      </c>
      <c r="C248" t="s">
        <v>497</v>
      </c>
      <c r="D248" t="str">
        <f>HYPERLINK("https://talan.bank.gov.ua/get-user-certificate/C75eMSagSfp0LhU_VTkn","Завантажити сертифікат")</f>
        <v>Завантажити сертифікат</v>
      </c>
    </row>
    <row r="249" spans="1:4" x14ac:dyDescent="0.3">
      <c r="A249" t="s">
        <v>498</v>
      </c>
      <c r="B249" t="s">
        <v>5</v>
      </c>
      <c r="C249" t="s">
        <v>499</v>
      </c>
      <c r="D249" t="str">
        <f>HYPERLINK("https://talan.bank.gov.ua/get-user-certificate/C75eMH3cVhy7rPTmvLJl","Завантажити сертифікат")</f>
        <v>Завантажити сертифікат</v>
      </c>
    </row>
    <row r="250" spans="1:4" x14ac:dyDescent="0.3">
      <c r="A250" t="s">
        <v>500</v>
      </c>
      <c r="B250" t="s">
        <v>5</v>
      </c>
      <c r="C250" t="s">
        <v>501</v>
      </c>
      <c r="D250" t="str">
        <f>HYPERLINK("https://talan.bank.gov.ua/get-user-certificate/C75eMdUk-MDYYLy7gBRQ","Завантажити сертифікат")</f>
        <v>Завантажити сертифікат</v>
      </c>
    </row>
    <row r="251" spans="1:4" x14ac:dyDescent="0.3">
      <c r="A251" t="s">
        <v>502</v>
      </c>
      <c r="B251" t="s">
        <v>5</v>
      </c>
      <c r="C251" t="s">
        <v>503</v>
      </c>
      <c r="D251" t="str">
        <f>HYPERLINK("https://talan.bank.gov.ua/get-user-certificate/C75eMAnK8fJOlmh56PNQ","Завантажити сертифікат")</f>
        <v>Завантажити сертифікат</v>
      </c>
    </row>
    <row r="252" spans="1:4" x14ac:dyDescent="0.3">
      <c r="A252" t="s">
        <v>504</v>
      </c>
      <c r="B252" t="s">
        <v>5</v>
      </c>
      <c r="C252" t="s">
        <v>505</v>
      </c>
      <c r="D252" t="str">
        <f>HYPERLINK("https://talan.bank.gov.ua/get-user-certificate/C75eMvbA3FeCbJCQjcC5","Завантажити сертифікат")</f>
        <v>Завантажити сертифікат</v>
      </c>
    </row>
    <row r="253" spans="1:4" x14ac:dyDescent="0.3">
      <c r="A253" t="s">
        <v>506</v>
      </c>
      <c r="B253" t="s">
        <v>5</v>
      </c>
      <c r="C253" t="s">
        <v>507</v>
      </c>
      <c r="D253" t="str">
        <f>HYPERLINK("https://talan.bank.gov.ua/get-user-certificate/C75eMVdohkt5t5wyOvEj","Завантажити сертифікат")</f>
        <v>Завантажити сертифікат</v>
      </c>
    </row>
    <row r="254" spans="1:4" x14ac:dyDescent="0.3">
      <c r="A254" t="s">
        <v>508</v>
      </c>
      <c r="B254" t="s">
        <v>5</v>
      </c>
      <c r="C254" t="s">
        <v>509</v>
      </c>
      <c r="D254" t="str">
        <f>HYPERLINK("https://talan.bank.gov.ua/get-user-certificate/C75eMtoU4CJQXChEuWoa","Завантажити сертифікат")</f>
        <v>Завантажити сертифікат</v>
      </c>
    </row>
    <row r="255" spans="1:4" x14ac:dyDescent="0.3">
      <c r="A255" t="s">
        <v>510</v>
      </c>
      <c r="B255" t="s">
        <v>5</v>
      </c>
      <c r="C255" t="s">
        <v>511</v>
      </c>
      <c r="D255" t="str">
        <f>HYPERLINK("https://talan.bank.gov.ua/get-user-certificate/C75eM816XuJBPeoDOB4p","Завантажити сертифікат")</f>
        <v>Завантажити сертифікат</v>
      </c>
    </row>
    <row r="256" spans="1:4" x14ac:dyDescent="0.3">
      <c r="A256" t="s">
        <v>512</v>
      </c>
      <c r="B256" t="s">
        <v>5</v>
      </c>
      <c r="C256" t="s">
        <v>513</v>
      </c>
      <c r="D256" t="str">
        <f>HYPERLINK("https://talan.bank.gov.ua/get-user-certificate/C75eMI5V4hJOENLjN2x6","Завантажити сертифікат")</f>
        <v>Завантажити сертифікат</v>
      </c>
    </row>
    <row r="257" spans="1:4" x14ac:dyDescent="0.3">
      <c r="A257" t="s">
        <v>514</v>
      </c>
      <c r="B257" t="s">
        <v>5</v>
      </c>
      <c r="C257" t="s">
        <v>515</v>
      </c>
      <c r="D257" t="str">
        <f>HYPERLINK("https://talan.bank.gov.ua/get-user-certificate/C75eMOZ8_JuSYY5WxCuq","Завантажити сертифікат")</f>
        <v>Завантажити сертифікат</v>
      </c>
    </row>
    <row r="258" spans="1:4" x14ac:dyDescent="0.3">
      <c r="A258" t="s">
        <v>516</v>
      </c>
      <c r="B258" t="s">
        <v>5</v>
      </c>
      <c r="C258" t="s">
        <v>517</v>
      </c>
      <c r="D258" t="str">
        <f>HYPERLINK("https://talan.bank.gov.ua/get-user-certificate/C75eMv2lk6fMNaBMyd42","Завантажити сертифікат")</f>
        <v>Завантажити сертифікат</v>
      </c>
    </row>
    <row r="259" spans="1:4" x14ac:dyDescent="0.3">
      <c r="A259" t="s">
        <v>518</v>
      </c>
      <c r="B259" t="s">
        <v>5</v>
      </c>
      <c r="C259" t="s">
        <v>519</v>
      </c>
      <c r="D259" t="str">
        <f>HYPERLINK("https://talan.bank.gov.ua/get-user-certificate/C75eMpL2pw-QIrd5uMuP","Завантажити сертифікат")</f>
        <v>Завантажити сертифікат</v>
      </c>
    </row>
    <row r="260" spans="1:4" x14ac:dyDescent="0.3">
      <c r="A260" t="s">
        <v>520</v>
      </c>
      <c r="B260" t="s">
        <v>5</v>
      </c>
      <c r="C260" t="s">
        <v>521</v>
      </c>
      <c r="D260" t="str">
        <f>HYPERLINK("https://talan.bank.gov.ua/get-user-certificate/C75eM7tqEzPB8Fhrvh4g","Завантажити сертифікат")</f>
        <v>Завантажити сертифікат</v>
      </c>
    </row>
    <row r="261" spans="1:4" x14ac:dyDescent="0.3">
      <c r="A261" t="s">
        <v>522</v>
      </c>
      <c r="B261" t="s">
        <v>5</v>
      </c>
      <c r="C261" t="s">
        <v>523</v>
      </c>
      <c r="D261" t="str">
        <f>HYPERLINK("https://talan.bank.gov.ua/get-user-certificate/C75eMvvRtz6oDPtAG62F","Завантажити сертифікат")</f>
        <v>Завантажити сертифікат</v>
      </c>
    </row>
    <row r="262" spans="1:4" x14ac:dyDescent="0.3">
      <c r="A262" t="s">
        <v>524</v>
      </c>
      <c r="B262" t="s">
        <v>5</v>
      </c>
      <c r="C262" t="s">
        <v>525</v>
      </c>
      <c r="D262" t="str">
        <f>HYPERLINK("https://talan.bank.gov.ua/get-user-certificate/C75eMDXWn1voSVPhVw39","Завантажити сертифікат")</f>
        <v>Завантажити сертифікат</v>
      </c>
    </row>
    <row r="263" spans="1:4" x14ac:dyDescent="0.3">
      <c r="A263" t="s">
        <v>526</v>
      </c>
      <c r="B263" t="s">
        <v>5</v>
      </c>
      <c r="C263" t="s">
        <v>527</v>
      </c>
      <c r="D263" t="str">
        <f>HYPERLINK("https://talan.bank.gov.ua/get-user-certificate/C75eM5HX7XCHUjzUL5aH","Завантажити сертифікат")</f>
        <v>Завантажити сертифікат</v>
      </c>
    </row>
    <row r="264" spans="1:4" x14ac:dyDescent="0.3">
      <c r="A264" t="s">
        <v>528</v>
      </c>
      <c r="B264" t="s">
        <v>5</v>
      </c>
      <c r="C264" t="s">
        <v>529</v>
      </c>
      <c r="D264" t="str">
        <f>HYPERLINK("https://talan.bank.gov.ua/get-user-certificate/C75eMmPKo70CQ88dTsAX","Завантажити сертифікат")</f>
        <v>Завантажити сертифікат</v>
      </c>
    </row>
    <row r="265" spans="1:4" x14ac:dyDescent="0.3">
      <c r="A265" t="s">
        <v>530</v>
      </c>
      <c r="B265" t="s">
        <v>5</v>
      </c>
      <c r="C265" t="s">
        <v>531</v>
      </c>
      <c r="D265" t="str">
        <f>HYPERLINK("https://talan.bank.gov.ua/get-user-certificate/C75eMLTB4_9k9wkjMHVN","Завантажити сертифікат")</f>
        <v>Завантажити сертифікат</v>
      </c>
    </row>
    <row r="266" spans="1:4" x14ac:dyDescent="0.3">
      <c r="A266" t="s">
        <v>532</v>
      </c>
      <c r="B266" t="s">
        <v>5</v>
      </c>
      <c r="C266" t="s">
        <v>533</v>
      </c>
      <c r="D266" t="str">
        <f>HYPERLINK("https://talan.bank.gov.ua/get-user-certificate/C75eMeP9P55YH2UH5PXj","Завантажити сертифікат")</f>
        <v>Завантажити сертифікат</v>
      </c>
    </row>
    <row r="267" spans="1:4" x14ac:dyDescent="0.3">
      <c r="A267" t="s">
        <v>534</v>
      </c>
      <c r="B267" t="s">
        <v>5</v>
      </c>
      <c r="C267" t="s">
        <v>535</v>
      </c>
      <c r="D267" t="str">
        <f>HYPERLINK("https://talan.bank.gov.ua/get-user-certificate/C75eMuV6A0J1d-LeiyR_","Завантажити сертифікат")</f>
        <v>Завантажити сертифікат</v>
      </c>
    </row>
    <row r="268" spans="1:4" x14ac:dyDescent="0.3">
      <c r="A268" t="s">
        <v>536</v>
      </c>
      <c r="B268" t="s">
        <v>5</v>
      </c>
      <c r="C268" t="s">
        <v>537</v>
      </c>
      <c r="D268" t="str">
        <f>HYPERLINK("https://talan.bank.gov.ua/get-user-certificate/C75eMx63WXaHzbaFrO44","Завантажити сертифікат")</f>
        <v>Завантажити сертифікат</v>
      </c>
    </row>
    <row r="269" spans="1:4" x14ac:dyDescent="0.3">
      <c r="A269" t="s">
        <v>538</v>
      </c>
      <c r="B269" t="s">
        <v>5</v>
      </c>
      <c r="C269" t="s">
        <v>539</v>
      </c>
      <c r="D269" t="str">
        <f>HYPERLINK("https://talan.bank.gov.ua/get-user-certificate/C75eMX15rEm0zmBRBGwN","Завантажити сертифікат")</f>
        <v>Завантажити сертифікат</v>
      </c>
    </row>
    <row r="270" spans="1:4" x14ac:dyDescent="0.3">
      <c r="A270" t="s">
        <v>540</v>
      </c>
      <c r="B270" t="s">
        <v>5</v>
      </c>
      <c r="C270" t="s">
        <v>541</v>
      </c>
      <c r="D270" t="str">
        <f>HYPERLINK("https://talan.bank.gov.ua/get-user-certificate/C75eMkLfBR_o-qWz1B-t","Завантажити сертифікат")</f>
        <v>Завантажити сертифікат</v>
      </c>
    </row>
    <row r="271" spans="1:4" x14ac:dyDescent="0.3">
      <c r="A271" t="s">
        <v>542</v>
      </c>
      <c r="B271" t="s">
        <v>5</v>
      </c>
      <c r="C271" t="s">
        <v>543</v>
      </c>
      <c r="D271" t="str">
        <f>HYPERLINK("https://talan.bank.gov.ua/get-user-certificate/C75eMZ4p7p6XOLRk6Czg","Завантажити сертифікат")</f>
        <v>Завантажити сертифікат</v>
      </c>
    </row>
    <row r="272" spans="1:4" x14ac:dyDescent="0.3">
      <c r="A272" t="s">
        <v>544</v>
      </c>
      <c r="B272" t="s">
        <v>5</v>
      </c>
      <c r="C272" t="s">
        <v>545</v>
      </c>
      <c r="D272" t="str">
        <f>HYPERLINK("https://talan.bank.gov.ua/get-user-certificate/C75eMQBnt1KiC4RWB6G5","Завантажити сертифікат")</f>
        <v>Завантажити сертифікат</v>
      </c>
    </row>
    <row r="273" spans="1:4" x14ac:dyDescent="0.3">
      <c r="A273" t="s">
        <v>546</v>
      </c>
      <c r="B273" t="s">
        <v>5</v>
      </c>
      <c r="C273" t="s">
        <v>547</v>
      </c>
      <c r="D273" t="str">
        <f>HYPERLINK("https://talan.bank.gov.ua/get-user-certificate/C75eMhvFOl_a71qzwcca","Завантажити сертифікат")</f>
        <v>Завантажити сертифікат</v>
      </c>
    </row>
    <row r="274" spans="1:4" x14ac:dyDescent="0.3">
      <c r="A274" t="s">
        <v>548</v>
      </c>
      <c r="B274" t="s">
        <v>5</v>
      </c>
      <c r="C274" t="s">
        <v>549</v>
      </c>
      <c r="D274" t="str">
        <f>HYPERLINK("https://talan.bank.gov.ua/get-user-certificate/C75eMqxFk5jIhFxaSjtv","Завантажити сертифікат")</f>
        <v>Завантажити сертифікат</v>
      </c>
    </row>
    <row r="275" spans="1:4" x14ac:dyDescent="0.3">
      <c r="A275" t="s">
        <v>550</v>
      </c>
      <c r="B275" t="s">
        <v>5</v>
      </c>
      <c r="C275" t="s">
        <v>551</v>
      </c>
      <c r="D275" t="str">
        <f>HYPERLINK("https://talan.bank.gov.ua/get-user-certificate/C75eMYhaqvfApLaq65If","Завантажити сертифікат")</f>
        <v>Завантажити сертифікат</v>
      </c>
    </row>
    <row r="276" spans="1:4" x14ac:dyDescent="0.3">
      <c r="A276" t="s">
        <v>552</v>
      </c>
      <c r="B276" t="s">
        <v>5</v>
      </c>
      <c r="C276" t="s">
        <v>553</v>
      </c>
      <c r="D276" t="str">
        <f>HYPERLINK("https://talan.bank.gov.ua/get-user-certificate/C75eMJNc38HqWLUl_zs2","Завантажити сертифікат")</f>
        <v>Завантажити сертифікат</v>
      </c>
    </row>
    <row r="277" spans="1:4" x14ac:dyDescent="0.3">
      <c r="A277" t="s">
        <v>554</v>
      </c>
      <c r="B277" t="s">
        <v>5</v>
      </c>
      <c r="C277" t="s">
        <v>555</v>
      </c>
      <c r="D277" t="str">
        <f>HYPERLINK("https://talan.bank.gov.ua/get-user-certificate/C75eM7Rkl2nNaJpcAFhk","Завантажити сертифікат")</f>
        <v>Завантажити сертифікат</v>
      </c>
    </row>
    <row r="278" spans="1:4" x14ac:dyDescent="0.3">
      <c r="A278" t="s">
        <v>556</v>
      </c>
      <c r="B278" t="s">
        <v>5</v>
      </c>
      <c r="C278" t="s">
        <v>557</v>
      </c>
      <c r="D278" t="str">
        <f>HYPERLINK("https://talan.bank.gov.ua/get-user-certificate/C75eMylSb2E6i7N17ypL","Завантажити сертифікат")</f>
        <v>Завантажити сертифікат</v>
      </c>
    </row>
    <row r="279" spans="1:4" x14ac:dyDescent="0.3">
      <c r="A279" t="s">
        <v>558</v>
      </c>
      <c r="B279" t="s">
        <v>5</v>
      </c>
      <c r="C279" t="s">
        <v>559</v>
      </c>
      <c r="D279" t="str">
        <f>HYPERLINK("https://talan.bank.gov.ua/get-user-certificate/C75eMsYu4-D65UI-vHXT","Завантажити сертифікат")</f>
        <v>Завантажити сертифікат</v>
      </c>
    </row>
    <row r="280" spans="1:4" x14ac:dyDescent="0.3">
      <c r="A280" t="s">
        <v>560</v>
      </c>
      <c r="B280" t="s">
        <v>5</v>
      </c>
      <c r="C280" t="s">
        <v>561</v>
      </c>
      <c r="D280" t="str">
        <f>HYPERLINK("https://talan.bank.gov.ua/get-user-certificate/C75eMxRVU28hW3i4AVLO","Завантажити сертифікат")</f>
        <v>Завантажити сертифікат</v>
      </c>
    </row>
    <row r="281" spans="1:4" x14ac:dyDescent="0.3">
      <c r="A281" t="s">
        <v>562</v>
      </c>
      <c r="B281" t="s">
        <v>5</v>
      </c>
      <c r="C281" t="s">
        <v>563</v>
      </c>
      <c r="D281" t="str">
        <f>HYPERLINK("https://talan.bank.gov.ua/get-user-certificate/C75eM1shxjMU3qUgQZlL","Завантажити сертифікат")</f>
        <v>Завантажити сертифікат</v>
      </c>
    </row>
    <row r="282" spans="1:4" x14ac:dyDescent="0.3">
      <c r="A282" t="s">
        <v>564</v>
      </c>
      <c r="B282" t="s">
        <v>5</v>
      </c>
      <c r="C282" t="s">
        <v>565</v>
      </c>
      <c r="D282" t="str">
        <f>HYPERLINK("https://talan.bank.gov.ua/get-user-certificate/C75eMdB_oLqWcdaOMni9","Завантажити сертифікат")</f>
        <v>Завантажити сертифікат</v>
      </c>
    </row>
    <row r="283" spans="1:4" x14ac:dyDescent="0.3">
      <c r="A283" t="s">
        <v>566</v>
      </c>
      <c r="B283" t="s">
        <v>5</v>
      </c>
      <c r="C283" t="s">
        <v>567</v>
      </c>
      <c r="D283" t="str">
        <f>HYPERLINK("https://talan.bank.gov.ua/get-user-certificate/C75eMD-SY8Qgp3b4UltJ","Завантажити сертифікат")</f>
        <v>Завантажити сертифікат</v>
      </c>
    </row>
    <row r="284" spans="1:4" x14ac:dyDescent="0.3">
      <c r="A284" t="s">
        <v>568</v>
      </c>
      <c r="B284" t="s">
        <v>5</v>
      </c>
      <c r="C284" t="s">
        <v>569</v>
      </c>
      <c r="D284" t="str">
        <f>HYPERLINK("https://talan.bank.gov.ua/get-user-certificate/C75eMJQ_FouclYN0oX5h","Завантажити сертифікат")</f>
        <v>Завантажити сертифікат</v>
      </c>
    </row>
    <row r="285" spans="1:4" x14ac:dyDescent="0.3">
      <c r="A285" t="s">
        <v>570</v>
      </c>
      <c r="B285" t="s">
        <v>5</v>
      </c>
      <c r="C285" t="s">
        <v>571</v>
      </c>
      <c r="D285" t="str">
        <f>HYPERLINK("https://talan.bank.gov.ua/get-user-certificate/C75eML8cKezlNp79z0ev","Завантажити сертифікат")</f>
        <v>Завантажити сертифікат</v>
      </c>
    </row>
    <row r="286" spans="1:4" x14ac:dyDescent="0.3">
      <c r="A286" t="s">
        <v>572</v>
      </c>
      <c r="B286" t="s">
        <v>5</v>
      </c>
      <c r="C286" t="s">
        <v>573</v>
      </c>
      <c r="D286" t="str">
        <f>HYPERLINK("https://talan.bank.gov.ua/get-user-certificate/C75eMYuDURuuEOyFHG4w","Завантажити сертифікат")</f>
        <v>Завантажити сертифікат</v>
      </c>
    </row>
    <row r="287" spans="1:4" x14ac:dyDescent="0.3">
      <c r="A287" t="s">
        <v>574</v>
      </c>
      <c r="B287" t="s">
        <v>5</v>
      </c>
      <c r="C287" t="s">
        <v>575</v>
      </c>
      <c r="D287" t="str">
        <f>HYPERLINK("https://talan.bank.gov.ua/get-user-certificate/C75eMHRNgdAcDAhy3w5c","Завантажити сертифікат")</f>
        <v>Завантажити сертифікат</v>
      </c>
    </row>
    <row r="288" spans="1:4" x14ac:dyDescent="0.3">
      <c r="A288" t="s">
        <v>576</v>
      </c>
      <c r="B288" t="s">
        <v>5</v>
      </c>
      <c r="C288" t="s">
        <v>577</v>
      </c>
      <c r="D288" t="str">
        <f>HYPERLINK("https://talan.bank.gov.ua/get-user-certificate/C75eMAZbsvZJbvISsAaM","Завантажити сертифікат")</f>
        <v>Завантажити сертифікат</v>
      </c>
    </row>
    <row r="289" spans="1:4" x14ac:dyDescent="0.3">
      <c r="A289" t="s">
        <v>578</v>
      </c>
      <c r="B289" t="s">
        <v>5</v>
      </c>
      <c r="C289" t="s">
        <v>579</v>
      </c>
      <c r="D289" t="str">
        <f>HYPERLINK("https://talan.bank.gov.ua/get-user-certificate/C75eMScCuM5v31bdJeT0","Завантажити сертифікат")</f>
        <v>Завантажити сертифікат</v>
      </c>
    </row>
    <row r="290" spans="1:4" x14ac:dyDescent="0.3">
      <c r="A290" t="s">
        <v>580</v>
      </c>
      <c r="B290" t="s">
        <v>5</v>
      </c>
      <c r="C290" t="s">
        <v>581</v>
      </c>
      <c r="D290" t="str">
        <f>HYPERLINK("https://talan.bank.gov.ua/get-user-certificate/C75eMc-3jTzIt_p2273B","Завантажити сертифікат")</f>
        <v>Завантажити сертифікат</v>
      </c>
    </row>
    <row r="291" spans="1:4" x14ac:dyDescent="0.3">
      <c r="A291" t="s">
        <v>582</v>
      </c>
      <c r="B291" t="s">
        <v>5</v>
      </c>
      <c r="C291" t="s">
        <v>583</v>
      </c>
      <c r="D291" t="str">
        <f>HYPERLINK("https://talan.bank.gov.ua/get-user-certificate/C75eMNbQAGelZGG20-vR","Завантажити сертифікат")</f>
        <v>Завантажити сертифікат</v>
      </c>
    </row>
    <row r="292" spans="1:4" x14ac:dyDescent="0.3">
      <c r="A292" t="s">
        <v>584</v>
      </c>
      <c r="B292" t="s">
        <v>5</v>
      </c>
      <c r="C292" t="s">
        <v>585</v>
      </c>
      <c r="D292" t="str">
        <f>HYPERLINK("https://talan.bank.gov.ua/get-user-certificate/C75eMEhKK9RZjPkuYx6L","Завантажити сертифікат")</f>
        <v>Завантажити сертифікат</v>
      </c>
    </row>
    <row r="293" spans="1:4" x14ac:dyDescent="0.3">
      <c r="A293" t="s">
        <v>586</v>
      </c>
      <c r="B293" t="s">
        <v>5</v>
      </c>
      <c r="C293" t="s">
        <v>587</v>
      </c>
      <c r="D293" t="str">
        <f>HYPERLINK("https://talan.bank.gov.ua/get-user-certificate/C75eMarPirRoHWHNCbZO","Завантажити сертифікат")</f>
        <v>Завантажити сертифікат</v>
      </c>
    </row>
    <row r="294" spans="1:4" x14ac:dyDescent="0.3">
      <c r="A294" t="s">
        <v>588</v>
      </c>
      <c r="B294" t="s">
        <v>5</v>
      </c>
      <c r="C294" t="s">
        <v>589</v>
      </c>
      <c r="D294" t="str">
        <f>HYPERLINK("https://talan.bank.gov.ua/get-user-certificate/C75eM6buVM5sSlC7jsF0","Завантажити сертифікат")</f>
        <v>Завантажити сертифікат</v>
      </c>
    </row>
    <row r="295" spans="1:4" x14ac:dyDescent="0.3">
      <c r="A295" t="s">
        <v>590</v>
      </c>
      <c r="B295" t="s">
        <v>5</v>
      </c>
      <c r="C295" t="s">
        <v>591</v>
      </c>
      <c r="D295" t="str">
        <f>HYPERLINK("https://talan.bank.gov.ua/get-user-certificate/C75eMbXXPG4juDbLnfFL","Завантажити сертифікат")</f>
        <v>Завантажити сертифікат</v>
      </c>
    </row>
    <row r="296" spans="1:4" x14ac:dyDescent="0.3">
      <c r="A296" t="s">
        <v>592</v>
      </c>
      <c r="B296" t="s">
        <v>5</v>
      </c>
      <c r="C296" t="s">
        <v>593</v>
      </c>
      <c r="D296" t="str">
        <f>HYPERLINK("https://talan.bank.gov.ua/get-user-certificate/C75eMTDR8DiXeD_27x02","Завантажити сертифікат")</f>
        <v>Завантажити сертифікат</v>
      </c>
    </row>
    <row r="297" spans="1:4" x14ac:dyDescent="0.3">
      <c r="A297" t="s">
        <v>594</v>
      </c>
      <c r="B297" t="s">
        <v>5</v>
      </c>
      <c r="C297" t="s">
        <v>595</v>
      </c>
      <c r="D297" t="str">
        <f>HYPERLINK("https://talan.bank.gov.ua/get-user-certificate/C75eM8gmwZIZZvecwmDf","Завантажити сертифікат")</f>
        <v>Завантажити сертифікат</v>
      </c>
    </row>
    <row r="298" spans="1:4" x14ac:dyDescent="0.3">
      <c r="A298" t="s">
        <v>596</v>
      </c>
      <c r="B298" t="s">
        <v>5</v>
      </c>
      <c r="C298" t="s">
        <v>597</v>
      </c>
      <c r="D298" t="str">
        <f>HYPERLINK("https://talan.bank.gov.ua/get-user-certificate/C75eMxEnIbdj1uu6dCcS","Завантажити сертифікат")</f>
        <v>Завантажити сертифікат</v>
      </c>
    </row>
    <row r="299" spans="1:4" x14ac:dyDescent="0.3">
      <c r="A299" t="s">
        <v>598</v>
      </c>
      <c r="B299" t="s">
        <v>5</v>
      </c>
      <c r="C299" t="s">
        <v>599</v>
      </c>
      <c r="D299" t="str">
        <f>HYPERLINK("https://talan.bank.gov.ua/get-user-certificate/C75eMG2nBNRnX8CEEPpS","Завантажити сертифікат")</f>
        <v>Завантажити сертифікат</v>
      </c>
    </row>
    <row r="300" spans="1:4" x14ac:dyDescent="0.3">
      <c r="A300" t="s">
        <v>600</v>
      </c>
      <c r="B300" t="s">
        <v>5</v>
      </c>
      <c r="C300" t="s">
        <v>601</v>
      </c>
      <c r="D300" t="str">
        <f>HYPERLINK("https://talan.bank.gov.ua/get-user-certificate/C75eMxd67l7JS3At5n4y","Завантажити сертифікат")</f>
        <v>Завантажити сертифікат</v>
      </c>
    </row>
    <row r="301" spans="1:4" x14ac:dyDescent="0.3">
      <c r="A301" t="s">
        <v>602</v>
      </c>
      <c r="B301" t="s">
        <v>5</v>
      </c>
      <c r="C301" t="s">
        <v>603</v>
      </c>
      <c r="D301" t="str">
        <f>HYPERLINK("https://talan.bank.gov.ua/get-user-certificate/C75eM3TT3uvOZuyYMW0T","Завантажити сертифікат")</f>
        <v>Завантажити сертифікат</v>
      </c>
    </row>
    <row r="302" spans="1:4" x14ac:dyDescent="0.3">
      <c r="A302" t="s">
        <v>604</v>
      </c>
      <c r="B302" t="s">
        <v>5</v>
      </c>
      <c r="C302" t="s">
        <v>605</v>
      </c>
      <c r="D302" t="str">
        <f>HYPERLINK("https://talan.bank.gov.ua/get-user-certificate/C75eMfwPuceDHl7TmSgb","Завантажити сертифікат")</f>
        <v>Завантажити сертифікат</v>
      </c>
    </row>
    <row r="303" spans="1:4" x14ac:dyDescent="0.3">
      <c r="A303" t="s">
        <v>606</v>
      </c>
      <c r="B303" t="s">
        <v>5</v>
      </c>
      <c r="C303" t="s">
        <v>607</v>
      </c>
      <c r="D303" t="str">
        <f>HYPERLINK("https://talan.bank.gov.ua/get-user-certificate/C75eMXrg6ymLfb0kVxKK","Завантажити сертифікат")</f>
        <v>Завантажити сертифікат</v>
      </c>
    </row>
    <row r="304" spans="1:4" x14ac:dyDescent="0.3">
      <c r="A304" t="s">
        <v>608</v>
      </c>
      <c r="B304" t="s">
        <v>5</v>
      </c>
      <c r="C304" t="s">
        <v>609</v>
      </c>
      <c r="D304" t="str">
        <f>HYPERLINK("https://talan.bank.gov.ua/get-user-certificate/C75eMEqKbvuZX5YYpCo6","Завантажити сертифікат")</f>
        <v>Завантажити сертифікат</v>
      </c>
    </row>
    <row r="305" spans="1:4" x14ac:dyDescent="0.3">
      <c r="A305" t="s">
        <v>610</v>
      </c>
      <c r="B305" t="s">
        <v>5</v>
      </c>
      <c r="C305" t="s">
        <v>611</v>
      </c>
      <c r="D305" t="str">
        <f>HYPERLINK("https://talan.bank.gov.ua/get-user-certificate/C75eMwrbnrz5zRJb_U21","Завантажити сертифікат")</f>
        <v>Завантажити сертифікат</v>
      </c>
    </row>
    <row r="306" spans="1:4" x14ac:dyDescent="0.3">
      <c r="A306" t="s">
        <v>612</v>
      </c>
      <c r="B306" t="s">
        <v>5</v>
      </c>
      <c r="C306" t="s">
        <v>613</v>
      </c>
      <c r="D306" t="str">
        <f>HYPERLINK("https://talan.bank.gov.ua/get-user-certificate/C75eMCGc22dgoEEKtxJR","Завантажити сертифікат")</f>
        <v>Завантажити сертифікат</v>
      </c>
    </row>
    <row r="307" spans="1:4" x14ac:dyDescent="0.3">
      <c r="A307" t="s">
        <v>614</v>
      </c>
      <c r="B307" t="s">
        <v>5</v>
      </c>
      <c r="C307" t="s">
        <v>615</v>
      </c>
      <c r="D307" t="str">
        <f>HYPERLINK("https://talan.bank.gov.ua/get-user-certificate/C75eMdRwA7630ilmp_4l","Завантажити сертифікат")</f>
        <v>Завантажити сертифікат</v>
      </c>
    </row>
    <row r="308" spans="1:4" x14ac:dyDescent="0.3">
      <c r="A308" t="s">
        <v>616</v>
      </c>
      <c r="B308" t="s">
        <v>5</v>
      </c>
      <c r="C308" t="s">
        <v>617</v>
      </c>
      <c r="D308" t="str">
        <f>HYPERLINK("https://talan.bank.gov.ua/get-user-certificate/C75eMSxhPsc4-dWWkf3m","Завантажити сертифікат")</f>
        <v>Завантажити сертифікат</v>
      </c>
    </row>
    <row r="309" spans="1:4" x14ac:dyDescent="0.3">
      <c r="A309" t="s">
        <v>618</v>
      </c>
      <c r="B309" t="s">
        <v>5</v>
      </c>
      <c r="C309" t="s">
        <v>619</v>
      </c>
      <c r="D309" t="str">
        <f>HYPERLINK("https://talan.bank.gov.ua/get-user-certificate/C75eMsqiNsNxMgsTjziM","Завантажити сертифікат")</f>
        <v>Завантажити сертифікат</v>
      </c>
    </row>
    <row r="310" spans="1:4" x14ac:dyDescent="0.3">
      <c r="A310" t="s">
        <v>620</v>
      </c>
      <c r="B310" t="s">
        <v>5</v>
      </c>
      <c r="C310" t="s">
        <v>621</v>
      </c>
      <c r="D310" t="str">
        <f>HYPERLINK("https://talan.bank.gov.ua/get-user-certificate/C75eMD7moM-IFk0WXFcT","Завантажити сертифікат")</f>
        <v>Завантажити сертифікат</v>
      </c>
    </row>
    <row r="311" spans="1:4" x14ac:dyDescent="0.3">
      <c r="A311" t="s">
        <v>622</v>
      </c>
      <c r="B311" t="s">
        <v>5</v>
      </c>
      <c r="C311" t="s">
        <v>623</v>
      </c>
      <c r="D311" t="str">
        <f>HYPERLINK("https://talan.bank.gov.ua/get-user-certificate/C75eMLeMvECyo3duH8lQ","Завантажити сертифікат")</f>
        <v>Завантажити сертифікат</v>
      </c>
    </row>
    <row r="312" spans="1:4" x14ac:dyDescent="0.3">
      <c r="A312" t="s">
        <v>624</v>
      </c>
      <c r="B312" t="s">
        <v>5</v>
      </c>
      <c r="C312" t="s">
        <v>625</v>
      </c>
      <c r="D312" t="str">
        <f>HYPERLINK("https://talan.bank.gov.ua/get-user-certificate/C75eMSS58u264-HXQNNS","Завантажити сертифікат")</f>
        <v>Завантажити сертифікат</v>
      </c>
    </row>
    <row r="313" spans="1:4" x14ac:dyDescent="0.3">
      <c r="A313" t="s">
        <v>626</v>
      </c>
      <c r="B313" t="s">
        <v>5</v>
      </c>
      <c r="C313" t="s">
        <v>627</v>
      </c>
      <c r="D313" t="str">
        <f>HYPERLINK("https://talan.bank.gov.ua/get-user-certificate/C75eMdQzmUcR6jA9rmko","Завантажити сертифікат")</f>
        <v>Завантажити сертифікат</v>
      </c>
    </row>
    <row r="314" spans="1:4" x14ac:dyDescent="0.3">
      <c r="A314" t="s">
        <v>628</v>
      </c>
      <c r="B314" t="s">
        <v>5</v>
      </c>
      <c r="C314" t="s">
        <v>629</v>
      </c>
      <c r="D314" t="str">
        <f>HYPERLINK("https://talan.bank.gov.ua/get-user-certificate/C75eMICdnDtbiJocYgPP","Завантажити сертифікат")</f>
        <v>Завантажити сертифікат</v>
      </c>
    </row>
    <row r="315" spans="1:4" x14ac:dyDescent="0.3">
      <c r="A315" t="s">
        <v>630</v>
      </c>
      <c r="B315" t="s">
        <v>5</v>
      </c>
      <c r="C315" t="s">
        <v>631</v>
      </c>
      <c r="D315" t="str">
        <f>HYPERLINK("https://talan.bank.gov.ua/get-user-certificate/C75eMqld_XCBDjiaQKmu","Завантажити сертифікат")</f>
        <v>Завантажити сертифікат</v>
      </c>
    </row>
    <row r="316" spans="1:4" x14ac:dyDescent="0.3">
      <c r="A316" t="s">
        <v>632</v>
      </c>
      <c r="B316" t="s">
        <v>5</v>
      </c>
      <c r="C316" t="s">
        <v>633</v>
      </c>
      <c r="D316" t="str">
        <f>HYPERLINK("https://talan.bank.gov.ua/get-user-certificate/C75eM70dPO8b01cnKS6v","Завантажити сертифікат")</f>
        <v>Завантажити сертифікат</v>
      </c>
    </row>
    <row r="317" spans="1:4" x14ac:dyDescent="0.3">
      <c r="A317" t="s">
        <v>634</v>
      </c>
      <c r="B317" t="s">
        <v>5</v>
      </c>
      <c r="C317" t="s">
        <v>635</v>
      </c>
      <c r="D317" t="str">
        <f>HYPERLINK("https://talan.bank.gov.ua/get-user-certificate/C75eMAyz3lMpg2YAVhTg","Завантажити сертифікат")</f>
        <v>Завантажити сертифікат</v>
      </c>
    </row>
    <row r="318" spans="1:4" x14ac:dyDescent="0.3">
      <c r="A318" t="s">
        <v>636</v>
      </c>
      <c r="B318" t="s">
        <v>5</v>
      </c>
      <c r="C318" t="s">
        <v>637</v>
      </c>
      <c r="D318" t="str">
        <f>HYPERLINK("https://talan.bank.gov.ua/get-user-certificate/C75eMTQXminzAuqCz_7o","Завантажити сертифікат")</f>
        <v>Завантажити сертифікат</v>
      </c>
    </row>
    <row r="319" spans="1:4" x14ac:dyDescent="0.3">
      <c r="A319" t="s">
        <v>638</v>
      </c>
      <c r="B319" t="s">
        <v>5</v>
      </c>
      <c r="C319" t="s">
        <v>639</v>
      </c>
      <c r="D319" t="str">
        <f>HYPERLINK("https://talan.bank.gov.ua/get-user-certificate/C75eMy3RlhmD4hKXK2m5","Завантажити сертифікат")</f>
        <v>Завантажити сертифікат</v>
      </c>
    </row>
    <row r="320" spans="1:4" x14ac:dyDescent="0.3">
      <c r="A320" t="s">
        <v>640</v>
      </c>
      <c r="B320" t="s">
        <v>5</v>
      </c>
      <c r="C320" t="s">
        <v>641</v>
      </c>
      <c r="D320" t="str">
        <f>HYPERLINK("https://talan.bank.gov.ua/get-user-certificate/C75eMySvpPGlwxL8lZaO","Завантажити сертифікат")</f>
        <v>Завантажити сертифікат</v>
      </c>
    </row>
    <row r="321" spans="1:4" x14ac:dyDescent="0.3">
      <c r="A321" t="s">
        <v>642</v>
      </c>
      <c r="B321" t="s">
        <v>5</v>
      </c>
      <c r="C321" t="s">
        <v>643</v>
      </c>
      <c r="D321" t="str">
        <f>HYPERLINK("https://talan.bank.gov.ua/get-user-certificate/C75eMtAEm6xfdxuxnIJR","Завантажити сертифікат")</f>
        <v>Завантажити сертифікат</v>
      </c>
    </row>
    <row r="322" spans="1:4" x14ac:dyDescent="0.3">
      <c r="A322" t="s">
        <v>644</v>
      </c>
      <c r="B322" t="s">
        <v>5</v>
      </c>
      <c r="C322" t="s">
        <v>645</v>
      </c>
      <c r="D322" t="str">
        <f>HYPERLINK("https://talan.bank.gov.ua/get-user-certificate/C75eMQE85ujaIT51F5bz","Завантажити сертифікат")</f>
        <v>Завантажити сертифікат</v>
      </c>
    </row>
    <row r="323" spans="1:4" x14ac:dyDescent="0.3">
      <c r="A323" t="s">
        <v>646</v>
      </c>
      <c r="B323" t="s">
        <v>5</v>
      </c>
      <c r="C323" t="s">
        <v>647</v>
      </c>
      <c r="D323" t="str">
        <f>HYPERLINK("https://talan.bank.gov.ua/get-user-certificate/C75eMLXqKgvhU3KSErNn","Завантажити сертифікат")</f>
        <v>Завантажити сертифікат</v>
      </c>
    </row>
    <row r="324" spans="1:4" x14ac:dyDescent="0.3">
      <c r="A324" t="s">
        <v>648</v>
      </c>
      <c r="B324" t="s">
        <v>5</v>
      </c>
      <c r="C324" t="s">
        <v>649</v>
      </c>
      <c r="D324" t="str">
        <f>HYPERLINK("https://talan.bank.gov.ua/get-user-certificate/C75eMg9rBsiBmw-cJzFi","Завантажити сертифікат")</f>
        <v>Завантажити сертифікат</v>
      </c>
    </row>
    <row r="325" spans="1:4" x14ac:dyDescent="0.3">
      <c r="A325" t="s">
        <v>650</v>
      </c>
      <c r="B325" t="s">
        <v>5</v>
      </c>
      <c r="C325" t="s">
        <v>651</v>
      </c>
      <c r="D325" t="str">
        <f>HYPERLINK("https://talan.bank.gov.ua/get-user-certificate/C75eMN6RFgwmCe2HuWCx","Завантажити сертифікат")</f>
        <v>Завантажити сертифікат</v>
      </c>
    </row>
    <row r="326" spans="1:4" x14ac:dyDescent="0.3">
      <c r="A326" t="s">
        <v>652</v>
      </c>
      <c r="B326" t="s">
        <v>5</v>
      </c>
      <c r="C326" t="s">
        <v>653</v>
      </c>
      <c r="D326" t="str">
        <f>HYPERLINK("https://talan.bank.gov.ua/get-user-certificate/C75eM-_G1vx-BEnV72Ql","Завантажити сертифікат")</f>
        <v>Завантажити сертифікат</v>
      </c>
    </row>
    <row r="327" spans="1:4" x14ac:dyDescent="0.3">
      <c r="A327" t="s">
        <v>654</v>
      </c>
      <c r="B327" t="s">
        <v>5</v>
      </c>
      <c r="C327" t="s">
        <v>655</v>
      </c>
      <c r="D327" t="str">
        <f>HYPERLINK("https://talan.bank.gov.ua/get-user-certificate/C75eMHEcWv1f5zAbmacM","Завантажити сертифікат")</f>
        <v>Завантажити сертифікат</v>
      </c>
    </row>
    <row r="328" spans="1:4" x14ac:dyDescent="0.3">
      <c r="A328" t="s">
        <v>656</v>
      </c>
      <c r="B328" t="s">
        <v>5</v>
      </c>
      <c r="C328" t="s">
        <v>657</v>
      </c>
      <c r="D328" t="str">
        <f>HYPERLINK("https://talan.bank.gov.ua/get-user-certificate/C75eMPtcIDMN2PuLS1Gm","Завантажити сертифікат")</f>
        <v>Завантажити сертифікат</v>
      </c>
    </row>
    <row r="329" spans="1:4" x14ac:dyDescent="0.3">
      <c r="A329" t="s">
        <v>658</v>
      </c>
      <c r="B329" t="s">
        <v>5</v>
      </c>
      <c r="C329" t="s">
        <v>659</v>
      </c>
      <c r="D329" t="str">
        <f>HYPERLINK("https://talan.bank.gov.ua/get-user-certificate/C75eMVCrqubpFCUMyMoW","Завантажити сертифікат")</f>
        <v>Завантажити сертифікат</v>
      </c>
    </row>
    <row r="330" spans="1:4" x14ac:dyDescent="0.3">
      <c r="A330" t="s">
        <v>660</v>
      </c>
      <c r="B330" t="s">
        <v>5</v>
      </c>
      <c r="C330" t="s">
        <v>661</v>
      </c>
      <c r="D330" t="str">
        <f>HYPERLINK("https://talan.bank.gov.ua/get-user-certificate/C75eMeANPRq_RTmuRjXb","Завантажити сертифікат")</f>
        <v>Завантажити сертифікат</v>
      </c>
    </row>
    <row r="331" spans="1:4" x14ac:dyDescent="0.3">
      <c r="A331" t="s">
        <v>662</v>
      </c>
      <c r="B331" t="s">
        <v>5</v>
      </c>
      <c r="C331" t="s">
        <v>663</v>
      </c>
      <c r="D331" t="str">
        <f>HYPERLINK("https://talan.bank.gov.ua/get-user-certificate/C75eMiajGPfz64DWTh9E","Завантажити сертифікат")</f>
        <v>Завантажити сертифікат</v>
      </c>
    </row>
    <row r="332" spans="1:4" x14ac:dyDescent="0.3">
      <c r="A332" t="s">
        <v>664</v>
      </c>
      <c r="B332" t="s">
        <v>5</v>
      </c>
      <c r="C332" t="s">
        <v>665</v>
      </c>
      <c r="D332" t="str">
        <f>HYPERLINK("https://talan.bank.gov.ua/get-user-certificate/C75eMsMaKeeeIOi5cD1r","Завантажити сертифікат")</f>
        <v>Завантажити сертифікат</v>
      </c>
    </row>
    <row r="333" spans="1:4" x14ac:dyDescent="0.3">
      <c r="A333" t="s">
        <v>666</v>
      </c>
      <c r="B333" t="s">
        <v>5</v>
      </c>
      <c r="C333" t="s">
        <v>667</v>
      </c>
      <c r="D333" t="str">
        <f>HYPERLINK("https://talan.bank.gov.ua/get-user-certificate/C75eMTHE6r0C6JxQI4tz","Завантажити сертифікат")</f>
        <v>Завантажити сертифікат</v>
      </c>
    </row>
    <row r="334" spans="1:4" x14ac:dyDescent="0.3">
      <c r="A334" t="s">
        <v>668</v>
      </c>
      <c r="B334" t="s">
        <v>5</v>
      </c>
      <c r="C334" t="s">
        <v>669</v>
      </c>
      <c r="D334" t="str">
        <f>HYPERLINK("https://talan.bank.gov.ua/get-user-certificate/C75eMNz68vAALmaJQfPD","Завантажити сертифікат")</f>
        <v>Завантажити сертифікат</v>
      </c>
    </row>
    <row r="335" spans="1:4" x14ac:dyDescent="0.3">
      <c r="A335" t="s">
        <v>670</v>
      </c>
      <c r="B335" t="s">
        <v>5</v>
      </c>
      <c r="C335" t="s">
        <v>671</v>
      </c>
      <c r="D335" t="str">
        <f>HYPERLINK("https://talan.bank.gov.ua/get-user-certificate/C75eMW1qg-QV64cXB63I","Завантажити сертифікат")</f>
        <v>Завантажити сертифікат</v>
      </c>
    </row>
    <row r="336" spans="1:4" x14ac:dyDescent="0.3">
      <c r="A336" t="s">
        <v>672</v>
      </c>
      <c r="B336" t="s">
        <v>5</v>
      </c>
      <c r="C336" t="s">
        <v>673</v>
      </c>
      <c r="D336" t="str">
        <f>HYPERLINK("https://talan.bank.gov.ua/get-user-certificate/C75eMOg6pYHphJNaOo52","Завантажити сертифікат")</f>
        <v>Завантажити сертифікат</v>
      </c>
    </row>
    <row r="337" spans="1:4" x14ac:dyDescent="0.3">
      <c r="A337" t="s">
        <v>674</v>
      </c>
      <c r="B337" t="s">
        <v>5</v>
      </c>
      <c r="C337" t="s">
        <v>675</v>
      </c>
      <c r="D337" t="str">
        <f>HYPERLINK("https://talan.bank.gov.ua/get-user-certificate/C75eMDfiun2aOn3D7cQC","Завантажити сертифікат")</f>
        <v>Завантажити сертифікат</v>
      </c>
    </row>
    <row r="338" spans="1:4" x14ac:dyDescent="0.3">
      <c r="A338" t="s">
        <v>676</v>
      </c>
      <c r="B338" t="s">
        <v>5</v>
      </c>
      <c r="C338" t="s">
        <v>677</v>
      </c>
      <c r="D338" t="str">
        <f>HYPERLINK("https://talan.bank.gov.ua/get-user-certificate/C75eMC71InY6Xg59BBFe","Завантажити сертифікат")</f>
        <v>Завантажити сертифікат</v>
      </c>
    </row>
    <row r="339" spans="1:4" x14ac:dyDescent="0.3">
      <c r="A339" t="s">
        <v>678</v>
      </c>
      <c r="B339" t="s">
        <v>5</v>
      </c>
      <c r="C339" t="s">
        <v>679</v>
      </c>
      <c r="D339" t="str">
        <f>HYPERLINK("https://talan.bank.gov.ua/get-user-certificate/C75eMi1HhltbIwPTinBm","Завантажити сертифікат")</f>
        <v>Завантажити сертифікат</v>
      </c>
    </row>
    <row r="340" spans="1:4" x14ac:dyDescent="0.3">
      <c r="A340" t="s">
        <v>680</v>
      </c>
      <c r="B340" t="s">
        <v>5</v>
      </c>
      <c r="C340" t="s">
        <v>681</v>
      </c>
      <c r="D340" t="str">
        <f>HYPERLINK("https://talan.bank.gov.ua/get-user-certificate/C75eMGz8XXBmSeNLzGdC","Завантажити сертифікат")</f>
        <v>Завантажити сертифікат</v>
      </c>
    </row>
    <row r="341" spans="1:4" x14ac:dyDescent="0.3">
      <c r="A341" t="s">
        <v>682</v>
      </c>
      <c r="B341" t="s">
        <v>5</v>
      </c>
      <c r="C341" t="s">
        <v>683</v>
      </c>
      <c r="D341" t="str">
        <f>HYPERLINK("https://talan.bank.gov.ua/get-user-certificate/C75eMGWkFSXgBEqwkLBT","Завантажити сертифікат")</f>
        <v>Завантажити сертифікат</v>
      </c>
    </row>
    <row r="342" spans="1:4" x14ac:dyDescent="0.3">
      <c r="A342" t="s">
        <v>684</v>
      </c>
      <c r="B342" t="s">
        <v>5</v>
      </c>
      <c r="C342" t="s">
        <v>685</v>
      </c>
      <c r="D342" t="str">
        <f>HYPERLINK("https://talan.bank.gov.ua/get-user-certificate/C75eMUgSadUIKu8N1ivg","Завантажити сертифікат")</f>
        <v>Завантажити сертифікат</v>
      </c>
    </row>
    <row r="343" spans="1:4" x14ac:dyDescent="0.3">
      <c r="A343" t="s">
        <v>686</v>
      </c>
      <c r="B343" t="s">
        <v>5</v>
      </c>
      <c r="C343" t="s">
        <v>687</v>
      </c>
      <c r="D343" t="str">
        <f>HYPERLINK("https://talan.bank.gov.ua/get-user-certificate/C75eMw9gtO4AP_f59ocZ","Завантажити сертифікат")</f>
        <v>Завантажити сертифікат</v>
      </c>
    </row>
    <row r="344" spans="1:4" x14ac:dyDescent="0.3">
      <c r="A344" t="s">
        <v>688</v>
      </c>
      <c r="B344" t="s">
        <v>5</v>
      </c>
      <c r="C344" t="s">
        <v>689</v>
      </c>
      <c r="D344" t="str">
        <f>HYPERLINK("https://talan.bank.gov.ua/get-user-certificate/C75eMgsw1FNgh-6y5KgE","Завантажити сертифікат")</f>
        <v>Завантажити сертифікат</v>
      </c>
    </row>
    <row r="345" spans="1:4" x14ac:dyDescent="0.3">
      <c r="A345" t="s">
        <v>690</v>
      </c>
      <c r="B345" t="s">
        <v>5</v>
      </c>
      <c r="C345" t="s">
        <v>691</v>
      </c>
      <c r="D345" t="str">
        <f>HYPERLINK("https://talan.bank.gov.ua/get-user-certificate/C75eM5rpxZZnsTEjDxKY","Завантажити сертифікат")</f>
        <v>Завантажити сертифікат</v>
      </c>
    </row>
    <row r="346" spans="1:4" x14ac:dyDescent="0.3">
      <c r="A346" t="s">
        <v>692</v>
      </c>
      <c r="B346" t="s">
        <v>5</v>
      </c>
      <c r="C346" t="s">
        <v>693</v>
      </c>
      <c r="D346" t="str">
        <f>HYPERLINK("https://talan.bank.gov.ua/get-user-certificate/C75eMuPksp4UDUhMaPjM","Завантажити сертифікат")</f>
        <v>Завантажити сертифікат</v>
      </c>
    </row>
    <row r="347" spans="1:4" x14ac:dyDescent="0.3">
      <c r="A347" t="s">
        <v>694</v>
      </c>
      <c r="B347" t="s">
        <v>5</v>
      </c>
      <c r="C347" t="s">
        <v>695</v>
      </c>
      <c r="D347" t="str">
        <f>HYPERLINK("https://talan.bank.gov.ua/get-user-certificate/C75eMgX4b0Gm4poe8QsV","Завантажити сертифікат")</f>
        <v>Завантажити сертифікат</v>
      </c>
    </row>
    <row r="348" spans="1:4" x14ac:dyDescent="0.3">
      <c r="A348" t="s">
        <v>696</v>
      </c>
      <c r="B348" t="s">
        <v>5</v>
      </c>
      <c r="C348" t="s">
        <v>697</v>
      </c>
      <c r="D348" t="str">
        <f>HYPERLINK("https://talan.bank.gov.ua/get-user-certificate/C75eMA9FiSFBGHWTNbRh","Завантажити сертифікат")</f>
        <v>Завантажити сертифікат</v>
      </c>
    </row>
    <row r="349" spans="1:4" x14ac:dyDescent="0.3">
      <c r="A349" t="s">
        <v>698</v>
      </c>
      <c r="B349" t="s">
        <v>5</v>
      </c>
      <c r="C349" t="s">
        <v>699</v>
      </c>
      <c r="D349" t="str">
        <f>HYPERLINK("https://talan.bank.gov.ua/get-user-certificate/C75eM-KFWIEJp6BknNzj","Завантажити сертифікат")</f>
        <v>Завантажити сертифікат</v>
      </c>
    </row>
    <row r="350" spans="1:4" x14ac:dyDescent="0.3">
      <c r="A350" t="s">
        <v>700</v>
      </c>
      <c r="B350" t="s">
        <v>5</v>
      </c>
      <c r="C350" t="s">
        <v>701</v>
      </c>
      <c r="D350" t="str">
        <f>HYPERLINK("https://talan.bank.gov.ua/get-user-certificate/C75eM3BflA_qvLKpngHu","Завантажити сертифікат")</f>
        <v>Завантажити сертифікат</v>
      </c>
    </row>
    <row r="351" spans="1:4" x14ac:dyDescent="0.3">
      <c r="A351" t="s">
        <v>702</v>
      </c>
      <c r="B351" t="s">
        <v>5</v>
      </c>
      <c r="C351" t="s">
        <v>703</v>
      </c>
      <c r="D351" t="str">
        <f>HYPERLINK("https://talan.bank.gov.ua/get-user-certificate/C75eMF3ge8Ksn2AmViLk","Завантажити сертифікат")</f>
        <v>Завантажити сертифікат</v>
      </c>
    </row>
    <row r="352" spans="1:4" x14ac:dyDescent="0.3">
      <c r="A352" t="s">
        <v>704</v>
      </c>
      <c r="B352" t="s">
        <v>5</v>
      </c>
      <c r="C352" t="s">
        <v>705</v>
      </c>
      <c r="D352" t="str">
        <f>HYPERLINK("https://talan.bank.gov.ua/get-user-certificate/C75eMGKMCJwHSn0vPHT6","Завантажити сертифікат")</f>
        <v>Завантажити сертифікат</v>
      </c>
    </row>
    <row r="353" spans="1:4" x14ac:dyDescent="0.3">
      <c r="A353" t="s">
        <v>706</v>
      </c>
      <c r="B353" t="s">
        <v>5</v>
      </c>
      <c r="C353" t="s">
        <v>707</v>
      </c>
      <c r="D353" t="str">
        <f>HYPERLINK("https://talan.bank.gov.ua/get-user-certificate/C75eMtaTSfc9JaReg81x","Завантажити сертифікат")</f>
        <v>Завантажити сертифікат</v>
      </c>
    </row>
    <row r="354" spans="1:4" x14ac:dyDescent="0.3">
      <c r="A354" t="s">
        <v>708</v>
      </c>
      <c r="B354" t="s">
        <v>5</v>
      </c>
      <c r="C354" t="s">
        <v>709</v>
      </c>
      <c r="D354" t="str">
        <f>HYPERLINK("https://talan.bank.gov.ua/get-user-certificate/C75eMfzFMbTONKAl5AYE","Завантажити сертифікат")</f>
        <v>Завантажити сертифікат</v>
      </c>
    </row>
    <row r="355" spans="1:4" x14ac:dyDescent="0.3">
      <c r="A355" t="s">
        <v>710</v>
      </c>
      <c r="B355" t="s">
        <v>5</v>
      </c>
      <c r="C355" t="s">
        <v>711</v>
      </c>
      <c r="D355" t="str">
        <f>HYPERLINK("https://talan.bank.gov.ua/get-user-certificate/C75eMLDFX_VM6PDAhjC2","Завантажити сертифікат")</f>
        <v>Завантажити сертифікат</v>
      </c>
    </row>
    <row r="356" spans="1:4" x14ac:dyDescent="0.3">
      <c r="A356" t="s">
        <v>712</v>
      </c>
      <c r="B356" t="s">
        <v>5</v>
      </c>
      <c r="C356" t="s">
        <v>713</v>
      </c>
      <c r="D356" t="str">
        <f>HYPERLINK("https://talan.bank.gov.ua/get-user-certificate/C75eMgeyHjhCwN67EW3Z","Завантажити сертифікат")</f>
        <v>Завантажити сертифікат</v>
      </c>
    </row>
    <row r="357" spans="1:4" x14ac:dyDescent="0.3">
      <c r="A357" t="s">
        <v>714</v>
      </c>
      <c r="B357" t="s">
        <v>5</v>
      </c>
      <c r="C357" t="s">
        <v>715</v>
      </c>
      <c r="D357" t="str">
        <f>HYPERLINK("https://talan.bank.gov.ua/get-user-certificate/C75eMuNngnX2D_j2efQ4","Завантажити сертифікат")</f>
        <v>Завантажити сертифікат</v>
      </c>
    </row>
    <row r="358" spans="1:4" x14ac:dyDescent="0.3">
      <c r="A358" t="s">
        <v>716</v>
      </c>
      <c r="B358" t="s">
        <v>5</v>
      </c>
      <c r="C358" t="s">
        <v>717</v>
      </c>
      <c r="D358" t="str">
        <f>HYPERLINK("https://talan.bank.gov.ua/get-user-certificate/C75eMu8W1_dHrbc5nNjN","Завантажити сертифікат")</f>
        <v>Завантажити сертифікат</v>
      </c>
    </row>
    <row r="359" spans="1:4" x14ac:dyDescent="0.3">
      <c r="A359" t="s">
        <v>718</v>
      </c>
      <c r="B359" t="s">
        <v>5</v>
      </c>
      <c r="C359" t="s">
        <v>719</v>
      </c>
      <c r="D359" t="str">
        <f>HYPERLINK("https://talan.bank.gov.ua/get-user-certificate/C75eMV8qe8ORB6Ciuojm","Завантажити сертифікат")</f>
        <v>Завантажити сертифікат</v>
      </c>
    </row>
    <row r="360" spans="1:4" x14ac:dyDescent="0.3">
      <c r="A360" t="s">
        <v>720</v>
      </c>
      <c r="B360" t="s">
        <v>5</v>
      </c>
      <c r="C360" t="s">
        <v>721</v>
      </c>
      <c r="D360" t="str">
        <f>HYPERLINK("https://talan.bank.gov.ua/get-user-certificate/C75eMQnujw9Di66yPAV2","Завантажити сертифікат")</f>
        <v>Завантажити сертифікат</v>
      </c>
    </row>
    <row r="361" spans="1:4" x14ac:dyDescent="0.3">
      <c r="A361" t="s">
        <v>722</v>
      </c>
      <c r="B361" t="s">
        <v>5</v>
      </c>
      <c r="C361" t="s">
        <v>723</v>
      </c>
      <c r="D361" t="str">
        <f>HYPERLINK("https://talan.bank.gov.ua/get-user-certificate/C75eMcfIqXIT1ytT9v6F","Завантажити сертифікат")</f>
        <v>Завантажити сертифікат</v>
      </c>
    </row>
    <row r="362" spans="1:4" x14ac:dyDescent="0.3">
      <c r="A362" t="s">
        <v>724</v>
      </c>
      <c r="B362" t="s">
        <v>5</v>
      </c>
      <c r="C362" t="s">
        <v>725</v>
      </c>
      <c r="D362" t="str">
        <f>HYPERLINK("https://talan.bank.gov.ua/get-user-certificate/C75eMI6qJrwUnfyIfbIn","Завантажити сертифікат")</f>
        <v>Завантажити сертифікат</v>
      </c>
    </row>
    <row r="363" spans="1:4" x14ac:dyDescent="0.3">
      <c r="A363" t="s">
        <v>726</v>
      </c>
      <c r="B363" t="s">
        <v>5</v>
      </c>
      <c r="C363" t="s">
        <v>727</v>
      </c>
      <c r="D363" t="str">
        <f>HYPERLINK("https://talan.bank.gov.ua/get-user-certificate/C75eMDEU7vZ-0S8edZLc","Завантажити сертифікат")</f>
        <v>Завантажити сертифікат</v>
      </c>
    </row>
    <row r="364" spans="1:4" x14ac:dyDescent="0.3">
      <c r="A364" t="s">
        <v>728</v>
      </c>
      <c r="B364" t="s">
        <v>5</v>
      </c>
      <c r="C364" t="s">
        <v>729</v>
      </c>
      <c r="D364" t="str">
        <f>HYPERLINK("https://talan.bank.gov.ua/get-user-certificate/C75eM6W7Tz85vqjpFSWD","Завантажити сертифікат")</f>
        <v>Завантажити сертифікат</v>
      </c>
    </row>
    <row r="365" spans="1:4" x14ac:dyDescent="0.3">
      <c r="A365" t="s">
        <v>730</v>
      </c>
      <c r="B365" t="s">
        <v>5</v>
      </c>
      <c r="C365" t="s">
        <v>731</v>
      </c>
      <c r="D365" t="str">
        <f>HYPERLINK("https://talan.bank.gov.ua/get-user-certificate/C75eM9JNOiyD2yIf4ax_","Завантажити сертифікат")</f>
        <v>Завантажити сертифікат</v>
      </c>
    </row>
    <row r="366" spans="1:4" x14ac:dyDescent="0.3">
      <c r="A366" t="s">
        <v>732</v>
      </c>
      <c r="B366" t="s">
        <v>5</v>
      </c>
      <c r="C366" t="s">
        <v>733</v>
      </c>
      <c r="D366" t="str">
        <f>HYPERLINK("https://talan.bank.gov.ua/get-user-certificate/C75eM-GxT9jqHX6tD509","Завантажити сертифікат")</f>
        <v>Завантажити сертифікат</v>
      </c>
    </row>
    <row r="367" spans="1:4" x14ac:dyDescent="0.3">
      <c r="A367" t="s">
        <v>734</v>
      </c>
      <c r="B367" t="s">
        <v>5</v>
      </c>
      <c r="C367" t="s">
        <v>735</v>
      </c>
      <c r="D367" t="str">
        <f>HYPERLINK("https://talan.bank.gov.ua/get-user-certificate/C75eM5KV5hERAnoFa-rN","Завантажити сертифікат")</f>
        <v>Завантажити сертифікат</v>
      </c>
    </row>
    <row r="368" spans="1:4" x14ac:dyDescent="0.3">
      <c r="A368" t="s">
        <v>736</v>
      </c>
      <c r="B368" t="s">
        <v>5</v>
      </c>
      <c r="C368" t="s">
        <v>737</v>
      </c>
      <c r="D368" t="str">
        <f>HYPERLINK("https://talan.bank.gov.ua/get-user-certificate/C75eMw7Uus6TdkP62bVw","Завантажити сертифікат")</f>
        <v>Завантажити сертифікат</v>
      </c>
    </row>
    <row r="369" spans="1:4" x14ac:dyDescent="0.3">
      <c r="A369" t="s">
        <v>738</v>
      </c>
      <c r="B369" t="s">
        <v>5</v>
      </c>
      <c r="C369" t="s">
        <v>739</v>
      </c>
      <c r="D369" t="str">
        <f>HYPERLINK("https://talan.bank.gov.ua/get-user-certificate/C75eMl99ICY-3fOK_d9r","Завантажити сертифікат")</f>
        <v>Завантажити сертифікат</v>
      </c>
    </row>
    <row r="370" spans="1:4" x14ac:dyDescent="0.3">
      <c r="A370" t="s">
        <v>740</v>
      </c>
      <c r="B370" t="s">
        <v>5</v>
      </c>
      <c r="C370" t="s">
        <v>741</v>
      </c>
      <c r="D370" t="str">
        <f>HYPERLINK("https://talan.bank.gov.ua/get-user-certificate/C75eMnUj9QZ_kmcabF-o","Завантажити сертифікат")</f>
        <v>Завантажити сертифікат</v>
      </c>
    </row>
    <row r="371" spans="1:4" x14ac:dyDescent="0.3">
      <c r="A371" t="s">
        <v>742</v>
      </c>
      <c r="B371" t="s">
        <v>5</v>
      </c>
      <c r="C371" t="s">
        <v>743</v>
      </c>
      <c r="D371" t="str">
        <f>HYPERLINK("https://talan.bank.gov.ua/get-user-certificate/C75eMcayhTSiGOElHSa-","Завантажити сертифікат")</f>
        <v>Завантажити сертифікат</v>
      </c>
    </row>
    <row r="372" spans="1:4" x14ac:dyDescent="0.3">
      <c r="A372" t="s">
        <v>744</v>
      </c>
      <c r="B372" t="s">
        <v>5</v>
      </c>
      <c r="C372" t="s">
        <v>745</v>
      </c>
      <c r="D372" t="str">
        <f>HYPERLINK("https://talan.bank.gov.ua/get-user-certificate/C75eM__QrpSZND4w5MqB","Завантажити сертифікат")</f>
        <v>Завантажити сертифікат</v>
      </c>
    </row>
    <row r="373" spans="1:4" x14ac:dyDescent="0.3">
      <c r="A373" t="s">
        <v>746</v>
      </c>
      <c r="B373" t="s">
        <v>5</v>
      </c>
      <c r="C373" t="s">
        <v>747</v>
      </c>
      <c r="D373" t="str">
        <f>HYPERLINK("https://talan.bank.gov.ua/get-user-certificate/C75eMM2mBDmA4nsJWClH","Завантажити сертифікат")</f>
        <v>Завантажити сертифікат</v>
      </c>
    </row>
    <row r="374" spans="1:4" x14ac:dyDescent="0.3">
      <c r="A374" t="s">
        <v>748</v>
      </c>
      <c r="B374" t="s">
        <v>5</v>
      </c>
      <c r="C374" t="s">
        <v>749</v>
      </c>
      <c r="D374" t="str">
        <f>HYPERLINK("https://talan.bank.gov.ua/get-user-certificate/C75eMyXGEaFwiPLoLg2J","Завантажити сертифікат")</f>
        <v>Завантажити сертифікат</v>
      </c>
    </row>
    <row r="375" spans="1:4" x14ac:dyDescent="0.3">
      <c r="A375" t="s">
        <v>750</v>
      </c>
      <c r="B375" t="s">
        <v>5</v>
      </c>
      <c r="C375" t="s">
        <v>751</v>
      </c>
      <c r="D375" t="str">
        <f>HYPERLINK("https://talan.bank.gov.ua/get-user-certificate/C75eMPI2SInn33iUbcjx","Завантажити сертифікат")</f>
        <v>Завантажити сертифікат</v>
      </c>
    </row>
    <row r="376" spans="1:4" x14ac:dyDescent="0.3">
      <c r="A376" t="s">
        <v>752</v>
      </c>
      <c r="B376" t="s">
        <v>5</v>
      </c>
      <c r="C376" t="s">
        <v>753</v>
      </c>
      <c r="D376" t="str">
        <f>HYPERLINK("https://talan.bank.gov.ua/get-user-certificate/C75eMRAQHpwf6_wPzHSv","Завантажити сертифікат")</f>
        <v>Завантажити сертифікат</v>
      </c>
    </row>
    <row r="377" spans="1:4" x14ac:dyDescent="0.3">
      <c r="A377" t="s">
        <v>754</v>
      </c>
      <c r="B377" t="s">
        <v>5</v>
      </c>
      <c r="C377" t="s">
        <v>755</v>
      </c>
      <c r="D377" t="str">
        <f>HYPERLINK("https://talan.bank.gov.ua/get-user-certificate/C75eMQH3BlO5O18-_BBX","Завантажити сертифікат")</f>
        <v>Завантажити сертифікат</v>
      </c>
    </row>
    <row r="378" spans="1:4" x14ac:dyDescent="0.3">
      <c r="A378" t="s">
        <v>756</v>
      </c>
      <c r="B378" t="s">
        <v>5</v>
      </c>
      <c r="C378" t="s">
        <v>757</v>
      </c>
      <c r="D378" t="str">
        <f>HYPERLINK("https://talan.bank.gov.ua/get-user-certificate/C75eMtpwNs8cUBl7w61s","Завантажити сертифікат")</f>
        <v>Завантажити сертифікат</v>
      </c>
    </row>
    <row r="379" spans="1:4" x14ac:dyDescent="0.3">
      <c r="A379" t="s">
        <v>758</v>
      </c>
      <c r="B379" t="s">
        <v>5</v>
      </c>
      <c r="C379" t="s">
        <v>759</v>
      </c>
      <c r="D379" t="str">
        <f>HYPERLINK("https://talan.bank.gov.ua/get-user-certificate/C75eMKKDs7Cz3nIJ-Wt1","Завантажити сертифікат")</f>
        <v>Завантажити сертифікат</v>
      </c>
    </row>
    <row r="380" spans="1:4" x14ac:dyDescent="0.3">
      <c r="A380" t="s">
        <v>760</v>
      </c>
      <c r="B380" t="s">
        <v>5</v>
      </c>
      <c r="C380" t="s">
        <v>761</v>
      </c>
      <c r="D380" t="str">
        <f>HYPERLINK("https://talan.bank.gov.ua/get-user-certificate/C75eMWZCAo5XbDGI8jLH","Завантажити сертифікат")</f>
        <v>Завантажити сертифікат</v>
      </c>
    </row>
    <row r="381" spans="1:4" x14ac:dyDescent="0.3">
      <c r="A381" t="s">
        <v>762</v>
      </c>
      <c r="B381" t="s">
        <v>5</v>
      </c>
      <c r="C381" t="s">
        <v>763</v>
      </c>
      <c r="D381" t="str">
        <f>HYPERLINK("https://talan.bank.gov.ua/get-user-certificate/C75eM8mOOTzKWExbs_G-","Завантажити сертифікат")</f>
        <v>Завантажити сертифікат</v>
      </c>
    </row>
    <row r="382" spans="1:4" x14ac:dyDescent="0.3">
      <c r="A382" t="s">
        <v>764</v>
      </c>
      <c r="B382" t="s">
        <v>5</v>
      </c>
      <c r="C382" t="s">
        <v>765</v>
      </c>
      <c r="D382" t="str">
        <f>HYPERLINK("https://talan.bank.gov.ua/get-user-certificate/C75eMuLH4I4WV_7GP200","Завантажити сертифікат")</f>
        <v>Завантажити сертифікат</v>
      </c>
    </row>
    <row r="383" spans="1:4" x14ac:dyDescent="0.3">
      <c r="A383" t="s">
        <v>766</v>
      </c>
      <c r="B383" t="s">
        <v>5</v>
      </c>
      <c r="C383" t="s">
        <v>767</v>
      </c>
      <c r="D383" t="str">
        <f>HYPERLINK("https://talan.bank.gov.ua/get-user-certificate/C75eMVCROHEdDdW-TU5p","Завантажити сертифікат")</f>
        <v>Завантажити сертифікат</v>
      </c>
    </row>
    <row r="384" spans="1:4" x14ac:dyDescent="0.3">
      <c r="A384" t="s">
        <v>768</v>
      </c>
      <c r="B384" t="s">
        <v>5</v>
      </c>
      <c r="C384" t="s">
        <v>769</v>
      </c>
      <c r="D384" t="str">
        <f>HYPERLINK("https://talan.bank.gov.ua/get-user-certificate/C75eMyUGjfR3gDWXe6vH","Завантажити сертифікат")</f>
        <v>Завантажити сертифікат</v>
      </c>
    </row>
    <row r="385" spans="1:4" x14ac:dyDescent="0.3">
      <c r="A385" t="s">
        <v>770</v>
      </c>
      <c r="B385" t="s">
        <v>5</v>
      </c>
      <c r="C385" t="s">
        <v>771</v>
      </c>
      <c r="D385" t="str">
        <f>HYPERLINK("https://talan.bank.gov.ua/get-user-certificate/C75eMjzYBf0AbUI0vgTK","Завантажити сертифікат")</f>
        <v>Завантажити сертифікат</v>
      </c>
    </row>
    <row r="386" spans="1:4" x14ac:dyDescent="0.3">
      <c r="A386" t="s">
        <v>772</v>
      </c>
      <c r="B386" t="s">
        <v>5</v>
      </c>
      <c r="C386" t="s">
        <v>773</v>
      </c>
      <c r="D386" t="str">
        <f>HYPERLINK("https://talan.bank.gov.ua/get-user-certificate/C75eMeF3_vl1cIs2hcfX","Завантажити сертифікат")</f>
        <v>Завантажити сертифікат</v>
      </c>
    </row>
    <row r="387" spans="1:4" x14ac:dyDescent="0.3">
      <c r="A387" t="s">
        <v>774</v>
      </c>
      <c r="B387" t="s">
        <v>5</v>
      </c>
      <c r="C387" t="s">
        <v>775</v>
      </c>
      <c r="D387" t="str">
        <f>HYPERLINK("https://talan.bank.gov.ua/get-user-certificate/C75eMV1GP_A2NK3dtAN3","Завантажити сертифікат")</f>
        <v>Завантажити сертифікат</v>
      </c>
    </row>
    <row r="388" spans="1:4" x14ac:dyDescent="0.3">
      <c r="A388" t="s">
        <v>776</v>
      </c>
      <c r="B388" t="s">
        <v>5</v>
      </c>
      <c r="C388" t="s">
        <v>777</v>
      </c>
      <c r="D388" t="str">
        <f>HYPERLINK("https://talan.bank.gov.ua/get-user-certificate/C75eMKLDpqIE8DcNzNyj","Завантажити сертифікат")</f>
        <v>Завантажити сертифікат</v>
      </c>
    </row>
    <row r="389" spans="1:4" x14ac:dyDescent="0.3">
      <c r="A389" t="s">
        <v>778</v>
      </c>
      <c r="B389" t="s">
        <v>5</v>
      </c>
      <c r="C389" t="s">
        <v>779</v>
      </c>
      <c r="D389" t="str">
        <f>HYPERLINK("https://talan.bank.gov.ua/get-user-certificate/C75eMSnc3TeUFK3awhCw","Завантажити сертифікат")</f>
        <v>Завантажити сертифікат</v>
      </c>
    </row>
    <row r="390" spans="1:4" x14ac:dyDescent="0.3">
      <c r="A390" t="s">
        <v>780</v>
      </c>
      <c r="B390" t="s">
        <v>5</v>
      </c>
      <c r="C390" t="s">
        <v>781</v>
      </c>
      <c r="D390" t="str">
        <f>HYPERLINK("https://talan.bank.gov.ua/get-user-certificate/C75eMqeRrjlGUtPQrEOQ","Завантажити сертифікат")</f>
        <v>Завантажити сертифікат</v>
      </c>
    </row>
    <row r="391" spans="1:4" x14ac:dyDescent="0.3">
      <c r="A391" t="s">
        <v>782</v>
      </c>
      <c r="B391" t="s">
        <v>5</v>
      </c>
      <c r="C391" t="s">
        <v>783</v>
      </c>
      <c r="D391" t="str">
        <f>HYPERLINK("https://talan.bank.gov.ua/get-user-certificate/C75eMNE3TAwk9UotQQpx","Завантажити сертифікат")</f>
        <v>Завантажити сертифікат</v>
      </c>
    </row>
    <row r="392" spans="1:4" x14ac:dyDescent="0.3">
      <c r="A392" t="s">
        <v>784</v>
      </c>
      <c r="B392" t="s">
        <v>5</v>
      </c>
      <c r="C392" t="s">
        <v>785</v>
      </c>
      <c r="D392" t="str">
        <f>HYPERLINK("https://talan.bank.gov.ua/get-user-certificate/C75eMUt7KFb__fn-EgQh","Завантажити сертифікат")</f>
        <v>Завантажити сертифікат</v>
      </c>
    </row>
    <row r="393" spans="1:4" x14ac:dyDescent="0.3">
      <c r="A393" t="s">
        <v>786</v>
      </c>
      <c r="B393" t="s">
        <v>5</v>
      </c>
      <c r="C393" t="s">
        <v>787</v>
      </c>
      <c r="D393" t="str">
        <f>HYPERLINK("https://talan.bank.gov.ua/get-user-certificate/C75eMcreU3LQhCqi0AYS","Завантажити сертифікат")</f>
        <v>Завантажити сертифікат</v>
      </c>
    </row>
    <row r="394" spans="1:4" x14ac:dyDescent="0.3">
      <c r="A394" t="s">
        <v>788</v>
      </c>
      <c r="B394" t="s">
        <v>5</v>
      </c>
      <c r="C394" t="s">
        <v>789</v>
      </c>
      <c r="D394" t="str">
        <f>HYPERLINK("https://talan.bank.gov.ua/get-user-certificate/C75eMysrHGZbw3a3kZqu","Завантажити сертифікат")</f>
        <v>Завантажити сертифікат</v>
      </c>
    </row>
    <row r="395" spans="1:4" x14ac:dyDescent="0.3">
      <c r="A395" t="s">
        <v>790</v>
      </c>
      <c r="B395" t="s">
        <v>5</v>
      </c>
      <c r="C395" t="s">
        <v>791</v>
      </c>
      <c r="D395" t="str">
        <f>HYPERLINK("https://talan.bank.gov.ua/get-user-certificate/C75eMt9giAzEP0PYMwX9","Завантажити сертифікат")</f>
        <v>Завантажити сертифікат</v>
      </c>
    </row>
    <row r="396" spans="1:4" x14ac:dyDescent="0.3">
      <c r="A396" t="s">
        <v>792</v>
      </c>
      <c r="B396" t="s">
        <v>5</v>
      </c>
      <c r="C396" t="s">
        <v>793</v>
      </c>
      <c r="D396" t="str">
        <f>HYPERLINK("https://talan.bank.gov.ua/get-user-certificate/C75eMDzJr9T9T-7wH6hw","Завантажити сертифікат")</f>
        <v>Завантажити сертифікат</v>
      </c>
    </row>
    <row r="397" spans="1:4" x14ac:dyDescent="0.3">
      <c r="A397" t="s">
        <v>794</v>
      </c>
      <c r="B397" t="s">
        <v>5</v>
      </c>
      <c r="C397" t="s">
        <v>795</v>
      </c>
      <c r="D397" t="str">
        <f>HYPERLINK("https://talan.bank.gov.ua/get-user-certificate/C75eMEevDWHdCHfR0L6y","Завантажити сертифікат")</f>
        <v>Завантажити сертифікат</v>
      </c>
    </row>
    <row r="398" spans="1:4" x14ac:dyDescent="0.3">
      <c r="A398" t="s">
        <v>796</v>
      </c>
      <c r="B398" t="s">
        <v>5</v>
      </c>
      <c r="C398" t="s">
        <v>797</v>
      </c>
      <c r="D398" t="str">
        <f>HYPERLINK("https://talan.bank.gov.ua/get-user-certificate/C75eMXMFdiQrghPWzLGQ","Завантажити сертифікат")</f>
        <v>Завантажити сертифікат</v>
      </c>
    </row>
    <row r="399" spans="1:4" x14ac:dyDescent="0.3">
      <c r="A399" t="s">
        <v>798</v>
      </c>
      <c r="B399" t="s">
        <v>5</v>
      </c>
      <c r="C399" t="s">
        <v>799</v>
      </c>
      <c r="D399" t="str">
        <f>HYPERLINK("https://talan.bank.gov.ua/get-user-certificate/C75eM08L3k1b_aFgDz4f","Завантажити сертифікат")</f>
        <v>Завантажити сертифікат</v>
      </c>
    </row>
    <row r="400" spans="1:4" x14ac:dyDescent="0.3">
      <c r="A400" t="s">
        <v>800</v>
      </c>
      <c r="B400" t="s">
        <v>5</v>
      </c>
      <c r="C400" t="s">
        <v>801</v>
      </c>
      <c r="D400" t="str">
        <f>HYPERLINK("https://talan.bank.gov.ua/get-user-certificate/C75eM3gTuSaHcixgxWjj","Завантажити сертифікат")</f>
        <v>Завантажити сертифікат</v>
      </c>
    </row>
    <row r="401" spans="1:4" x14ac:dyDescent="0.3">
      <c r="A401" t="s">
        <v>802</v>
      </c>
      <c r="B401" t="s">
        <v>5</v>
      </c>
      <c r="C401" t="s">
        <v>803</v>
      </c>
      <c r="D401" t="str">
        <f>HYPERLINK("https://talan.bank.gov.ua/get-user-certificate/C75eMuFwMFFVTfRKe2qR","Завантажити сертифікат")</f>
        <v>Завантажити сертифікат</v>
      </c>
    </row>
    <row r="402" spans="1:4" x14ac:dyDescent="0.3">
      <c r="A402" t="s">
        <v>804</v>
      </c>
      <c r="B402" t="s">
        <v>5</v>
      </c>
      <c r="C402" t="s">
        <v>805</v>
      </c>
      <c r="D402" t="str">
        <f>HYPERLINK("https://talan.bank.gov.ua/get-user-certificate/C75eMsbkmndks2uSDBit","Завантажити сертифікат")</f>
        <v>Завантажити сертифікат</v>
      </c>
    </row>
    <row r="403" spans="1:4" x14ac:dyDescent="0.3">
      <c r="A403" t="s">
        <v>806</v>
      </c>
      <c r="B403" t="s">
        <v>5</v>
      </c>
      <c r="C403" t="s">
        <v>807</v>
      </c>
      <c r="D403" t="str">
        <f>HYPERLINK("https://talan.bank.gov.ua/get-user-certificate/C75eMPx10I8lAmPQXZ_g","Завантажити сертифікат")</f>
        <v>Завантажити сертифікат</v>
      </c>
    </row>
    <row r="404" spans="1:4" x14ac:dyDescent="0.3">
      <c r="A404" t="s">
        <v>808</v>
      </c>
      <c r="B404" t="s">
        <v>5</v>
      </c>
      <c r="C404" t="s">
        <v>809</v>
      </c>
      <c r="D404" t="str">
        <f>HYPERLINK("https://talan.bank.gov.ua/get-user-certificate/C75eMVEesIYkeMtT9hm_","Завантажити сертифікат")</f>
        <v>Завантажити сертифікат</v>
      </c>
    </row>
    <row r="405" spans="1:4" x14ac:dyDescent="0.3">
      <c r="A405" t="s">
        <v>810</v>
      </c>
      <c r="B405" t="s">
        <v>5</v>
      </c>
      <c r="C405" t="s">
        <v>811</v>
      </c>
      <c r="D405" t="str">
        <f>HYPERLINK("https://talan.bank.gov.ua/get-user-certificate/C75eMDSzW14wExQ-1V1D","Завантажити сертифікат")</f>
        <v>Завантажити сертифікат</v>
      </c>
    </row>
    <row r="406" spans="1:4" x14ac:dyDescent="0.3">
      <c r="A406" t="s">
        <v>812</v>
      </c>
      <c r="B406" t="s">
        <v>5</v>
      </c>
      <c r="C406" t="s">
        <v>813</v>
      </c>
      <c r="D406" t="str">
        <f>HYPERLINK("https://talan.bank.gov.ua/get-user-certificate/C75eM8XY9slDFTprp9DR","Завантажити сертифікат")</f>
        <v>Завантажити сертифікат</v>
      </c>
    </row>
    <row r="407" spans="1:4" x14ac:dyDescent="0.3">
      <c r="A407" t="s">
        <v>814</v>
      </c>
      <c r="B407" t="s">
        <v>5</v>
      </c>
      <c r="C407" t="s">
        <v>815</v>
      </c>
      <c r="D407" t="str">
        <f>HYPERLINK("https://talan.bank.gov.ua/get-user-certificate/C75eMnv8oWnb_ra0frNg","Завантажити сертифікат")</f>
        <v>Завантажити сертифікат</v>
      </c>
    </row>
    <row r="408" spans="1:4" x14ac:dyDescent="0.3">
      <c r="A408" t="s">
        <v>816</v>
      </c>
      <c r="B408" t="s">
        <v>5</v>
      </c>
      <c r="C408" t="s">
        <v>817</v>
      </c>
      <c r="D408" t="str">
        <f>HYPERLINK("https://talan.bank.gov.ua/get-user-certificate/C75eMORGoGwvrq2Y8W-U","Завантажити сертифікат")</f>
        <v>Завантажити сертифікат</v>
      </c>
    </row>
    <row r="409" spans="1:4" x14ac:dyDescent="0.3">
      <c r="A409" t="s">
        <v>818</v>
      </c>
      <c r="B409" t="s">
        <v>5</v>
      </c>
      <c r="C409" t="s">
        <v>819</v>
      </c>
      <c r="D409" t="str">
        <f>HYPERLINK("https://talan.bank.gov.ua/get-user-certificate/C75eMVcb8foebdWVZuVA","Завантажити сертифікат")</f>
        <v>Завантажити сертифікат</v>
      </c>
    </row>
    <row r="410" spans="1:4" x14ac:dyDescent="0.3">
      <c r="A410" t="s">
        <v>820</v>
      </c>
      <c r="B410" t="s">
        <v>5</v>
      </c>
      <c r="C410" t="s">
        <v>821</v>
      </c>
      <c r="D410" t="str">
        <f>HYPERLINK("https://talan.bank.gov.ua/get-user-certificate/C75eMYVjIw8Yi3MKFzSP","Завантажити сертифікат")</f>
        <v>Завантажити сертифікат</v>
      </c>
    </row>
    <row r="411" spans="1:4" x14ac:dyDescent="0.3">
      <c r="A411" t="s">
        <v>822</v>
      </c>
      <c r="B411" t="s">
        <v>5</v>
      </c>
      <c r="C411" t="s">
        <v>823</v>
      </c>
      <c r="D411" t="str">
        <f>HYPERLINK("https://talan.bank.gov.ua/get-user-certificate/C75eMax9rEbG2kBXaWY3","Завантажити сертифікат")</f>
        <v>Завантажити сертифікат</v>
      </c>
    </row>
    <row r="412" spans="1:4" x14ac:dyDescent="0.3">
      <c r="A412" t="s">
        <v>824</v>
      </c>
      <c r="B412" t="s">
        <v>5</v>
      </c>
      <c r="C412" t="s">
        <v>825</v>
      </c>
      <c r="D412" t="str">
        <f>HYPERLINK("https://talan.bank.gov.ua/get-user-certificate/C75eMWmvIohcLY4xQHRp","Завантажити сертифікат")</f>
        <v>Завантажити сертифікат</v>
      </c>
    </row>
    <row r="413" spans="1:4" x14ac:dyDescent="0.3">
      <c r="A413" t="s">
        <v>826</v>
      </c>
      <c r="B413" t="s">
        <v>5</v>
      </c>
      <c r="C413" t="s">
        <v>827</v>
      </c>
      <c r="D413" t="str">
        <f>HYPERLINK("https://talan.bank.gov.ua/get-user-certificate/C75eMkSqP9Yf2NvgKu-W","Завантажити сертифікат")</f>
        <v>Завантажити сертифікат</v>
      </c>
    </row>
    <row r="414" spans="1:4" x14ac:dyDescent="0.3">
      <c r="A414" t="s">
        <v>828</v>
      </c>
      <c r="B414" t="s">
        <v>5</v>
      </c>
      <c r="C414" t="s">
        <v>829</v>
      </c>
      <c r="D414" t="str">
        <f>HYPERLINK("https://talan.bank.gov.ua/get-user-certificate/C75eMJueSO7hQsVFuYP_","Завантажити сертифікат")</f>
        <v>Завантажити сертифікат</v>
      </c>
    </row>
    <row r="415" spans="1:4" x14ac:dyDescent="0.3">
      <c r="A415" t="s">
        <v>830</v>
      </c>
      <c r="B415" t="s">
        <v>5</v>
      </c>
      <c r="C415" t="s">
        <v>831</v>
      </c>
      <c r="D415" t="str">
        <f>HYPERLINK("https://talan.bank.gov.ua/get-user-certificate/C75eMWj7eo58VrDa-x0w","Завантажити сертифікат")</f>
        <v>Завантажити сертифікат</v>
      </c>
    </row>
    <row r="416" spans="1:4" x14ac:dyDescent="0.3">
      <c r="A416" t="s">
        <v>832</v>
      </c>
      <c r="B416" t="s">
        <v>5</v>
      </c>
      <c r="C416" t="s">
        <v>833</v>
      </c>
      <c r="D416" t="str">
        <f>HYPERLINK("https://talan.bank.gov.ua/get-user-certificate/C75eMg3WqqVEacKAZkvU","Завантажити сертифікат")</f>
        <v>Завантажити сертифікат</v>
      </c>
    </row>
    <row r="417" spans="1:4" x14ac:dyDescent="0.3">
      <c r="A417" t="s">
        <v>834</v>
      </c>
      <c r="B417" t="s">
        <v>5</v>
      </c>
      <c r="C417" t="s">
        <v>835</v>
      </c>
      <c r="D417" t="str">
        <f>HYPERLINK("https://talan.bank.gov.ua/get-user-certificate/C75eMW8zQpG44ljxUyDR","Завантажити сертифікат")</f>
        <v>Завантажити сертифікат</v>
      </c>
    </row>
    <row r="418" spans="1:4" x14ac:dyDescent="0.3">
      <c r="A418" t="s">
        <v>836</v>
      </c>
      <c r="B418" t="s">
        <v>5</v>
      </c>
      <c r="C418" t="s">
        <v>837</v>
      </c>
      <c r="D418" t="str">
        <f>HYPERLINK("https://talan.bank.gov.ua/get-user-certificate/C75eMNk_zCTjv0I6XLHu","Завантажити сертифікат")</f>
        <v>Завантажити сертифікат</v>
      </c>
    </row>
    <row r="419" spans="1:4" x14ac:dyDescent="0.3">
      <c r="A419" t="s">
        <v>838</v>
      </c>
      <c r="B419" t="s">
        <v>5</v>
      </c>
      <c r="C419" t="s">
        <v>839</v>
      </c>
      <c r="D419" t="str">
        <f>HYPERLINK("https://talan.bank.gov.ua/get-user-certificate/C75eMRvQ-tzrHBiaOaT9","Завантажити сертифікат")</f>
        <v>Завантажити сертифікат</v>
      </c>
    </row>
    <row r="420" spans="1:4" x14ac:dyDescent="0.3">
      <c r="A420" t="s">
        <v>840</v>
      </c>
      <c r="B420" t="s">
        <v>5</v>
      </c>
      <c r="C420" t="s">
        <v>841</v>
      </c>
      <c r="D420" t="str">
        <f>HYPERLINK("https://talan.bank.gov.ua/get-user-certificate/C75eMEdA2xTkLEsv_Ffp","Завантажити сертифікат")</f>
        <v>Завантажити сертифікат</v>
      </c>
    </row>
    <row r="421" spans="1:4" x14ac:dyDescent="0.3">
      <c r="A421" t="s">
        <v>842</v>
      </c>
      <c r="B421" t="s">
        <v>5</v>
      </c>
      <c r="C421" t="s">
        <v>843</v>
      </c>
      <c r="D421" t="str">
        <f>HYPERLINK("https://talan.bank.gov.ua/get-user-certificate/C75eM8Q7U_TeXkSeITpG","Завантажити сертифікат")</f>
        <v>Завантажити сертифікат</v>
      </c>
    </row>
    <row r="422" spans="1:4" x14ac:dyDescent="0.3">
      <c r="A422" t="s">
        <v>844</v>
      </c>
      <c r="B422" t="s">
        <v>5</v>
      </c>
      <c r="C422" t="s">
        <v>845</v>
      </c>
      <c r="D422" t="str">
        <f>HYPERLINK("https://talan.bank.gov.ua/get-user-certificate/C75eM6Pak4u-p0JtLrVb","Завантажити сертифікат")</f>
        <v>Завантажити сертифікат</v>
      </c>
    </row>
    <row r="423" spans="1:4" x14ac:dyDescent="0.3">
      <c r="A423" t="s">
        <v>846</v>
      </c>
      <c r="B423" t="s">
        <v>5</v>
      </c>
      <c r="C423" t="s">
        <v>847</v>
      </c>
      <c r="D423" t="str">
        <f>HYPERLINK("https://talan.bank.gov.ua/get-user-certificate/C75eM01wOT7_eg8F7b3F","Завантажити сертифікат")</f>
        <v>Завантажити сертифікат</v>
      </c>
    </row>
    <row r="424" spans="1:4" x14ac:dyDescent="0.3">
      <c r="A424" t="s">
        <v>848</v>
      </c>
      <c r="B424" t="s">
        <v>5</v>
      </c>
      <c r="C424" t="s">
        <v>849</v>
      </c>
      <c r="D424" t="str">
        <f>HYPERLINK("https://talan.bank.gov.ua/get-user-certificate/C75eM6qelMcsbDFLSDVE","Завантажити сертифікат")</f>
        <v>Завантажити сертифікат</v>
      </c>
    </row>
    <row r="425" spans="1:4" x14ac:dyDescent="0.3">
      <c r="A425" t="s">
        <v>850</v>
      </c>
      <c r="B425" t="s">
        <v>5</v>
      </c>
      <c r="C425" t="s">
        <v>851</v>
      </c>
      <c r="D425" t="str">
        <f>HYPERLINK("https://talan.bank.gov.ua/get-user-certificate/C75eMFvZkCIdv1Bz6pw6","Завантажити сертифікат")</f>
        <v>Завантажити сертифікат</v>
      </c>
    </row>
    <row r="426" spans="1:4" x14ac:dyDescent="0.3">
      <c r="A426" t="s">
        <v>852</v>
      </c>
      <c r="B426" t="s">
        <v>5</v>
      </c>
      <c r="C426" t="s">
        <v>853</v>
      </c>
      <c r="D426" t="str">
        <f>HYPERLINK("https://talan.bank.gov.ua/get-user-certificate/C75eMX4MKQJhnM3dxxNj","Завантажити сертифікат")</f>
        <v>Завантажити сертифікат</v>
      </c>
    </row>
    <row r="427" spans="1:4" x14ac:dyDescent="0.3">
      <c r="A427" t="s">
        <v>854</v>
      </c>
      <c r="B427" t="s">
        <v>5</v>
      </c>
      <c r="C427" t="s">
        <v>855</v>
      </c>
      <c r="D427" t="str">
        <f>HYPERLINK("https://talan.bank.gov.ua/get-user-certificate/C75eMPeG1majGIo8az5P","Завантажити сертифікат")</f>
        <v>Завантажити сертифікат</v>
      </c>
    </row>
    <row r="428" spans="1:4" x14ac:dyDescent="0.3">
      <c r="A428" t="s">
        <v>856</v>
      </c>
      <c r="B428" t="s">
        <v>5</v>
      </c>
      <c r="C428" t="s">
        <v>857</v>
      </c>
      <c r="D428" t="str">
        <f>HYPERLINK("https://talan.bank.gov.ua/get-user-certificate/C75eMFKD9KIdoPaf4PPB","Завантажити сертифікат")</f>
        <v>Завантажити сертифікат</v>
      </c>
    </row>
    <row r="429" spans="1:4" x14ac:dyDescent="0.3">
      <c r="A429" t="s">
        <v>858</v>
      </c>
      <c r="B429" t="s">
        <v>5</v>
      </c>
      <c r="C429" t="s">
        <v>859</v>
      </c>
      <c r="D429" t="str">
        <f>HYPERLINK("https://talan.bank.gov.ua/get-user-certificate/C75eMKYPVcDB8E7ruXV-","Завантажити сертифікат")</f>
        <v>Завантажити сертифікат</v>
      </c>
    </row>
    <row r="430" spans="1:4" x14ac:dyDescent="0.3">
      <c r="A430" t="s">
        <v>860</v>
      </c>
      <c r="B430" t="s">
        <v>5</v>
      </c>
      <c r="C430" t="s">
        <v>861</v>
      </c>
      <c r="D430" t="str">
        <f>HYPERLINK("https://talan.bank.gov.ua/get-user-certificate/C75eMSKAnYIOg0M-Y3Ej","Завантажити сертифікат")</f>
        <v>Завантажити сертифікат</v>
      </c>
    </row>
    <row r="431" spans="1:4" x14ac:dyDescent="0.3">
      <c r="A431" t="s">
        <v>862</v>
      </c>
      <c r="B431" t="s">
        <v>5</v>
      </c>
      <c r="C431" t="s">
        <v>863</v>
      </c>
      <c r="D431" t="str">
        <f>HYPERLINK("https://talan.bank.gov.ua/get-user-certificate/C75eMBmWMSvi2dCCetLH","Завантажити сертифікат")</f>
        <v>Завантажити сертифікат</v>
      </c>
    </row>
    <row r="432" spans="1:4" x14ac:dyDescent="0.3">
      <c r="A432" t="s">
        <v>864</v>
      </c>
      <c r="B432" t="s">
        <v>5</v>
      </c>
      <c r="C432" t="s">
        <v>865</v>
      </c>
      <c r="D432" t="str">
        <f>HYPERLINK("https://talan.bank.gov.ua/get-user-certificate/C75eMajsjo98NBFF0Xzs","Завантажити сертифікат")</f>
        <v>Завантажити сертифікат</v>
      </c>
    </row>
    <row r="433" spans="1:4" x14ac:dyDescent="0.3">
      <c r="A433" t="s">
        <v>866</v>
      </c>
      <c r="B433" t="s">
        <v>5</v>
      </c>
      <c r="C433" t="s">
        <v>867</v>
      </c>
      <c r="D433" t="str">
        <f>HYPERLINK("https://talan.bank.gov.ua/get-user-certificate/C75eMS3p8E_vbnzmglBQ","Завантажити сертифікат")</f>
        <v>Завантажити сертифікат</v>
      </c>
    </row>
    <row r="434" spans="1:4" x14ac:dyDescent="0.3">
      <c r="A434" t="s">
        <v>868</v>
      </c>
      <c r="B434" t="s">
        <v>5</v>
      </c>
      <c r="C434" t="s">
        <v>869</v>
      </c>
      <c r="D434" t="str">
        <f>HYPERLINK("https://talan.bank.gov.ua/get-user-certificate/C75eMZGVG5Qtz0N2OA_F","Завантажити сертифікат")</f>
        <v>Завантажити сертифікат</v>
      </c>
    </row>
    <row r="435" spans="1:4" x14ac:dyDescent="0.3">
      <c r="A435" t="s">
        <v>870</v>
      </c>
      <c r="B435" t="s">
        <v>5</v>
      </c>
      <c r="C435" t="s">
        <v>871</v>
      </c>
      <c r="D435" t="str">
        <f>HYPERLINK("https://talan.bank.gov.ua/get-user-certificate/C75eMBn_h8kQXRyi1u6Z","Завантажити сертифікат")</f>
        <v>Завантажити сертифікат</v>
      </c>
    </row>
    <row r="436" spans="1:4" x14ac:dyDescent="0.3">
      <c r="A436" t="s">
        <v>872</v>
      </c>
      <c r="B436" t="s">
        <v>5</v>
      </c>
      <c r="C436" t="s">
        <v>873</v>
      </c>
      <c r="D436" t="str">
        <f>HYPERLINK("https://talan.bank.gov.ua/get-user-certificate/C75eMdmOMYfNx8w7WznW","Завантажити сертифікат")</f>
        <v>Завантажити сертифікат</v>
      </c>
    </row>
    <row r="437" spans="1:4" x14ac:dyDescent="0.3">
      <c r="A437" t="s">
        <v>874</v>
      </c>
      <c r="B437" t="s">
        <v>5</v>
      </c>
      <c r="C437" t="s">
        <v>875</v>
      </c>
      <c r="D437" t="str">
        <f>HYPERLINK("https://talan.bank.gov.ua/get-user-certificate/C75eMp9M73bfwZXc_e_T","Завантажити сертифікат")</f>
        <v>Завантажити сертифікат</v>
      </c>
    </row>
    <row r="438" spans="1:4" x14ac:dyDescent="0.3">
      <c r="A438" t="s">
        <v>876</v>
      </c>
      <c r="B438" t="s">
        <v>5</v>
      </c>
      <c r="C438" t="s">
        <v>877</v>
      </c>
      <c r="D438" t="str">
        <f>HYPERLINK("https://talan.bank.gov.ua/get-user-certificate/C75eMHW5fz6zzIlfE9Ik","Завантажити сертифікат")</f>
        <v>Завантажити сертифікат</v>
      </c>
    </row>
    <row r="439" spans="1:4" x14ac:dyDescent="0.3">
      <c r="A439" t="s">
        <v>878</v>
      </c>
      <c r="B439" t="s">
        <v>5</v>
      </c>
      <c r="C439" t="s">
        <v>879</v>
      </c>
      <c r="D439" t="str">
        <f>HYPERLINK("https://talan.bank.gov.ua/get-user-certificate/C75eMZELVmRga4ViMbxX","Завантажити сертифікат")</f>
        <v>Завантажити сертифікат</v>
      </c>
    </row>
    <row r="440" spans="1:4" x14ac:dyDescent="0.3">
      <c r="A440" t="s">
        <v>880</v>
      </c>
      <c r="B440" t="s">
        <v>5</v>
      </c>
      <c r="C440" t="s">
        <v>881</v>
      </c>
      <c r="D440" t="str">
        <f>HYPERLINK("https://talan.bank.gov.ua/get-user-certificate/C75eMZC80bbLFZI6g8-d","Завантажити сертифікат")</f>
        <v>Завантажити сертифікат</v>
      </c>
    </row>
    <row r="441" spans="1:4" x14ac:dyDescent="0.3">
      <c r="A441" t="s">
        <v>882</v>
      </c>
      <c r="B441" t="s">
        <v>5</v>
      </c>
      <c r="C441" t="s">
        <v>883</v>
      </c>
      <c r="D441" t="str">
        <f>HYPERLINK("https://talan.bank.gov.ua/get-user-certificate/C75eMZwHRt0k5-P0NjKz","Завантажити сертифікат")</f>
        <v>Завантажити сертифікат</v>
      </c>
    </row>
    <row r="442" spans="1:4" x14ac:dyDescent="0.3">
      <c r="A442" t="s">
        <v>884</v>
      </c>
      <c r="B442" t="s">
        <v>5</v>
      </c>
      <c r="C442" t="s">
        <v>885</v>
      </c>
      <c r="D442" t="str">
        <f>HYPERLINK("https://talan.bank.gov.ua/get-user-certificate/C75eMOWm4FaLdXlXXmS8","Завантажити сертифікат")</f>
        <v>Завантажити сертифікат</v>
      </c>
    </row>
    <row r="443" spans="1:4" x14ac:dyDescent="0.3">
      <c r="A443" t="s">
        <v>886</v>
      </c>
      <c r="B443" t="s">
        <v>5</v>
      </c>
      <c r="C443" t="s">
        <v>887</v>
      </c>
      <c r="D443" t="str">
        <f>HYPERLINK("https://talan.bank.gov.ua/get-user-certificate/C75eMLbK8lPRI9GlMra7","Завантажити сертифікат")</f>
        <v>Завантажити сертифікат</v>
      </c>
    </row>
    <row r="444" spans="1:4" x14ac:dyDescent="0.3">
      <c r="A444" t="s">
        <v>888</v>
      </c>
      <c r="B444" t="s">
        <v>5</v>
      </c>
      <c r="C444" t="s">
        <v>889</v>
      </c>
      <c r="D444" t="str">
        <f>HYPERLINK("https://talan.bank.gov.ua/get-user-certificate/C75eMm8HhXqmpUMOZ2lr","Завантажити сертифікат")</f>
        <v>Завантажити сертифікат</v>
      </c>
    </row>
    <row r="445" spans="1:4" x14ac:dyDescent="0.3">
      <c r="A445" t="s">
        <v>890</v>
      </c>
      <c r="B445" t="s">
        <v>5</v>
      </c>
      <c r="C445" t="s">
        <v>891</v>
      </c>
      <c r="D445" t="str">
        <f>HYPERLINK("https://talan.bank.gov.ua/get-user-certificate/C75eMxxHp6BnMsz1I2Dp","Завантажити сертифікат")</f>
        <v>Завантажити сертифікат</v>
      </c>
    </row>
    <row r="446" spans="1:4" x14ac:dyDescent="0.3">
      <c r="A446" t="s">
        <v>892</v>
      </c>
      <c r="B446" t="s">
        <v>5</v>
      </c>
      <c r="C446" t="s">
        <v>893</v>
      </c>
      <c r="D446" t="str">
        <f>HYPERLINK("https://talan.bank.gov.ua/get-user-certificate/C75eMSHlyutqVVG_jvXd","Завантажити сертифікат")</f>
        <v>Завантажити сертифікат</v>
      </c>
    </row>
    <row r="447" spans="1:4" x14ac:dyDescent="0.3">
      <c r="A447" t="s">
        <v>894</v>
      </c>
      <c r="B447" t="s">
        <v>5</v>
      </c>
      <c r="C447" t="s">
        <v>895</v>
      </c>
      <c r="D447" t="str">
        <f>HYPERLINK("https://talan.bank.gov.ua/get-user-certificate/C75eM4hOLh8_Ow1DRnGI","Завантажити сертифікат")</f>
        <v>Завантажити сертифікат</v>
      </c>
    </row>
    <row r="448" spans="1:4" x14ac:dyDescent="0.3">
      <c r="A448" t="s">
        <v>896</v>
      </c>
      <c r="B448" t="s">
        <v>5</v>
      </c>
      <c r="C448" t="s">
        <v>897</v>
      </c>
      <c r="D448" t="str">
        <f>HYPERLINK("https://talan.bank.gov.ua/get-user-certificate/C75eMhD_pkwH5ASC6O2n","Завантажити сертифікат")</f>
        <v>Завантажити сертифікат</v>
      </c>
    </row>
    <row r="449" spans="1:4" x14ac:dyDescent="0.3">
      <c r="A449" t="s">
        <v>898</v>
      </c>
      <c r="B449" t="s">
        <v>5</v>
      </c>
      <c r="C449" t="s">
        <v>899</v>
      </c>
      <c r="D449" t="str">
        <f>HYPERLINK("https://talan.bank.gov.ua/get-user-certificate/C75eMGsMIVbspqKRIPwS","Завантажити сертифікат")</f>
        <v>Завантажити сертифікат</v>
      </c>
    </row>
    <row r="450" spans="1:4" x14ac:dyDescent="0.3">
      <c r="A450" t="s">
        <v>900</v>
      </c>
      <c r="B450" t="s">
        <v>5</v>
      </c>
      <c r="C450" t="s">
        <v>901</v>
      </c>
      <c r="D450" t="str">
        <f>HYPERLINK("https://talan.bank.gov.ua/get-user-certificate/C75eM7yrKXL2AuK_DnQp","Завантажити сертифікат")</f>
        <v>Завантажити сертифікат</v>
      </c>
    </row>
    <row r="451" spans="1:4" x14ac:dyDescent="0.3">
      <c r="A451" t="s">
        <v>902</v>
      </c>
      <c r="B451" t="s">
        <v>5</v>
      </c>
      <c r="C451" t="s">
        <v>903</v>
      </c>
      <c r="D451" t="str">
        <f>HYPERLINK("https://talan.bank.gov.ua/get-user-certificate/C75eMh68GVBrikv-vK5a","Завантажити сертифікат")</f>
        <v>Завантажити сертифікат</v>
      </c>
    </row>
    <row r="452" spans="1:4" x14ac:dyDescent="0.3">
      <c r="A452" t="s">
        <v>904</v>
      </c>
      <c r="B452" t="s">
        <v>5</v>
      </c>
      <c r="C452" t="s">
        <v>905</v>
      </c>
      <c r="D452" t="str">
        <f>HYPERLINK("https://talan.bank.gov.ua/get-user-certificate/C75eMlEFHgf9YpdIvIv1","Завантажити сертифікат")</f>
        <v>Завантажити сертифікат</v>
      </c>
    </row>
    <row r="453" spans="1:4" x14ac:dyDescent="0.3">
      <c r="A453" t="s">
        <v>906</v>
      </c>
      <c r="B453" t="s">
        <v>5</v>
      </c>
      <c r="C453" t="s">
        <v>907</v>
      </c>
      <c r="D453" t="str">
        <f>HYPERLINK("https://talan.bank.gov.ua/get-user-certificate/C75eMBhGN2JCapXB1XGj","Завантажити сертифікат")</f>
        <v>Завантажити сертифікат</v>
      </c>
    </row>
    <row r="454" spans="1:4" x14ac:dyDescent="0.3">
      <c r="A454" t="s">
        <v>908</v>
      </c>
      <c r="B454" t="s">
        <v>5</v>
      </c>
      <c r="C454" t="s">
        <v>909</v>
      </c>
      <c r="D454" t="str">
        <f>HYPERLINK("https://talan.bank.gov.ua/get-user-certificate/C75eMHPAJjX3UDKr5Rot","Завантажити сертифікат")</f>
        <v>Завантажити сертифікат</v>
      </c>
    </row>
    <row r="455" spans="1:4" x14ac:dyDescent="0.3">
      <c r="A455" t="s">
        <v>910</v>
      </c>
      <c r="B455" t="s">
        <v>5</v>
      </c>
      <c r="C455" t="s">
        <v>911</v>
      </c>
      <c r="D455" t="str">
        <f>HYPERLINK("https://talan.bank.gov.ua/get-user-certificate/C75eMXmYuAcUl3TinPZx","Завантажити сертифікат")</f>
        <v>Завантажити сертифікат</v>
      </c>
    </row>
    <row r="456" spans="1:4" x14ac:dyDescent="0.3">
      <c r="A456" t="s">
        <v>912</v>
      </c>
      <c r="B456" t="s">
        <v>5</v>
      </c>
      <c r="C456" t="s">
        <v>913</v>
      </c>
      <c r="D456" t="str">
        <f>HYPERLINK("https://talan.bank.gov.ua/get-user-certificate/C75eMddzJwPjU1FY-YFz","Завантажити сертифікат")</f>
        <v>Завантажити сертифікат</v>
      </c>
    </row>
    <row r="457" spans="1:4" x14ac:dyDescent="0.3">
      <c r="A457" t="s">
        <v>914</v>
      </c>
      <c r="B457" t="s">
        <v>5</v>
      </c>
      <c r="C457" t="s">
        <v>915</v>
      </c>
      <c r="D457" t="str">
        <f>HYPERLINK("https://talan.bank.gov.ua/get-user-certificate/C75eMRBMA4dstbofthy5","Завантажити сертифікат")</f>
        <v>Завантажити сертифікат</v>
      </c>
    </row>
    <row r="458" spans="1:4" x14ac:dyDescent="0.3">
      <c r="A458" t="s">
        <v>916</v>
      </c>
      <c r="B458" t="s">
        <v>5</v>
      </c>
      <c r="C458" t="s">
        <v>917</v>
      </c>
      <c r="D458" t="str">
        <f>HYPERLINK("https://talan.bank.gov.ua/get-user-certificate/C75eM0gYkNpG71SE4O5x","Завантажити сертифікат")</f>
        <v>Завантажити сертифікат</v>
      </c>
    </row>
    <row r="459" spans="1:4" x14ac:dyDescent="0.3">
      <c r="A459" t="s">
        <v>918</v>
      </c>
      <c r="B459" t="s">
        <v>5</v>
      </c>
      <c r="C459" t="s">
        <v>919</v>
      </c>
      <c r="D459" t="str">
        <f>HYPERLINK("https://talan.bank.gov.ua/get-user-certificate/C75eMfqsU7OFm8QmuRas","Завантажити сертифікат")</f>
        <v>Завантажити сертифікат</v>
      </c>
    </row>
    <row r="460" spans="1:4" x14ac:dyDescent="0.3">
      <c r="A460" t="s">
        <v>920</v>
      </c>
      <c r="B460" t="s">
        <v>5</v>
      </c>
      <c r="C460" t="s">
        <v>921</v>
      </c>
      <c r="D460" t="str">
        <f>HYPERLINK("https://talan.bank.gov.ua/get-user-certificate/C75eM-nZ2Dhx819VYhbD","Завантажити сертифікат")</f>
        <v>Завантажити сертифікат</v>
      </c>
    </row>
    <row r="461" spans="1:4" x14ac:dyDescent="0.3">
      <c r="A461" t="s">
        <v>922</v>
      </c>
      <c r="B461" t="s">
        <v>5</v>
      </c>
      <c r="C461" t="s">
        <v>923</v>
      </c>
      <c r="D461" t="str">
        <f>HYPERLINK("https://talan.bank.gov.ua/get-user-certificate/C75eMDmgVstAPrI6BB3u","Завантажити сертифікат")</f>
        <v>Завантажити сертифікат</v>
      </c>
    </row>
    <row r="462" spans="1:4" x14ac:dyDescent="0.3">
      <c r="A462" t="s">
        <v>924</v>
      </c>
      <c r="B462" t="s">
        <v>5</v>
      </c>
      <c r="C462" t="s">
        <v>925</v>
      </c>
      <c r="D462" t="str">
        <f>HYPERLINK("https://talan.bank.gov.ua/get-user-certificate/C75eMQx7_a_xtiwVLBka","Завантажити сертифікат")</f>
        <v>Завантажити сертифікат</v>
      </c>
    </row>
    <row r="463" spans="1:4" x14ac:dyDescent="0.3">
      <c r="A463" t="s">
        <v>926</v>
      </c>
      <c r="B463" t="s">
        <v>5</v>
      </c>
      <c r="C463" t="s">
        <v>927</v>
      </c>
      <c r="D463" t="str">
        <f>HYPERLINK("https://talan.bank.gov.ua/get-user-certificate/C75eMy3VtdM00v-dvFf0","Завантажити сертифікат")</f>
        <v>Завантажити сертифікат</v>
      </c>
    </row>
    <row r="464" spans="1:4" x14ac:dyDescent="0.3">
      <c r="A464" t="s">
        <v>928</v>
      </c>
      <c r="B464" t="s">
        <v>5</v>
      </c>
      <c r="C464" t="s">
        <v>929</v>
      </c>
      <c r="D464" t="str">
        <f>HYPERLINK("https://talan.bank.gov.ua/get-user-certificate/C75eMcbozU3d17cDLqsd","Завантажити сертифікат")</f>
        <v>Завантажити сертифікат</v>
      </c>
    </row>
    <row r="465" spans="1:4" x14ac:dyDescent="0.3">
      <c r="A465" t="s">
        <v>930</v>
      </c>
      <c r="B465" t="s">
        <v>5</v>
      </c>
      <c r="C465" t="s">
        <v>931</v>
      </c>
      <c r="D465" t="str">
        <f>HYPERLINK("https://talan.bank.gov.ua/get-user-certificate/C75eMuIlAjGpP_2ZptKZ","Завантажити сертифікат")</f>
        <v>Завантажити сертифікат</v>
      </c>
    </row>
    <row r="466" spans="1:4" x14ac:dyDescent="0.3">
      <c r="A466" t="s">
        <v>932</v>
      </c>
      <c r="B466" t="s">
        <v>5</v>
      </c>
      <c r="C466" t="s">
        <v>933</v>
      </c>
      <c r="D466" t="str">
        <f>HYPERLINK("https://talan.bank.gov.ua/get-user-certificate/C75eMCxnz9A3eIg_E05I","Завантажити сертифікат")</f>
        <v>Завантажити сертифікат</v>
      </c>
    </row>
    <row r="467" spans="1:4" x14ac:dyDescent="0.3">
      <c r="A467" t="s">
        <v>934</v>
      </c>
      <c r="B467" t="s">
        <v>5</v>
      </c>
      <c r="C467" t="s">
        <v>935</v>
      </c>
      <c r="D467" t="str">
        <f>HYPERLINK("https://talan.bank.gov.ua/get-user-certificate/C75eMEQq5aQp5IprrnFt","Завантажити сертифікат")</f>
        <v>Завантажити сертифікат</v>
      </c>
    </row>
    <row r="468" spans="1:4" x14ac:dyDescent="0.3">
      <c r="A468" t="s">
        <v>936</v>
      </c>
      <c r="B468" t="s">
        <v>5</v>
      </c>
      <c r="C468" t="s">
        <v>937</v>
      </c>
      <c r="D468" t="str">
        <f>HYPERLINK("https://talan.bank.gov.ua/get-user-certificate/C75eM27rCq6_pWId5kn0","Завантажити сертифікат")</f>
        <v>Завантажити сертифікат</v>
      </c>
    </row>
    <row r="469" spans="1:4" x14ac:dyDescent="0.3">
      <c r="A469" t="s">
        <v>938</v>
      </c>
      <c r="B469" t="s">
        <v>5</v>
      </c>
      <c r="C469" t="s">
        <v>939</v>
      </c>
      <c r="D469" t="str">
        <f>HYPERLINK("https://talan.bank.gov.ua/get-user-certificate/C75eMPxOC1qdU0ysbugz","Завантажити сертифікат")</f>
        <v>Завантажити сертифікат</v>
      </c>
    </row>
    <row r="470" spans="1:4" x14ac:dyDescent="0.3">
      <c r="A470" t="s">
        <v>940</v>
      </c>
      <c r="B470" t="s">
        <v>5</v>
      </c>
      <c r="C470" t="s">
        <v>941</v>
      </c>
      <c r="D470" t="str">
        <f>HYPERLINK("https://talan.bank.gov.ua/get-user-certificate/C75eMUVYcPHZBgbCJEXA","Завантажити сертифікат")</f>
        <v>Завантажити сертифікат</v>
      </c>
    </row>
    <row r="471" spans="1:4" x14ac:dyDescent="0.3">
      <c r="A471" t="s">
        <v>942</v>
      </c>
      <c r="B471" t="s">
        <v>5</v>
      </c>
      <c r="C471" t="s">
        <v>943</v>
      </c>
      <c r="D471" t="str">
        <f>HYPERLINK("https://talan.bank.gov.ua/get-user-certificate/C75eMeo7MBrQbUPIo5ng","Завантажити сертифікат")</f>
        <v>Завантажити сертифікат</v>
      </c>
    </row>
    <row r="472" spans="1:4" x14ac:dyDescent="0.3">
      <c r="A472" t="s">
        <v>944</v>
      </c>
      <c r="B472" t="s">
        <v>5</v>
      </c>
      <c r="C472" t="s">
        <v>945</v>
      </c>
      <c r="D472" t="str">
        <f>HYPERLINK("https://talan.bank.gov.ua/get-user-certificate/C75eMhQOtayXr-lxQEt2","Завантажити сертифікат")</f>
        <v>Завантажити сертифікат</v>
      </c>
    </row>
    <row r="473" spans="1:4" x14ac:dyDescent="0.3">
      <c r="A473" t="s">
        <v>946</v>
      </c>
      <c r="B473" t="s">
        <v>5</v>
      </c>
      <c r="C473" t="s">
        <v>947</v>
      </c>
      <c r="D473" t="str">
        <f>HYPERLINK("https://talan.bank.gov.ua/get-user-certificate/C75eMDitH16E0xT95z7H","Завантажити сертифікат")</f>
        <v>Завантажити сертифікат</v>
      </c>
    </row>
    <row r="474" spans="1:4" x14ac:dyDescent="0.3">
      <c r="A474" t="s">
        <v>948</v>
      </c>
      <c r="B474" t="s">
        <v>5</v>
      </c>
      <c r="C474" t="s">
        <v>949</v>
      </c>
      <c r="D474" t="str">
        <f>HYPERLINK("https://talan.bank.gov.ua/get-user-certificate/C75eMWrWgdpjgu-ez5V4","Завантажити сертифікат")</f>
        <v>Завантажити сертифікат</v>
      </c>
    </row>
    <row r="475" spans="1:4" x14ac:dyDescent="0.3">
      <c r="A475" t="s">
        <v>950</v>
      </c>
      <c r="B475" t="s">
        <v>5</v>
      </c>
      <c r="C475" t="s">
        <v>951</v>
      </c>
      <c r="D475" t="str">
        <f>HYPERLINK("https://talan.bank.gov.ua/get-user-certificate/C75eMRdQMbQ4iVHqv3ZP","Завантажити сертифікат")</f>
        <v>Завантажити сертифікат</v>
      </c>
    </row>
    <row r="476" spans="1:4" x14ac:dyDescent="0.3">
      <c r="A476" t="s">
        <v>952</v>
      </c>
      <c r="B476" t="s">
        <v>5</v>
      </c>
      <c r="C476" t="s">
        <v>953</v>
      </c>
      <c r="D476" t="str">
        <f>HYPERLINK("https://talan.bank.gov.ua/get-user-certificate/C75eMWTbb-JXsZf3WHDI","Завантажити сертифікат")</f>
        <v>Завантажити сертифікат</v>
      </c>
    </row>
    <row r="477" spans="1:4" x14ac:dyDescent="0.3">
      <c r="A477" t="s">
        <v>954</v>
      </c>
      <c r="B477" t="s">
        <v>5</v>
      </c>
      <c r="C477" t="s">
        <v>955</v>
      </c>
      <c r="D477" t="str">
        <f>HYPERLINK("https://talan.bank.gov.ua/get-user-certificate/C75eMmJgGtVsmn9RbRcn","Завантажити сертифікат")</f>
        <v>Завантажити сертифікат</v>
      </c>
    </row>
    <row r="478" spans="1:4" x14ac:dyDescent="0.3">
      <c r="A478" t="s">
        <v>956</v>
      </c>
      <c r="B478" t="s">
        <v>5</v>
      </c>
      <c r="C478" t="s">
        <v>957</v>
      </c>
      <c r="D478" t="str">
        <f>HYPERLINK("https://talan.bank.gov.ua/get-user-certificate/C75eM1xqTcHjQkZ1ULGF","Завантажити сертифікат")</f>
        <v>Завантажити сертифікат</v>
      </c>
    </row>
    <row r="479" spans="1:4" x14ac:dyDescent="0.3">
      <c r="A479" t="s">
        <v>958</v>
      </c>
      <c r="B479" t="s">
        <v>5</v>
      </c>
      <c r="C479" t="s">
        <v>959</v>
      </c>
      <c r="D479" t="str">
        <f>HYPERLINK("https://talan.bank.gov.ua/get-user-certificate/C75eM6_ZUi7kUchBfrE_","Завантажити сертифікат")</f>
        <v>Завантажити сертифікат</v>
      </c>
    </row>
    <row r="480" spans="1:4" x14ac:dyDescent="0.3">
      <c r="A480" t="s">
        <v>960</v>
      </c>
      <c r="B480" t="s">
        <v>5</v>
      </c>
      <c r="C480" t="s">
        <v>961</v>
      </c>
      <c r="D480" t="str">
        <f>HYPERLINK("https://talan.bank.gov.ua/get-user-certificate/C75eM58Lj77aymRMC3OH","Завантажити сертифікат")</f>
        <v>Завантажити сертифікат</v>
      </c>
    </row>
    <row r="481" spans="1:4" x14ac:dyDescent="0.3">
      <c r="A481" t="s">
        <v>962</v>
      </c>
      <c r="B481" t="s">
        <v>5</v>
      </c>
      <c r="C481" t="s">
        <v>963</v>
      </c>
      <c r="D481" t="str">
        <f>HYPERLINK("https://talan.bank.gov.ua/get-user-certificate/C75eMc7PxyHwDCh9pPRZ","Завантажити сертифікат")</f>
        <v>Завантажити сертифікат</v>
      </c>
    </row>
    <row r="482" spans="1:4" x14ac:dyDescent="0.3">
      <c r="A482" t="s">
        <v>964</v>
      </c>
      <c r="B482" t="s">
        <v>5</v>
      </c>
      <c r="C482" t="s">
        <v>965</v>
      </c>
      <c r="D482" t="str">
        <f>HYPERLINK("https://talan.bank.gov.ua/get-user-certificate/C75eMW3czArtrBPVodDv","Завантажити сертифікат")</f>
        <v>Завантажити сертифікат</v>
      </c>
    </row>
    <row r="483" spans="1:4" x14ac:dyDescent="0.3">
      <c r="A483" t="s">
        <v>966</v>
      </c>
      <c r="B483" t="s">
        <v>5</v>
      </c>
      <c r="C483" t="s">
        <v>967</v>
      </c>
      <c r="D483" t="str">
        <f>HYPERLINK("https://talan.bank.gov.ua/get-user-certificate/C75eMvfvrudRajQgnX51","Завантажити сертифікат")</f>
        <v>Завантажити сертифікат</v>
      </c>
    </row>
    <row r="484" spans="1:4" x14ac:dyDescent="0.3">
      <c r="A484" t="s">
        <v>968</v>
      </c>
      <c r="B484" t="s">
        <v>5</v>
      </c>
      <c r="C484" t="s">
        <v>969</v>
      </c>
      <c r="D484" t="str">
        <f>HYPERLINK("https://talan.bank.gov.ua/get-user-certificate/C75eMay0I7-cAnc6hJMk","Завантажити сертифікат")</f>
        <v>Завантажити сертифікат</v>
      </c>
    </row>
    <row r="485" spans="1:4" x14ac:dyDescent="0.3">
      <c r="A485" t="s">
        <v>970</v>
      </c>
      <c r="B485" t="s">
        <v>5</v>
      </c>
      <c r="C485" t="s">
        <v>971</v>
      </c>
      <c r="D485" t="str">
        <f>HYPERLINK("https://talan.bank.gov.ua/get-user-certificate/C75eMGsu6lQDTXXYYXz8","Завантажити сертифікат")</f>
        <v>Завантажити сертифікат</v>
      </c>
    </row>
    <row r="486" spans="1:4" x14ac:dyDescent="0.3">
      <c r="A486" t="s">
        <v>972</v>
      </c>
      <c r="B486" t="s">
        <v>5</v>
      </c>
      <c r="C486" t="s">
        <v>973</v>
      </c>
      <c r="D486" t="str">
        <f>HYPERLINK("https://talan.bank.gov.ua/get-user-certificate/C75eM1hov8V1edEswmYz","Завантажити сертифікат")</f>
        <v>Завантажити сертифікат</v>
      </c>
    </row>
    <row r="487" spans="1:4" x14ac:dyDescent="0.3">
      <c r="A487" t="s">
        <v>974</v>
      </c>
      <c r="B487" t="s">
        <v>5</v>
      </c>
      <c r="C487" t="s">
        <v>975</v>
      </c>
      <c r="D487" t="str">
        <f>HYPERLINK("https://talan.bank.gov.ua/get-user-certificate/C75eM-RMWvtSS7nZKuBJ","Завантажити сертифікат")</f>
        <v>Завантажити сертифікат</v>
      </c>
    </row>
    <row r="488" spans="1:4" x14ac:dyDescent="0.3">
      <c r="A488" t="s">
        <v>976</v>
      </c>
      <c r="B488" t="s">
        <v>5</v>
      </c>
      <c r="C488" t="s">
        <v>977</v>
      </c>
      <c r="D488" t="str">
        <f>HYPERLINK("https://talan.bank.gov.ua/get-user-certificate/C75eMoWuWtBG9F8b99II","Завантажити сертифікат")</f>
        <v>Завантажити сертифікат</v>
      </c>
    </row>
    <row r="489" spans="1:4" x14ac:dyDescent="0.3">
      <c r="A489" t="s">
        <v>978</v>
      </c>
      <c r="B489" t="s">
        <v>5</v>
      </c>
      <c r="C489" t="s">
        <v>979</v>
      </c>
      <c r="D489" t="str">
        <f>HYPERLINK("https://talan.bank.gov.ua/get-user-certificate/C75eM9I6ZkwzCGB5-vym","Завантажити сертифікат")</f>
        <v>Завантажити сертифікат</v>
      </c>
    </row>
    <row r="490" spans="1:4" x14ac:dyDescent="0.3">
      <c r="A490" t="s">
        <v>980</v>
      </c>
      <c r="B490" t="s">
        <v>5</v>
      </c>
      <c r="C490" t="s">
        <v>981</v>
      </c>
      <c r="D490" t="str">
        <f>HYPERLINK("https://talan.bank.gov.ua/get-user-certificate/C75eMYH57tWghEzLDJGQ","Завантажити сертифікат")</f>
        <v>Завантажити сертифікат</v>
      </c>
    </row>
    <row r="491" spans="1:4" x14ac:dyDescent="0.3">
      <c r="A491" t="s">
        <v>982</v>
      </c>
      <c r="B491" t="s">
        <v>5</v>
      </c>
      <c r="C491" t="s">
        <v>983</v>
      </c>
      <c r="D491" t="str">
        <f>HYPERLINK("https://talan.bank.gov.ua/get-user-certificate/C75eMDIIsYZXhptw-pJ0","Завантажити сертифікат")</f>
        <v>Завантажити сертифікат</v>
      </c>
    </row>
    <row r="492" spans="1:4" x14ac:dyDescent="0.3">
      <c r="A492" t="s">
        <v>984</v>
      </c>
      <c r="B492" t="s">
        <v>5</v>
      </c>
      <c r="C492" t="s">
        <v>985</v>
      </c>
      <c r="D492" t="str">
        <f>HYPERLINK("https://talan.bank.gov.ua/get-user-certificate/C75eMSg7mxiUvMFpHZg2","Завантажити сертифікат")</f>
        <v>Завантажити сертифікат</v>
      </c>
    </row>
    <row r="493" spans="1:4" x14ac:dyDescent="0.3">
      <c r="A493" t="s">
        <v>986</v>
      </c>
      <c r="B493" t="s">
        <v>5</v>
      </c>
      <c r="C493" t="s">
        <v>987</v>
      </c>
      <c r="D493" t="str">
        <f>HYPERLINK("https://talan.bank.gov.ua/get-user-certificate/C75eMHv_0zYtXmbGkAXY","Завантажити сертифікат")</f>
        <v>Завантажити сертифікат</v>
      </c>
    </row>
    <row r="494" spans="1:4" x14ac:dyDescent="0.3">
      <c r="A494" t="s">
        <v>988</v>
      </c>
      <c r="B494" t="s">
        <v>5</v>
      </c>
      <c r="C494" t="s">
        <v>989</v>
      </c>
      <c r="D494" t="str">
        <f>HYPERLINK("https://talan.bank.gov.ua/get-user-certificate/C75eMn_23JiEv_vWk0LX","Завантажити сертифікат")</f>
        <v>Завантажити сертифікат</v>
      </c>
    </row>
    <row r="495" spans="1:4" x14ac:dyDescent="0.3">
      <c r="A495" t="s">
        <v>990</v>
      </c>
      <c r="B495" t="s">
        <v>5</v>
      </c>
      <c r="C495" t="s">
        <v>991</v>
      </c>
      <c r="D495" t="str">
        <f>HYPERLINK("https://talan.bank.gov.ua/get-user-certificate/C75eMaUem3Ch7ZJB2nrH","Завантажити сертифікат")</f>
        <v>Завантажити сертифікат</v>
      </c>
    </row>
    <row r="496" spans="1:4" x14ac:dyDescent="0.3">
      <c r="A496" t="s">
        <v>992</v>
      </c>
      <c r="B496" t="s">
        <v>5</v>
      </c>
      <c r="C496" t="s">
        <v>993</v>
      </c>
      <c r="D496" t="str">
        <f>HYPERLINK("https://talan.bank.gov.ua/get-user-certificate/C75eMQGrmF8YPrfMAG6_","Завантажити сертифікат")</f>
        <v>Завантажити сертифікат</v>
      </c>
    </row>
    <row r="497" spans="1:4" x14ac:dyDescent="0.3">
      <c r="A497" t="s">
        <v>994</v>
      </c>
      <c r="B497" t="s">
        <v>5</v>
      </c>
      <c r="C497" t="s">
        <v>995</v>
      </c>
      <c r="D497" t="str">
        <f>HYPERLINK("https://talan.bank.gov.ua/get-user-certificate/C75eM5dgI95oADRPP1B9","Завантажити сертифікат")</f>
        <v>Завантажити сертифікат</v>
      </c>
    </row>
    <row r="498" spans="1:4" x14ac:dyDescent="0.3">
      <c r="A498" t="s">
        <v>996</v>
      </c>
      <c r="B498" t="s">
        <v>5</v>
      </c>
      <c r="C498" t="s">
        <v>997</v>
      </c>
      <c r="D498" t="str">
        <f>HYPERLINK("https://talan.bank.gov.ua/get-user-certificate/C75eMZggZ9V72AhN3E7K","Завантажити сертифікат")</f>
        <v>Завантажити сертифікат</v>
      </c>
    </row>
    <row r="499" spans="1:4" x14ac:dyDescent="0.3">
      <c r="A499" t="s">
        <v>998</v>
      </c>
      <c r="B499" t="s">
        <v>5</v>
      </c>
      <c r="C499" t="s">
        <v>999</v>
      </c>
      <c r="D499" t="str">
        <f>HYPERLINK("https://talan.bank.gov.ua/get-user-certificate/C75eMiqNcACCpcLfBeE7","Завантажити сертифікат")</f>
        <v>Завантажити сертифікат</v>
      </c>
    </row>
    <row r="500" spans="1:4" x14ac:dyDescent="0.3">
      <c r="A500" t="s">
        <v>1000</v>
      </c>
      <c r="B500" t="s">
        <v>5</v>
      </c>
      <c r="C500" t="s">
        <v>1001</v>
      </c>
      <c r="D500" t="str">
        <f>HYPERLINK("https://talan.bank.gov.ua/get-user-certificate/C75eMRNkU853GsbIXCKq","Завантажити сертифікат")</f>
        <v>Завантажити сертифікат</v>
      </c>
    </row>
    <row r="501" spans="1:4" x14ac:dyDescent="0.3">
      <c r="A501" t="s">
        <v>1002</v>
      </c>
      <c r="B501" t="s">
        <v>5</v>
      </c>
      <c r="C501" t="s">
        <v>1003</v>
      </c>
      <c r="D501" t="str">
        <f>HYPERLINK("https://talan.bank.gov.ua/get-user-certificate/C75eMrBFITYwONK7-YXh","Завантажити сертифікат")</f>
        <v>Завантажити сертифікат</v>
      </c>
    </row>
    <row r="502" spans="1:4" x14ac:dyDescent="0.3">
      <c r="A502" t="s">
        <v>1004</v>
      </c>
      <c r="B502" t="s">
        <v>5</v>
      </c>
      <c r="C502" t="s">
        <v>1005</v>
      </c>
      <c r="D502" t="str">
        <f>HYPERLINK("https://talan.bank.gov.ua/get-user-certificate/C75eMJ-uq57Ng8jreFmO","Завантажити сертифікат")</f>
        <v>Завантажити сертифікат</v>
      </c>
    </row>
    <row r="503" spans="1:4" x14ac:dyDescent="0.3">
      <c r="A503" t="s">
        <v>1006</v>
      </c>
      <c r="B503" t="s">
        <v>5</v>
      </c>
      <c r="C503" t="s">
        <v>1007</v>
      </c>
      <c r="D503" t="str">
        <f>HYPERLINK("https://talan.bank.gov.ua/get-user-certificate/C75eM-NMYb3PV-W8l4UH","Завантажити сертифікат")</f>
        <v>Завантажити сертифікат</v>
      </c>
    </row>
    <row r="504" spans="1:4" x14ac:dyDescent="0.3">
      <c r="A504" t="s">
        <v>1008</v>
      </c>
      <c r="B504" t="s">
        <v>5</v>
      </c>
      <c r="C504" t="s">
        <v>1009</v>
      </c>
      <c r="D504" t="str">
        <f>HYPERLINK("https://talan.bank.gov.ua/get-user-certificate/C75eMojdFTAlTLgdWQhS","Завантажити сертифікат")</f>
        <v>Завантажити сертифікат</v>
      </c>
    </row>
    <row r="505" spans="1:4" x14ac:dyDescent="0.3">
      <c r="A505" t="s">
        <v>1010</v>
      </c>
      <c r="B505" t="s">
        <v>5</v>
      </c>
      <c r="C505" t="s">
        <v>1011</v>
      </c>
      <c r="D505" t="str">
        <f>HYPERLINK("https://talan.bank.gov.ua/get-user-certificate/C75eMiLHgkcbmjYINvwk","Завантажити сертифікат")</f>
        <v>Завантажити сертифікат</v>
      </c>
    </row>
    <row r="506" spans="1:4" x14ac:dyDescent="0.3">
      <c r="A506" t="s">
        <v>1012</v>
      </c>
      <c r="B506" t="s">
        <v>5</v>
      </c>
      <c r="C506" t="s">
        <v>1013</v>
      </c>
      <c r="D506" t="str">
        <f>HYPERLINK("https://talan.bank.gov.ua/get-user-certificate/C75eMt3eusjRMoYbsxNY","Завантажити сертифікат")</f>
        <v>Завантажити сертифікат</v>
      </c>
    </row>
    <row r="507" spans="1:4" x14ac:dyDescent="0.3">
      <c r="A507" t="s">
        <v>1014</v>
      </c>
      <c r="B507" t="s">
        <v>5</v>
      </c>
      <c r="C507" t="s">
        <v>1015</v>
      </c>
      <c r="D507" t="str">
        <f>HYPERLINK("https://talan.bank.gov.ua/get-user-certificate/C75eMq5jCfRy5G4FVJMW","Завантажити сертифікат")</f>
        <v>Завантажити сертифікат</v>
      </c>
    </row>
    <row r="508" spans="1:4" x14ac:dyDescent="0.3">
      <c r="A508" t="s">
        <v>1016</v>
      </c>
      <c r="B508" t="s">
        <v>5</v>
      </c>
      <c r="C508" t="s">
        <v>1017</v>
      </c>
      <c r="D508" t="str">
        <f>HYPERLINK("https://talan.bank.gov.ua/get-user-certificate/C75eM9HQLktXC15xlzS3","Завантажити сертифікат")</f>
        <v>Завантажити сертифікат</v>
      </c>
    </row>
    <row r="509" spans="1:4" x14ac:dyDescent="0.3">
      <c r="A509" t="s">
        <v>1018</v>
      </c>
      <c r="B509" t="s">
        <v>5</v>
      </c>
      <c r="C509" t="s">
        <v>1019</v>
      </c>
      <c r="D509" t="str">
        <f>HYPERLINK("https://talan.bank.gov.ua/get-user-certificate/C75eMIh7IGMxTVXmiihk","Завантажити сертифікат")</f>
        <v>Завантажити сертифікат</v>
      </c>
    </row>
    <row r="510" spans="1:4" x14ac:dyDescent="0.3">
      <c r="A510" t="s">
        <v>1020</v>
      </c>
      <c r="B510" t="s">
        <v>5</v>
      </c>
      <c r="C510" t="s">
        <v>1021</v>
      </c>
      <c r="D510" t="str">
        <f>HYPERLINK("https://talan.bank.gov.ua/get-user-certificate/C75eMZFO_3hPEVVxVOY0","Завантажити сертифікат")</f>
        <v>Завантажити сертифікат</v>
      </c>
    </row>
    <row r="511" spans="1:4" x14ac:dyDescent="0.3">
      <c r="A511" t="s">
        <v>1022</v>
      </c>
      <c r="B511" t="s">
        <v>5</v>
      </c>
      <c r="C511" t="s">
        <v>1023</v>
      </c>
      <c r="D511" t="str">
        <f>HYPERLINK("https://talan.bank.gov.ua/get-user-certificate/C75eMaV9TqikxLow0Fle","Завантажити сертифікат")</f>
        <v>Завантажити сертифікат</v>
      </c>
    </row>
    <row r="512" spans="1:4" x14ac:dyDescent="0.3">
      <c r="A512" t="s">
        <v>1024</v>
      </c>
      <c r="B512" t="s">
        <v>5</v>
      </c>
      <c r="C512" t="s">
        <v>1025</v>
      </c>
      <c r="D512" t="str">
        <f>HYPERLINK("https://talan.bank.gov.ua/get-user-certificate/C75eMoUeGA1EnGNIYTcq","Завантажити сертифікат")</f>
        <v>Завантажити сертифікат</v>
      </c>
    </row>
    <row r="513" spans="1:4" x14ac:dyDescent="0.3">
      <c r="A513" t="s">
        <v>1026</v>
      </c>
      <c r="B513" t="s">
        <v>5</v>
      </c>
      <c r="C513" t="s">
        <v>1027</v>
      </c>
      <c r="D513" t="str">
        <f>HYPERLINK("https://talan.bank.gov.ua/get-user-certificate/C75eMe9t5MtpdhmN-SuR","Завантажити сертифікат")</f>
        <v>Завантажити сертифікат</v>
      </c>
    </row>
    <row r="514" spans="1:4" x14ac:dyDescent="0.3">
      <c r="A514" t="s">
        <v>1028</v>
      </c>
      <c r="B514" t="s">
        <v>5</v>
      </c>
      <c r="C514" t="s">
        <v>1029</v>
      </c>
      <c r="D514" t="str">
        <f>HYPERLINK("https://talan.bank.gov.ua/get-user-certificate/C75eM7C-SRzI_Uht_Ad0","Завантажити сертифікат")</f>
        <v>Завантажити сертифікат</v>
      </c>
    </row>
    <row r="515" spans="1:4" x14ac:dyDescent="0.3">
      <c r="A515" t="s">
        <v>1030</v>
      </c>
      <c r="B515" t="s">
        <v>5</v>
      </c>
      <c r="C515" t="s">
        <v>1031</v>
      </c>
      <c r="D515" t="str">
        <f>HYPERLINK("https://talan.bank.gov.ua/get-user-certificate/C75eMhGy2YRnEXerzXOD","Завантажити сертифікат")</f>
        <v>Завантажити сертифікат</v>
      </c>
    </row>
    <row r="516" spans="1:4" x14ac:dyDescent="0.3">
      <c r="A516" t="s">
        <v>1032</v>
      </c>
      <c r="B516" t="s">
        <v>5</v>
      </c>
      <c r="C516" t="s">
        <v>1033</v>
      </c>
      <c r="D516" t="str">
        <f>HYPERLINK("https://talan.bank.gov.ua/get-user-certificate/C75eMAbBCSf7RqU3yxd6","Завантажити сертифікат")</f>
        <v>Завантажити сертифікат</v>
      </c>
    </row>
    <row r="517" spans="1:4" x14ac:dyDescent="0.3">
      <c r="A517" t="s">
        <v>1034</v>
      </c>
      <c r="B517" t="s">
        <v>5</v>
      </c>
      <c r="C517" t="s">
        <v>1035</v>
      </c>
      <c r="D517" t="str">
        <f>HYPERLINK("https://talan.bank.gov.ua/get-user-certificate/C75eMI_NWxkHDVoPpOui","Завантажити сертифікат")</f>
        <v>Завантажити сертифікат</v>
      </c>
    </row>
    <row r="518" spans="1:4" x14ac:dyDescent="0.3">
      <c r="A518" t="s">
        <v>1036</v>
      </c>
      <c r="B518" t="s">
        <v>5</v>
      </c>
      <c r="C518" t="s">
        <v>1037</v>
      </c>
      <c r="D518" t="str">
        <f>HYPERLINK("https://talan.bank.gov.ua/get-user-certificate/C75eM6cBV7iR57Hu4Rcs","Завантажити сертифікат")</f>
        <v>Завантажити сертифікат</v>
      </c>
    </row>
    <row r="519" spans="1:4" x14ac:dyDescent="0.3">
      <c r="A519" t="s">
        <v>1038</v>
      </c>
      <c r="B519" t="s">
        <v>5</v>
      </c>
      <c r="C519" t="s">
        <v>1039</v>
      </c>
      <c r="D519" t="str">
        <f>HYPERLINK("https://talan.bank.gov.ua/get-user-certificate/C75eMdUruYKLuG9pCpFz","Завантажити сертифікат")</f>
        <v>Завантажити сертифікат</v>
      </c>
    </row>
    <row r="520" spans="1:4" x14ac:dyDescent="0.3">
      <c r="A520" t="s">
        <v>1040</v>
      </c>
      <c r="B520" t="s">
        <v>5</v>
      </c>
      <c r="C520" t="s">
        <v>1041</v>
      </c>
      <c r="D520" t="str">
        <f>HYPERLINK("https://talan.bank.gov.ua/get-user-certificate/C75eM-1d4AxG0IUjyrrw","Завантажити сертифікат")</f>
        <v>Завантажити сертифікат</v>
      </c>
    </row>
    <row r="521" spans="1:4" x14ac:dyDescent="0.3">
      <c r="A521" t="s">
        <v>1042</v>
      </c>
      <c r="B521" t="s">
        <v>5</v>
      </c>
      <c r="C521" t="s">
        <v>1043</v>
      </c>
      <c r="D521" t="str">
        <f>HYPERLINK("https://talan.bank.gov.ua/get-user-certificate/C75eM6IAsKOirnUPbhjg","Завантажити сертифікат")</f>
        <v>Завантажити сертифікат</v>
      </c>
    </row>
    <row r="522" spans="1:4" x14ac:dyDescent="0.3">
      <c r="A522" t="s">
        <v>1044</v>
      </c>
      <c r="B522" t="s">
        <v>5</v>
      </c>
      <c r="C522" t="s">
        <v>1045</v>
      </c>
      <c r="D522" t="str">
        <f>HYPERLINK("https://talan.bank.gov.ua/get-user-certificate/C75eMbaQpgx0fZ2VWe4x","Завантажити сертифікат")</f>
        <v>Завантажити сертифікат</v>
      </c>
    </row>
    <row r="523" spans="1:4" x14ac:dyDescent="0.3">
      <c r="A523" t="s">
        <v>1046</v>
      </c>
      <c r="B523" t="s">
        <v>5</v>
      </c>
      <c r="C523" t="s">
        <v>1047</v>
      </c>
      <c r="D523" t="str">
        <f>HYPERLINK("https://talan.bank.gov.ua/get-user-certificate/C75eMgzY7cd-qZJ2gBxv","Завантажити сертифікат")</f>
        <v>Завантажити сертифікат</v>
      </c>
    </row>
    <row r="524" spans="1:4" x14ac:dyDescent="0.3">
      <c r="A524" t="s">
        <v>1048</v>
      </c>
      <c r="B524" t="s">
        <v>5</v>
      </c>
      <c r="C524" t="s">
        <v>1049</v>
      </c>
      <c r="D524" t="str">
        <f>HYPERLINK("https://talan.bank.gov.ua/get-user-certificate/C75eMqOpoin2RS-zBGka","Завантажити сертифікат")</f>
        <v>Завантажити сертифікат</v>
      </c>
    </row>
    <row r="525" spans="1:4" x14ac:dyDescent="0.3">
      <c r="A525" t="s">
        <v>1050</v>
      </c>
      <c r="B525" t="s">
        <v>5</v>
      </c>
      <c r="C525" t="s">
        <v>1051</v>
      </c>
      <c r="D525" t="str">
        <f>HYPERLINK("https://talan.bank.gov.ua/get-user-certificate/C75eM_a8fF-t1RTwIYnG","Завантажити сертифікат")</f>
        <v>Завантажити сертифікат</v>
      </c>
    </row>
    <row r="526" spans="1:4" x14ac:dyDescent="0.3">
      <c r="A526" t="s">
        <v>1052</v>
      </c>
      <c r="B526" t="s">
        <v>5</v>
      </c>
      <c r="C526" t="s">
        <v>1053</v>
      </c>
      <c r="D526" t="str">
        <f>HYPERLINK("https://talan.bank.gov.ua/get-user-certificate/C75eM-NG48fCI4mmzFXF","Завантажити сертифікат")</f>
        <v>Завантажити сертифікат</v>
      </c>
    </row>
    <row r="527" spans="1:4" x14ac:dyDescent="0.3">
      <c r="A527" t="s">
        <v>1054</v>
      </c>
      <c r="B527" t="s">
        <v>5</v>
      </c>
      <c r="C527" t="s">
        <v>1055</v>
      </c>
      <c r="D527" t="str">
        <f>HYPERLINK("https://talan.bank.gov.ua/get-user-certificate/C75eM6QrEAA_whXnB28-","Завантажити сертифікат")</f>
        <v>Завантажити сертифікат</v>
      </c>
    </row>
    <row r="528" spans="1:4" x14ac:dyDescent="0.3">
      <c r="A528" t="s">
        <v>1056</v>
      </c>
      <c r="B528" t="s">
        <v>5</v>
      </c>
      <c r="C528" t="s">
        <v>1057</v>
      </c>
      <c r="D528" t="str">
        <f>HYPERLINK("https://talan.bank.gov.ua/get-user-certificate/C75eMIXvOUnjip4U3t_a","Завантажити сертифікат")</f>
        <v>Завантажити сертифікат</v>
      </c>
    </row>
    <row r="529" spans="1:4" x14ac:dyDescent="0.3">
      <c r="A529" t="s">
        <v>1058</v>
      </c>
      <c r="B529" t="s">
        <v>5</v>
      </c>
      <c r="C529" t="s">
        <v>1059</v>
      </c>
      <c r="D529" t="str">
        <f>HYPERLINK("https://talan.bank.gov.ua/get-user-certificate/C75eMtIJhdE3GAYKiE9f","Завантажити сертифікат")</f>
        <v>Завантажити сертифікат</v>
      </c>
    </row>
    <row r="530" spans="1:4" x14ac:dyDescent="0.3">
      <c r="A530" t="s">
        <v>1060</v>
      </c>
      <c r="B530" t="s">
        <v>5</v>
      </c>
      <c r="C530" t="s">
        <v>1061</v>
      </c>
      <c r="D530" t="str">
        <f>HYPERLINK("https://talan.bank.gov.ua/get-user-certificate/C75eMKLjEwSHQFGACKBC","Завантажити сертифікат")</f>
        <v>Завантажити сертифікат</v>
      </c>
    </row>
    <row r="531" spans="1:4" x14ac:dyDescent="0.3">
      <c r="A531" t="s">
        <v>1062</v>
      </c>
      <c r="B531" t="s">
        <v>5</v>
      </c>
      <c r="C531" t="s">
        <v>1063</v>
      </c>
      <c r="D531" t="str">
        <f>HYPERLINK("https://talan.bank.gov.ua/get-user-certificate/C75eMFrGf9bG3ndcuWAy","Завантажити сертифікат")</f>
        <v>Завантажити сертифікат</v>
      </c>
    </row>
    <row r="532" spans="1:4" x14ac:dyDescent="0.3">
      <c r="A532" t="s">
        <v>1064</v>
      </c>
      <c r="B532" t="s">
        <v>5</v>
      </c>
      <c r="C532" t="s">
        <v>1065</v>
      </c>
      <c r="D532" t="str">
        <f>HYPERLINK("https://talan.bank.gov.ua/get-user-certificate/C75eMqi2bmGIClBE0OKf","Завантажити сертифікат")</f>
        <v>Завантажити сертифікат</v>
      </c>
    </row>
    <row r="533" spans="1:4" x14ac:dyDescent="0.3">
      <c r="A533" t="s">
        <v>1066</v>
      </c>
      <c r="B533" t="s">
        <v>5</v>
      </c>
      <c r="C533" t="s">
        <v>1067</v>
      </c>
      <c r="D533" t="str">
        <f>HYPERLINK("https://talan.bank.gov.ua/get-user-certificate/C75eMGxQoSTT5ZG9wG0s","Завантажити сертифікат")</f>
        <v>Завантажити сертифікат</v>
      </c>
    </row>
    <row r="534" spans="1:4" x14ac:dyDescent="0.3">
      <c r="A534" t="s">
        <v>1068</v>
      </c>
      <c r="B534" t="s">
        <v>5</v>
      </c>
      <c r="C534" t="s">
        <v>1069</v>
      </c>
      <c r="D534" t="str">
        <f>HYPERLINK("https://talan.bank.gov.ua/get-user-certificate/C75eMUfbmH1_Gy_oDrtV","Завантажити сертифікат")</f>
        <v>Завантажити сертифікат</v>
      </c>
    </row>
    <row r="535" spans="1:4" x14ac:dyDescent="0.3">
      <c r="A535" t="s">
        <v>1070</v>
      </c>
      <c r="B535" t="s">
        <v>5</v>
      </c>
      <c r="C535" t="s">
        <v>1071</v>
      </c>
      <c r="D535" t="str">
        <f>HYPERLINK("https://talan.bank.gov.ua/get-user-certificate/C75eMgMCpGkEM0Ex7-BS","Завантажити сертифікат")</f>
        <v>Завантажити сертифікат</v>
      </c>
    </row>
    <row r="536" spans="1:4" x14ac:dyDescent="0.3">
      <c r="A536" t="s">
        <v>1072</v>
      </c>
      <c r="B536" t="s">
        <v>5</v>
      </c>
      <c r="C536" t="s">
        <v>1073</v>
      </c>
      <c r="D536" t="str">
        <f>HYPERLINK("https://talan.bank.gov.ua/get-user-certificate/C75eMWi7oUmKfgeOWs91","Завантажити сертифікат")</f>
        <v>Завантажити сертифікат</v>
      </c>
    </row>
    <row r="537" spans="1:4" x14ac:dyDescent="0.3">
      <c r="A537" t="s">
        <v>1074</v>
      </c>
      <c r="B537" t="s">
        <v>5</v>
      </c>
      <c r="C537" t="s">
        <v>1075</v>
      </c>
      <c r="D537" t="str">
        <f>HYPERLINK("https://talan.bank.gov.ua/get-user-certificate/C75eM5RvcEAh5bvOdhdX","Завантажити сертифікат")</f>
        <v>Завантажити сертифікат</v>
      </c>
    </row>
    <row r="538" spans="1:4" x14ac:dyDescent="0.3">
      <c r="A538" t="s">
        <v>1076</v>
      </c>
      <c r="B538" t="s">
        <v>5</v>
      </c>
      <c r="C538" t="s">
        <v>1077</v>
      </c>
      <c r="D538" t="str">
        <f>HYPERLINK("https://talan.bank.gov.ua/get-user-certificate/C75eMdjeDYXVL-DGRHTm","Завантажити сертифікат")</f>
        <v>Завантажити сертифікат</v>
      </c>
    </row>
    <row r="539" spans="1:4" x14ac:dyDescent="0.3">
      <c r="A539" t="s">
        <v>1078</v>
      </c>
      <c r="B539" t="s">
        <v>5</v>
      </c>
      <c r="C539" t="s">
        <v>1079</v>
      </c>
      <c r="D539" t="str">
        <f>HYPERLINK("https://talan.bank.gov.ua/get-user-certificate/C75eMB-9GC4DyGumGZ0-","Завантажити сертифікат")</f>
        <v>Завантажити сертифікат</v>
      </c>
    </row>
    <row r="540" spans="1:4" x14ac:dyDescent="0.3">
      <c r="A540" t="s">
        <v>1080</v>
      </c>
      <c r="B540" t="s">
        <v>5</v>
      </c>
      <c r="C540" t="s">
        <v>1081</v>
      </c>
      <c r="D540" t="str">
        <f>HYPERLINK("https://talan.bank.gov.ua/get-user-certificate/C75eMrSrmXKyYgyH6Xal","Завантажити сертифікат")</f>
        <v>Завантажити сертифікат</v>
      </c>
    </row>
    <row r="541" spans="1:4" x14ac:dyDescent="0.3">
      <c r="A541" t="s">
        <v>1082</v>
      </c>
      <c r="B541" t="s">
        <v>5</v>
      </c>
      <c r="C541" t="s">
        <v>1083</v>
      </c>
      <c r="D541" t="str">
        <f>HYPERLINK("https://talan.bank.gov.ua/get-user-certificate/C75eMEoGlH8iY2GuuY2b","Завантажити сертифікат")</f>
        <v>Завантажити сертифікат</v>
      </c>
    </row>
    <row r="542" spans="1:4" x14ac:dyDescent="0.3">
      <c r="A542" t="s">
        <v>1084</v>
      </c>
      <c r="B542" t="s">
        <v>5</v>
      </c>
      <c r="C542" t="s">
        <v>1085</v>
      </c>
      <c r="D542" t="str">
        <f>HYPERLINK("https://talan.bank.gov.ua/get-user-certificate/C75eMC7r2_t7WUIBJ8YW","Завантажити сертифікат")</f>
        <v>Завантажити сертифікат</v>
      </c>
    </row>
    <row r="543" spans="1:4" x14ac:dyDescent="0.3">
      <c r="A543" t="s">
        <v>1086</v>
      </c>
      <c r="B543" t="s">
        <v>5</v>
      </c>
      <c r="C543" t="s">
        <v>1087</v>
      </c>
      <c r="D543" t="str">
        <f>HYPERLINK("https://talan.bank.gov.ua/get-user-certificate/C75eMkcEmoABG09989wu","Завантажити сертифікат")</f>
        <v>Завантажити сертифікат</v>
      </c>
    </row>
    <row r="544" spans="1:4" x14ac:dyDescent="0.3">
      <c r="A544" t="s">
        <v>1088</v>
      </c>
      <c r="B544" t="s">
        <v>5</v>
      </c>
      <c r="C544" t="s">
        <v>1089</v>
      </c>
      <c r="D544" t="str">
        <f>HYPERLINK("https://talan.bank.gov.ua/get-user-certificate/C75eMBgQbk9Gx-0qhGbi","Завантажити сертифікат")</f>
        <v>Завантажити сертифікат</v>
      </c>
    </row>
    <row r="545" spans="1:4" x14ac:dyDescent="0.3">
      <c r="A545" t="s">
        <v>1090</v>
      </c>
      <c r="B545" t="s">
        <v>5</v>
      </c>
      <c r="C545" t="s">
        <v>1091</v>
      </c>
      <c r="D545" t="str">
        <f>HYPERLINK("https://talan.bank.gov.ua/get-user-certificate/C75eMV4V6GZ8T8nZ2XaN","Завантажити сертифікат")</f>
        <v>Завантажити сертифікат</v>
      </c>
    </row>
    <row r="546" spans="1:4" x14ac:dyDescent="0.3">
      <c r="A546" t="s">
        <v>1092</v>
      </c>
      <c r="B546" t="s">
        <v>5</v>
      </c>
      <c r="C546" t="s">
        <v>1093</v>
      </c>
      <c r="D546" t="str">
        <f>HYPERLINK("https://talan.bank.gov.ua/get-user-certificate/C75eMRIgdUQFxqE5d1_g","Завантажити сертифікат")</f>
        <v>Завантажити сертифікат</v>
      </c>
    </row>
    <row r="547" spans="1:4" x14ac:dyDescent="0.3">
      <c r="A547" t="s">
        <v>1094</v>
      </c>
      <c r="B547" t="s">
        <v>5</v>
      </c>
      <c r="C547" t="s">
        <v>1095</v>
      </c>
      <c r="D547" t="str">
        <f>HYPERLINK("https://talan.bank.gov.ua/get-user-certificate/C75eMxvRNbYh-1gR2h7I","Завантажити сертифікат")</f>
        <v>Завантажити сертифікат</v>
      </c>
    </row>
    <row r="548" spans="1:4" x14ac:dyDescent="0.3">
      <c r="A548" t="s">
        <v>1096</v>
      </c>
      <c r="B548" t="s">
        <v>5</v>
      </c>
      <c r="C548" t="s">
        <v>1097</v>
      </c>
      <c r="D548" t="str">
        <f>HYPERLINK("https://talan.bank.gov.ua/get-user-certificate/C75eMDh4x0zcM-aItHY1","Завантажити сертифікат")</f>
        <v>Завантажити сертифікат</v>
      </c>
    </row>
    <row r="549" spans="1:4" x14ac:dyDescent="0.3">
      <c r="A549" t="s">
        <v>1098</v>
      </c>
      <c r="B549" t="s">
        <v>5</v>
      </c>
      <c r="C549" t="s">
        <v>1099</v>
      </c>
      <c r="D549" t="str">
        <f>HYPERLINK("https://talan.bank.gov.ua/get-user-certificate/C75eM9D3dKfeXc5MSuax","Завантажити сертифікат")</f>
        <v>Завантажити сертифікат</v>
      </c>
    </row>
    <row r="550" spans="1:4" x14ac:dyDescent="0.3">
      <c r="A550" t="s">
        <v>1100</v>
      </c>
      <c r="B550" t="s">
        <v>5</v>
      </c>
      <c r="C550" t="s">
        <v>1101</v>
      </c>
      <c r="D550" t="str">
        <f>HYPERLINK("https://talan.bank.gov.ua/get-user-certificate/C75eMIzskvacNMooLHc7","Завантажити сертифікат")</f>
        <v>Завантажити сертифікат</v>
      </c>
    </row>
    <row r="551" spans="1:4" x14ac:dyDescent="0.3">
      <c r="A551" t="s">
        <v>1102</v>
      </c>
      <c r="B551" t="s">
        <v>5</v>
      </c>
      <c r="C551" t="s">
        <v>1103</v>
      </c>
      <c r="D551" t="str">
        <f>HYPERLINK("https://talan.bank.gov.ua/get-user-certificate/C75eMNCE3XMZLeEgJLMP","Завантажити сертифікат")</f>
        <v>Завантажити сертифікат</v>
      </c>
    </row>
    <row r="552" spans="1:4" x14ac:dyDescent="0.3">
      <c r="A552" t="s">
        <v>1104</v>
      </c>
      <c r="B552" t="s">
        <v>5</v>
      </c>
      <c r="C552" t="s">
        <v>1105</v>
      </c>
      <c r="D552" t="str">
        <f>HYPERLINK("https://talan.bank.gov.ua/get-user-certificate/C75eMG4Rg_bBc3UGUOJ-","Завантажити сертифікат")</f>
        <v>Завантажити сертифікат</v>
      </c>
    </row>
    <row r="553" spans="1:4" x14ac:dyDescent="0.3">
      <c r="A553" t="s">
        <v>1106</v>
      </c>
      <c r="B553" t="s">
        <v>5</v>
      </c>
      <c r="C553" t="s">
        <v>1107</v>
      </c>
      <c r="D553" t="str">
        <f>HYPERLINK("https://talan.bank.gov.ua/get-user-certificate/C75eMcsRIH9iVe28DFW0","Завантажити сертифікат")</f>
        <v>Завантажити сертифікат</v>
      </c>
    </row>
    <row r="554" spans="1:4" x14ac:dyDescent="0.3">
      <c r="A554" t="s">
        <v>1108</v>
      </c>
      <c r="B554" t="s">
        <v>5</v>
      </c>
      <c r="C554" t="s">
        <v>1109</v>
      </c>
      <c r="D554" t="str">
        <f>HYPERLINK("https://talan.bank.gov.ua/get-user-certificate/C75eMcGWlcSa64f-pA9h","Завантажити сертифікат")</f>
        <v>Завантажити сертифікат</v>
      </c>
    </row>
    <row r="555" spans="1:4" x14ac:dyDescent="0.3">
      <c r="A555" t="s">
        <v>1110</v>
      </c>
      <c r="B555" t="s">
        <v>5</v>
      </c>
      <c r="C555" t="s">
        <v>1111</v>
      </c>
      <c r="D555" t="str">
        <f>HYPERLINK("https://talan.bank.gov.ua/get-user-certificate/C75eMMt8kaGVF2X_V60l","Завантажити сертифікат")</f>
        <v>Завантажити сертифікат</v>
      </c>
    </row>
    <row r="556" spans="1:4" x14ac:dyDescent="0.3">
      <c r="A556" t="s">
        <v>1112</v>
      </c>
      <c r="B556" t="s">
        <v>5</v>
      </c>
      <c r="C556" t="s">
        <v>1113</v>
      </c>
      <c r="D556" t="str">
        <f>HYPERLINK("https://talan.bank.gov.ua/get-user-certificate/C75eMXXuXNo5O4WcCuIx","Завантажити сертифікат")</f>
        <v>Завантажити сертифікат</v>
      </c>
    </row>
    <row r="557" spans="1:4" x14ac:dyDescent="0.3">
      <c r="A557" t="s">
        <v>1114</v>
      </c>
      <c r="B557" t="s">
        <v>5</v>
      </c>
      <c r="C557" t="s">
        <v>1115</v>
      </c>
      <c r="D557" t="str">
        <f>HYPERLINK("https://talan.bank.gov.ua/get-user-certificate/C75eMgo7syW3IPOOJjVt","Завантажити сертифікат")</f>
        <v>Завантажити сертифікат</v>
      </c>
    </row>
    <row r="558" spans="1:4" x14ac:dyDescent="0.3">
      <c r="A558" t="s">
        <v>1116</v>
      </c>
      <c r="B558" t="s">
        <v>5</v>
      </c>
      <c r="C558" t="s">
        <v>1117</v>
      </c>
      <c r="D558" t="str">
        <f>HYPERLINK("https://talan.bank.gov.ua/get-user-certificate/C75eMcZWqt-4OkEugd6q","Завантажити сертифікат")</f>
        <v>Завантажити сертифікат</v>
      </c>
    </row>
    <row r="559" spans="1:4" x14ac:dyDescent="0.3">
      <c r="A559" t="s">
        <v>1118</v>
      </c>
      <c r="B559" t="s">
        <v>5</v>
      </c>
      <c r="C559" t="s">
        <v>1119</v>
      </c>
      <c r="D559" t="str">
        <f>HYPERLINK("https://talan.bank.gov.ua/get-user-certificate/C75eMpGUo3OpSf6cybmz","Завантажити сертифікат")</f>
        <v>Завантажити сертифікат</v>
      </c>
    </row>
    <row r="560" spans="1:4" x14ac:dyDescent="0.3">
      <c r="A560" t="s">
        <v>1120</v>
      </c>
      <c r="B560" t="s">
        <v>5</v>
      </c>
      <c r="C560" t="s">
        <v>1121</v>
      </c>
      <c r="D560" t="str">
        <f>HYPERLINK("https://talan.bank.gov.ua/get-user-certificate/C75eMu2WqPf8Wv0OPnSQ","Завантажити сертифікат")</f>
        <v>Завантажити сертифікат</v>
      </c>
    </row>
    <row r="561" spans="1:4" x14ac:dyDescent="0.3">
      <c r="A561" t="s">
        <v>1122</v>
      </c>
      <c r="B561" t="s">
        <v>5</v>
      </c>
      <c r="C561" t="s">
        <v>1123</v>
      </c>
      <c r="D561" t="str">
        <f>HYPERLINK("https://talan.bank.gov.ua/get-user-certificate/C75eMvkXpu1r_AA_aDKm","Завантажити сертифікат")</f>
        <v>Завантажити сертифікат</v>
      </c>
    </row>
    <row r="562" spans="1:4" x14ac:dyDescent="0.3">
      <c r="A562" t="s">
        <v>1124</v>
      </c>
      <c r="B562" t="s">
        <v>5</v>
      </c>
      <c r="C562" t="s">
        <v>1125</v>
      </c>
      <c r="D562" t="str">
        <f>HYPERLINK("https://talan.bank.gov.ua/get-user-certificate/C75eMUZOkv1zg_VTqmrF","Завантажити сертифікат")</f>
        <v>Завантажити сертифікат</v>
      </c>
    </row>
    <row r="563" spans="1:4" x14ac:dyDescent="0.3">
      <c r="A563" t="s">
        <v>1126</v>
      </c>
      <c r="B563" t="s">
        <v>5</v>
      </c>
      <c r="C563" t="s">
        <v>1127</v>
      </c>
      <c r="D563" t="str">
        <f>HYPERLINK("https://talan.bank.gov.ua/get-user-certificate/C75eMSIBcegzb0S3W2Lk","Завантажити сертифікат")</f>
        <v>Завантажити сертифікат</v>
      </c>
    </row>
    <row r="564" spans="1:4" x14ac:dyDescent="0.3">
      <c r="A564" t="s">
        <v>1128</v>
      </c>
      <c r="B564" t="s">
        <v>5</v>
      </c>
      <c r="C564" t="s">
        <v>1129</v>
      </c>
      <c r="D564" t="str">
        <f>HYPERLINK("https://talan.bank.gov.ua/get-user-certificate/C75eM_ck5wvGv7NynFJf","Завантажити сертифікат")</f>
        <v>Завантажити сертифікат</v>
      </c>
    </row>
    <row r="565" spans="1:4" x14ac:dyDescent="0.3">
      <c r="A565" t="s">
        <v>1130</v>
      </c>
      <c r="B565" t="s">
        <v>5</v>
      </c>
      <c r="C565" t="s">
        <v>1131</v>
      </c>
      <c r="D565" t="str">
        <f>HYPERLINK("https://talan.bank.gov.ua/get-user-certificate/C75eML9HBJhFZKl1hVKt","Завантажити сертифікат")</f>
        <v>Завантажити сертифікат</v>
      </c>
    </row>
    <row r="566" spans="1:4" x14ac:dyDescent="0.3">
      <c r="A566" t="s">
        <v>1132</v>
      </c>
      <c r="B566" t="s">
        <v>5</v>
      </c>
      <c r="C566" t="s">
        <v>1133</v>
      </c>
      <c r="D566" t="str">
        <f>HYPERLINK("https://talan.bank.gov.ua/get-user-certificate/C75eMNKdQy8ICdAtqMIS","Завантажити сертифікат")</f>
        <v>Завантажити сертифікат</v>
      </c>
    </row>
    <row r="567" spans="1:4" x14ac:dyDescent="0.3">
      <c r="A567" t="s">
        <v>1134</v>
      </c>
      <c r="B567" t="s">
        <v>5</v>
      </c>
      <c r="C567" t="s">
        <v>1135</v>
      </c>
      <c r="D567" t="str">
        <f>HYPERLINK("https://talan.bank.gov.ua/get-user-certificate/C75eMdhU0TLRSlnZJ4tL","Завантажити сертифікат")</f>
        <v>Завантажити сертифікат</v>
      </c>
    </row>
    <row r="568" spans="1:4" x14ac:dyDescent="0.3">
      <c r="A568" t="s">
        <v>1136</v>
      </c>
      <c r="B568" t="s">
        <v>5</v>
      </c>
      <c r="C568" t="s">
        <v>1137</v>
      </c>
      <c r="D568" t="str">
        <f>HYPERLINK("https://talan.bank.gov.ua/get-user-certificate/C75eMiRwLA4Of247sjCF","Завантажити сертифікат")</f>
        <v>Завантажити сертифікат</v>
      </c>
    </row>
    <row r="569" spans="1:4" x14ac:dyDescent="0.3">
      <c r="A569" t="s">
        <v>1138</v>
      </c>
      <c r="B569" t="s">
        <v>5</v>
      </c>
      <c r="C569" t="s">
        <v>1139</v>
      </c>
      <c r="D569" t="str">
        <f>HYPERLINK("https://talan.bank.gov.ua/get-user-certificate/C75eM5aypmdUD44egCa3","Завантажити сертифікат")</f>
        <v>Завантажити сертифікат</v>
      </c>
    </row>
    <row r="570" spans="1:4" x14ac:dyDescent="0.3">
      <c r="A570" t="s">
        <v>1140</v>
      </c>
      <c r="B570" t="s">
        <v>5</v>
      </c>
      <c r="C570" t="s">
        <v>1141</v>
      </c>
      <c r="D570" t="str">
        <f>HYPERLINK("https://talan.bank.gov.ua/get-user-certificate/C75eMrsSSLsjxitdYQkR","Завантажити сертифікат")</f>
        <v>Завантажити сертифікат</v>
      </c>
    </row>
    <row r="571" spans="1:4" x14ac:dyDescent="0.3">
      <c r="A571" t="s">
        <v>1142</v>
      </c>
      <c r="B571" t="s">
        <v>5</v>
      </c>
      <c r="C571" t="s">
        <v>1143</v>
      </c>
      <c r="D571" t="str">
        <f>HYPERLINK("https://talan.bank.gov.ua/get-user-certificate/C75eMqySGBj-ItpfSCyx","Завантажити сертифікат")</f>
        <v>Завантажити сертифікат</v>
      </c>
    </row>
    <row r="572" spans="1:4" x14ac:dyDescent="0.3">
      <c r="A572" t="s">
        <v>1144</v>
      </c>
      <c r="B572" t="s">
        <v>5</v>
      </c>
      <c r="C572" t="s">
        <v>1145</v>
      </c>
      <c r="D572" t="str">
        <f>HYPERLINK("https://talan.bank.gov.ua/get-user-certificate/C75eM8QkFP7L8CfAGGQH","Завантажити сертифікат")</f>
        <v>Завантажити сертифікат</v>
      </c>
    </row>
    <row r="573" spans="1:4" x14ac:dyDescent="0.3">
      <c r="A573" t="s">
        <v>1146</v>
      </c>
      <c r="B573" t="s">
        <v>5</v>
      </c>
      <c r="C573" t="s">
        <v>1147</v>
      </c>
      <c r="D573" t="str">
        <f>HYPERLINK("https://talan.bank.gov.ua/get-user-certificate/C75eMovTFQKvlJQtei-I","Завантажити сертифікат")</f>
        <v>Завантажити сертифікат</v>
      </c>
    </row>
    <row r="574" spans="1:4" x14ac:dyDescent="0.3">
      <c r="A574" t="s">
        <v>1148</v>
      </c>
      <c r="B574" t="s">
        <v>5</v>
      </c>
      <c r="C574" t="s">
        <v>1149</v>
      </c>
      <c r="D574" t="str">
        <f>HYPERLINK("https://talan.bank.gov.ua/get-user-certificate/C75eMoLwYGxuPV-xvMoW","Завантажити сертифікат")</f>
        <v>Завантажити сертифікат</v>
      </c>
    </row>
    <row r="575" spans="1:4" x14ac:dyDescent="0.3">
      <c r="A575" t="s">
        <v>1150</v>
      </c>
      <c r="B575" t="s">
        <v>5</v>
      </c>
      <c r="C575" t="s">
        <v>1151</v>
      </c>
      <c r="D575" t="str">
        <f>HYPERLINK("https://talan.bank.gov.ua/get-user-certificate/C75eMIjG8O5u7U7fp8X6","Завантажити сертифікат")</f>
        <v>Завантажити сертифікат</v>
      </c>
    </row>
    <row r="576" spans="1:4" x14ac:dyDescent="0.3">
      <c r="A576" t="s">
        <v>1152</v>
      </c>
      <c r="B576" t="s">
        <v>5</v>
      </c>
      <c r="C576" t="s">
        <v>1153</v>
      </c>
      <c r="D576" t="str">
        <f>HYPERLINK("https://talan.bank.gov.ua/get-user-certificate/C75eMpDYzphsmmnvaGFU","Завантажити сертифікат")</f>
        <v>Завантажити сертифікат</v>
      </c>
    </row>
    <row r="577" spans="1:4" x14ac:dyDescent="0.3">
      <c r="A577" t="s">
        <v>1154</v>
      </c>
      <c r="B577" t="s">
        <v>5</v>
      </c>
      <c r="C577" t="s">
        <v>1155</v>
      </c>
      <c r="D577" t="str">
        <f>HYPERLINK("https://talan.bank.gov.ua/get-user-certificate/C75eM5ZQIRBlcDrsAwoV","Завантажити сертифікат")</f>
        <v>Завантажити сертифікат</v>
      </c>
    </row>
    <row r="578" spans="1:4" x14ac:dyDescent="0.3">
      <c r="A578" t="s">
        <v>1156</v>
      </c>
      <c r="B578" t="s">
        <v>5</v>
      </c>
      <c r="C578" t="s">
        <v>1157</v>
      </c>
      <c r="D578" t="str">
        <f>HYPERLINK("https://talan.bank.gov.ua/get-user-certificate/C75eM2F7Ap-Lsk_J4aNk","Завантажити сертифікат")</f>
        <v>Завантажити сертифікат</v>
      </c>
    </row>
    <row r="579" spans="1:4" x14ac:dyDescent="0.3">
      <c r="A579" t="s">
        <v>1158</v>
      </c>
      <c r="B579" t="s">
        <v>5</v>
      </c>
      <c r="C579" t="s">
        <v>1159</v>
      </c>
      <c r="D579" t="str">
        <f>HYPERLINK("https://talan.bank.gov.ua/get-user-certificate/C75eMYmUpf-bybp_1mQn","Завантажити сертифікат")</f>
        <v>Завантажити сертифікат</v>
      </c>
    </row>
    <row r="580" spans="1:4" x14ac:dyDescent="0.3">
      <c r="A580" t="s">
        <v>1160</v>
      </c>
      <c r="B580" t="s">
        <v>5</v>
      </c>
      <c r="C580" t="s">
        <v>1161</v>
      </c>
      <c r="D580" t="str">
        <f>HYPERLINK("https://talan.bank.gov.ua/get-user-certificate/C75eM-AbTnQm9ZrL8HOz","Завантажити сертифікат")</f>
        <v>Завантажити сертифікат</v>
      </c>
    </row>
    <row r="581" spans="1:4" x14ac:dyDescent="0.3">
      <c r="A581" t="s">
        <v>1162</v>
      </c>
      <c r="B581" t="s">
        <v>5</v>
      </c>
      <c r="C581" t="s">
        <v>1163</v>
      </c>
      <c r="D581" t="str">
        <f>HYPERLINK("https://talan.bank.gov.ua/get-user-certificate/C75eMdXORwhvzqdGD5cc","Завантажити сертифікат")</f>
        <v>Завантажити сертифікат</v>
      </c>
    </row>
    <row r="582" spans="1:4" x14ac:dyDescent="0.3">
      <c r="A582" t="s">
        <v>1164</v>
      </c>
      <c r="B582" t="s">
        <v>5</v>
      </c>
      <c r="C582" t="s">
        <v>1165</v>
      </c>
      <c r="D582" t="str">
        <f>HYPERLINK("https://talan.bank.gov.ua/get-user-certificate/C75eMPTDoChJSekpqTAh","Завантажити сертифікат")</f>
        <v>Завантажити сертифікат</v>
      </c>
    </row>
    <row r="583" spans="1:4" x14ac:dyDescent="0.3">
      <c r="A583" t="s">
        <v>1166</v>
      </c>
      <c r="B583" t="s">
        <v>5</v>
      </c>
      <c r="C583" t="s">
        <v>1167</v>
      </c>
      <c r="D583" t="str">
        <f>HYPERLINK("https://talan.bank.gov.ua/get-user-certificate/C75eMAYUdxRGCwK6fPCv","Завантажити сертифікат")</f>
        <v>Завантажити сертифікат</v>
      </c>
    </row>
    <row r="584" spans="1:4" x14ac:dyDescent="0.3">
      <c r="A584" t="s">
        <v>1168</v>
      </c>
      <c r="B584" t="s">
        <v>5</v>
      </c>
      <c r="C584" t="s">
        <v>1169</v>
      </c>
      <c r="D584" t="str">
        <f>HYPERLINK("https://talan.bank.gov.ua/get-user-certificate/C75eMSagNz_XdNzu3ugA","Завантажити сертифікат")</f>
        <v>Завантажити сертифікат</v>
      </c>
    </row>
    <row r="585" spans="1:4" x14ac:dyDescent="0.3">
      <c r="A585" t="s">
        <v>1170</v>
      </c>
      <c r="B585" t="s">
        <v>5</v>
      </c>
      <c r="C585" t="s">
        <v>1171</v>
      </c>
      <c r="D585" t="str">
        <f>HYPERLINK("https://talan.bank.gov.ua/get-user-certificate/C75eMLKnnt7_2KoQIg8K","Завантажити сертифікат")</f>
        <v>Завантажити сертифікат</v>
      </c>
    </row>
    <row r="586" spans="1:4" x14ac:dyDescent="0.3">
      <c r="A586" t="s">
        <v>1172</v>
      </c>
      <c r="B586" t="s">
        <v>5</v>
      </c>
      <c r="C586" t="s">
        <v>1173</v>
      </c>
      <c r="D586" t="str">
        <f>HYPERLINK("https://talan.bank.gov.ua/get-user-certificate/C75eMbH5vmEhFo5sTl4i","Завантажити сертифікат")</f>
        <v>Завантажити сертифікат</v>
      </c>
    </row>
    <row r="587" spans="1:4" x14ac:dyDescent="0.3">
      <c r="A587" t="s">
        <v>1174</v>
      </c>
      <c r="B587" t="s">
        <v>5</v>
      </c>
      <c r="C587" t="s">
        <v>1175</v>
      </c>
      <c r="D587" t="str">
        <f>HYPERLINK("https://talan.bank.gov.ua/get-user-certificate/C75eM0dFEBYJNOmc0scw","Завантажити сертифікат")</f>
        <v>Завантажити сертифікат</v>
      </c>
    </row>
    <row r="588" spans="1:4" x14ac:dyDescent="0.3">
      <c r="A588" t="s">
        <v>1176</v>
      </c>
      <c r="B588" t="s">
        <v>5</v>
      </c>
      <c r="C588" t="s">
        <v>1177</v>
      </c>
      <c r="D588" t="str">
        <f>HYPERLINK("https://talan.bank.gov.ua/get-user-certificate/C75eMazjfAz2ve-m-dVn","Завантажити сертифікат")</f>
        <v>Завантажити сертифікат</v>
      </c>
    </row>
    <row r="589" spans="1:4" x14ac:dyDescent="0.3">
      <c r="A589" t="s">
        <v>1178</v>
      </c>
      <c r="B589" t="s">
        <v>5</v>
      </c>
      <c r="C589" t="s">
        <v>1179</v>
      </c>
      <c r="D589" t="str">
        <f>HYPERLINK("https://talan.bank.gov.ua/get-user-certificate/C75eMWCIYE3Xfv5rDUPT","Завантажити сертифікат")</f>
        <v>Завантажити сертифікат</v>
      </c>
    </row>
    <row r="590" spans="1:4" x14ac:dyDescent="0.3">
      <c r="A590" t="s">
        <v>1180</v>
      </c>
      <c r="B590" t="s">
        <v>5</v>
      </c>
      <c r="C590" t="s">
        <v>1181</v>
      </c>
      <c r="D590" t="str">
        <f>HYPERLINK("https://talan.bank.gov.ua/get-user-certificate/C75eMc2EG8fWLhEvkibn","Завантажити сертифікат")</f>
        <v>Завантажити сертифікат</v>
      </c>
    </row>
    <row r="591" spans="1:4" x14ac:dyDescent="0.3">
      <c r="A591" t="s">
        <v>1182</v>
      </c>
      <c r="B591" t="s">
        <v>5</v>
      </c>
      <c r="C591" t="s">
        <v>1183</v>
      </c>
      <c r="D591" t="str">
        <f>HYPERLINK("https://talan.bank.gov.ua/get-user-certificate/C75eMLwYq5KGHWK4ESWz","Завантажити сертифікат")</f>
        <v>Завантажити сертифікат</v>
      </c>
    </row>
    <row r="592" spans="1:4" x14ac:dyDescent="0.3">
      <c r="A592" t="s">
        <v>1184</v>
      </c>
      <c r="B592" t="s">
        <v>5</v>
      </c>
      <c r="C592" t="s">
        <v>1185</v>
      </c>
      <c r="D592" t="str">
        <f>HYPERLINK("https://talan.bank.gov.ua/get-user-certificate/C75eMStVcHvryTchRuCq","Завантажити сертифікат")</f>
        <v>Завантажити сертифікат</v>
      </c>
    </row>
    <row r="593" spans="1:4" x14ac:dyDescent="0.3">
      <c r="A593" t="s">
        <v>1186</v>
      </c>
      <c r="B593" t="s">
        <v>5</v>
      </c>
      <c r="C593" t="s">
        <v>1187</v>
      </c>
      <c r="D593" t="str">
        <f>HYPERLINK("https://talan.bank.gov.ua/get-user-certificate/C75eM0SyZ1VnWSx5eLVQ","Завантажити сертифікат")</f>
        <v>Завантажити сертифікат</v>
      </c>
    </row>
    <row r="594" spans="1:4" x14ac:dyDescent="0.3">
      <c r="A594" t="s">
        <v>1188</v>
      </c>
      <c r="B594" t="s">
        <v>5</v>
      </c>
      <c r="C594" t="s">
        <v>1189</v>
      </c>
      <c r="D594" t="str">
        <f>HYPERLINK("https://talan.bank.gov.ua/get-user-certificate/C75eMDsoRoDqu0606nVL","Завантажити сертифікат")</f>
        <v>Завантажити сертифікат</v>
      </c>
    </row>
    <row r="595" spans="1:4" x14ac:dyDescent="0.3">
      <c r="A595" t="s">
        <v>1190</v>
      </c>
      <c r="B595" t="s">
        <v>5</v>
      </c>
      <c r="C595" t="s">
        <v>1191</v>
      </c>
      <c r="D595" t="str">
        <f>HYPERLINK("https://talan.bank.gov.ua/get-user-certificate/C75eMfc7QdHDLMLlrPV_","Завантажити сертифікат")</f>
        <v>Завантажити сертифікат</v>
      </c>
    </row>
    <row r="596" spans="1:4" x14ac:dyDescent="0.3">
      <c r="A596" t="s">
        <v>1192</v>
      </c>
      <c r="B596" t="s">
        <v>5</v>
      </c>
      <c r="C596" t="s">
        <v>1193</v>
      </c>
      <c r="D596" t="str">
        <f>HYPERLINK("https://talan.bank.gov.ua/get-user-certificate/C75eM-dSAMQFiXhcmXvI","Завантажити сертифікат")</f>
        <v>Завантажити сертифікат</v>
      </c>
    </row>
    <row r="597" spans="1:4" x14ac:dyDescent="0.3">
      <c r="A597" t="s">
        <v>1194</v>
      </c>
      <c r="B597" t="s">
        <v>5</v>
      </c>
      <c r="C597" t="s">
        <v>1195</v>
      </c>
      <c r="D597" t="str">
        <f>HYPERLINK("https://talan.bank.gov.ua/get-user-certificate/C75eMx_BSodKjm6HOGx4","Завантажити сертифікат")</f>
        <v>Завантажити сертифікат</v>
      </c>
    </row>
    <row r="598" spans="1:4" x14ac:dyDescent="0.3">
      <c r="A598" t="s">
        <v>1196</v>
      </c>
      <c r="B598" t="s">
        <v>5</v>
      </c>
      <c r="C598" t="s">
        <v>1197</v>
      </c>
      <c r="D598" t="str">
        <f>HYPERLINK("https://talan.bank.gov.ua/get-user-certificate/C75eM6g63JLI7G8x2Gn3","Завантажити сертифікат")</f>
        <v>Завантажити сертифікат</v>
      </c>
    </row>
    <row r="599" spans="1:4" x14ac:dyDescent="0.3">
      <c r="A599" t="s">
        <v>1198</v>
      </c>
      <c r="B599" t="s">
        <v>5</v>
      </c>
      <c r="C599" t="s">
        <v>1199</v>
      </c>
      <c r="D599" t="str">
        <f>HYPERLINK("https://talan.bank.gov.ua/get-user-certificate/C75eMp9KDtm9J6cJmYXh","Завантажити сертифікат")</f>
        <v>Завантажити сертифікат</v>
      </c>
    </row>
    <row r="600" spans="1:4" x14ac:dyDescent="0.3">
      <c r="A600" t="s">
        <v>1200</v>
      </c>
      <c r="B600" t="s">
        <v>5</v>
      </c>
      <c r="C600" t="s">
        <v>1201</v>
      </c>
      <c r="D600" t="str">
        <f>HYPERLINK("https://talan.bank.gov.ua/get-user-certificate/C75eMYNyu96_7Or3Q5qf","Завантажити сертифікат")</f>
        <v>Завантажити сертифікат</v>
      </c>
    </row>
    <row r="601" spans="1:4" x14ac:dyDescent="0.3">
      <c r="A601" t="s">
        <v>1202</v>
      </c>
      <c r="B601" t="s">
        <v>5</v>
      </c>
      <c r="C601" t="s">
        <v>1203</v>
      </c>
      <c r="D601" t="str">
        <f>HYPERLINK("https://talan.bank.gov.ua/get-user-certificate/C75eMMeHCtlymiweO7q-","Завантажити сертифікат")</f>
        <v>Завантажити сертифікат</v>
      </c>
    </row>
    <row r="602" spans="1:4" x14ac:dyDescent="0.3">
      <c r="A602" t="s">
        <v>1204</v>
      </c>
      <c r="B602" t="s">
        <v>5</v>
      </c>
      <c r="C602" t="s">
        <v>1205</v>
      </c>
      <c r="D602" t="str">
        <f>HYPERLINK("https://talan.bank.gov.ua/get-user-certificate/C75eMQVESlSbDz8wh5_n","Завантажити сертифікат")</f>
        <v>Завантажити сертифікат</v>
      </c>
    </row>
    <row r="603" spans="1:4" x14ac:dyDescent="0.3">
      <c r="A603" t="s">
        <v>1206</v>
      </c>
      <c r="B603" t="s">
        <v>5</v>
      </c>
      <c r="C603" t="s">
        <v>1207</v>
      </c>
      <c r="D603" t="str">
        <f>HYPERLINK("https://talan.bank.gov.ua/get-user-certificate/C75eMkWZE_88IXuiYkXv","Завантажити сертифікат")</f>
        <v>Завантажити сертифікат</v>
      </c>
    </row>
    <row r="604" spans="1:4" x14ac:dyDescent="0.3">
      <c r="A604" t="s">
        <v>1208</v>
      </c>
      <c r="B604" t="s">
        <v>5</v>
      </c>
      <c r="C604" t="s">
        <v>1209</v>
      </c>
      <c r="D604" t="str">
        <f>HYPERLINK("https://talan.bank.gov.ua/get-user-certificate/C75eMvvN2-4iquucQMLj","Завантажити сертифікат")</f>
        <v>Завантажити сертифікат</v>
      </c>
    </row>
    <row r="605" spans="1:4" x14ac:dyDescent="0.3">
      <c r="A605" t="s">
        <v>1210</v>
      </c>
      <c r="B605" t="s">
        <v>5</v>
      </c>
      <c r="C605" t="s">
        <v>1211</v>
      </c>
      <c r="D605" t="str">
        <f>HYPERLINK("https://talan.bank.gov.ua/get-user-certificate/C75eMZ5mtNFO0bDAyqXS","Завантажити сертифікат")</f>
        <v>Завантажити сертифікат</v>
      </c>
    </row>
    <row r="606" spans="1:4" x14ac:dyDescent="0.3">
      <c r="A606" t="s">
        <v>1212</v>
      </c>
      <c r="B606" t="s">
        <v>5</v>
      </c>
      <c r="C606" t="s">
        <v>1213</v>
      </c>
      <c r="D606" t="str">
        <f>HYPERLINK("https://talan.bank.gov.ua/get-user-certificate/C75eM-C3U47m9iPuNOSR","Завантажити сертифікат")</f>
        <v>Завантажити сертифікат</v>
      </c>
    </row>
    <row r="607" spans="1:4" x14ac:dyDescent="0.3">
      <c r="A607" t="s">
        <v>1214</v>
      </c>
      <c r="B607" t="s">
        <v>5</v>
      </c>
      <c r="C607" t="s">
        <v>1215</v>
      </c>
      <c r="D607" t="str">
        <f>HYPERLINK("https://talan.bank.gov.ua/get-user-certificate/C75eMIJ16zbYsR5rKEv_","Завантажити сертифікат")</f>
        <v>Завантажити сертифікат</v>
      </c>
    </row>
    <row r="608" spans="1:4" x14ac:dyDescent="0.3">
      <c r="A608" t="s">
        <v>1216</v>
      </c>
      <c r="B608" t="s">
        <v>5</v>
      </c>
      <c r="C608" t="s">
        <v>1217</v>
      </c>
      <c r="D608" t="str">
        <f>HYPERLINK("https://talan.bank.gov.ua/get-user-certificate/C75eMcdmp5sqkhGP7tsG","Завантажити сертифікат")</f>
        <v>Завантажити сертифікат</v>
      </c>
    </row>
    <row r="609" spans="1:4" x14ac:dyDescent="0.3">
      <c r="A609" t="s">
        <v>1219</v>
      </c>
      <c r="B609" t="s">
        <v>1220</v>
      </c>
      <c r="C609" t="s">
        <v>1221</v>
      </c>
      <c r="D609" t="str">
        <f>HYPERLINK("https://talan.bank.gov.ua/get-user-certificate/p24ieMUjWs3fipyXrtWB","Завантажити сертифікат")</f>
        <v>Завантажити сертифікат</v>
      </c>
    </row>
    <row r="610" spans="1:4" x14ac:dyDescent="0.3">
      <c r="A610" t="s">
        <v>1222</v>
      </c>
      <c r="B610" t="s">
        <v>1220</v>
      </c>
      <c r="C610" t="s">
        <v>1223</v>
      </c>
      <c r="D610" t="str">
        <f>HYPERLINK("https://talan.bank.gov.ua/get-user-certificate/p24ie3Gq_Lw2jULJS0bb","Завантажити сертифікат")</f>
        <v>Завантажити сертифікат</v>
      </c>
    </row>
    <row r="611" spans="1:4" x14ac:dyDescent="0.3">
      <c r="A611" t="s">
        <v>1224</v>
      </c>
      <c r="B611" t="s">
        <v>1220</v>
      </c>
      <c r="C611" t="s">
        <v>162</v>
      </c>
      <c r="D611" t="str">
        <f>HYPERLINK("https://talan.bank.gov.ua/get-user-certificate/p24ieBZSpB8SxdDggS3i","Завантажити сертифікат")</f>
        <v>Завантажити сертифікат</v>
      </c>
    </row>
    <row r="612" spans="1:4" x14ac:dyDescent="0.3">
      <c r="A612" t="s">
        <v>1225</v>
      </c>
      <c r="B612" t="s">
        <v>1220</v>
      </c>
      <c r="C612" t="s">
        <v>1226</v>
      </c>
      <c r="D612" t="str">
        <f>HYPERLINK("https://talan.bank.gov.ua/get-user-certificate/p24iez0NsMYsdM2nIhuU","Завантажити сертифікат")</f>
        <v>Завантажити сертифікат</v>
      </c>
    </row>
    <row r="613" spans="1:4" x14ac:dyDescent="0.3">
      <c r="A613" t="s">
        <v>1227</v>
      </c>
      <c r="B613" t="s">
        <v>1220</v>
      </c>
      <c r="C613" t="s">
        <v>1228</v>
      </c>
      <c r="D613" t="str">
        <f>HYPERLINK("https://talan.bank.gov.ua/get-user-certificate/p24ieLLrLGLVrA6ywDLM","Завантажити сертифікат")</f>
        <v>Завантажити сертифікат</v>
      </c>
    </row>
    <row r="614" spans="1:4" x14ac:dyDescent="0.3">
      <c r="A614" t="s">
        <v>1229</v>
      </c>
      <c r="B614" t="s">
        <v>1220</v>
      </c>
      <c r="C614" t="s">
        <v>1230</v>
      </c>
      <c r="D614" t="str">
        <f>HYPERLINK("https://talan.bank.gov.ua/get-user-certificate/p24ieAjcEb7PCPOo6bQ3","Завантажити сертифікат")</f>
        <v>Завантажити сертифікат</v>
      </c>
    </row>
    <row r="615" spans="1:4" x14ac:dyDescent="0.3">
      <c r="A615" t="s">
        <v>1231</v>
      </c>
      <c r="B615" t="s">
        <v>1220</v>
      </c>
      <c r="C615" t="s">
        <v>1232</v>
      </c>
      <c r="D615" t="str">
        <f>HYPERLINK("https://talan.bank.gov.ua/get-user-certificate/p24ieUyB6l5zmR9yVeMu","Завантажити сертифікат")</f>
        <v>Завантажити сертифікат</v>
      </c>
    </row>
    <row r="616" spans="1:4" x14ac:dyDescent="0.3">
      <c r="A616" t="s">
        <v>1233</v>
      </c>
      <c r="B616" t="s">
        <v>1220</v>
      </c>
      <c r="C616" t="s">
        <v>1234</v>
      </c>
      <c r="D616" t="str">
        <f>HYPERLINK("https://talan.bank.gov.ua/get-user-certificate/p24iebW5zcix3yzu9WPR","Завантажити сертифікат")</f>
        <v>Завантажити сертифікат</v>
      </c>
    </row>
    <row r="617" spans="1:4" x14ac:dyDescent="0.3">
      <c r="A617" t="s">
        <v>1235</v>
      </c>
      <c r="B617" t="s">
        <v>1220</v>
      </c>
      <c r="C617" t="s">
        <v>1236</v>
      </c>
      <c r="D617" t="str">
        <f>HYPERLINK("https://talan.bank.gov.ua/get-user-certificate/p24ie2Ht6nfZcOHwPZYf","Завантажити сертифікат")</f>
        <v>Завантажити сертифікат</v>
      </c>
    </row>
    <row r="618" spans="1:4" x14ac:dyDescent="0.3">
      <c r="A618" t="s">
        <v>1237</v>
      </c>
      <c r="B618" t="s">
        <v>1220</v>
      </c>
      <c r="C618" t="s">
        <v>1238</v>
      </c>
      <c r="D618" t="str">
        <f>HYPERLINK("https://talan.bank.gov.ua/get-user-certificate/p24ieVhhQ5tz7meI5f9r","Завантажити сертифікат")</f>
        <v>Завантажити сертифікат</v>
      </c>
    </row>
    <row r="619" spans="1:4" x14ac:dyDescent="0.3">
      <c r="A619" t="s">
        <v>1239</v>
      </c>
      <c r="B619" t="s">
        <v>1220</v>
      </c>
      <c r="C619" t="s">
        <v>1240</v>
      </c>
      <c r="D619" t="str">
        <f>HYPERLINK("https://talan.bank.gov.ua/get-user-certificate/p24iexqk5SJjdtKk8RE-","Завантажити сертифікат")</f>
        <v>Завантажити сертифікат</v>
      </c>
    </row>
    <row r="620" spans="1:4" x14ac:dyDescent="0.3">
      <c r="A620" t="s">
        <v>1241</v>
      </c>
      <c r="B620" t="s">
        <v>1220</v>
      </c>
      <c r="C620" t="s">
        <v>1242</v>
      </c>
      <c r="D620" t="str">
        <f>HYPERLINK("https://talan.bank.gov.ua/get-user-certificate/p24ieUzRN_ylnPo3u5K4","Завантажити сертифікат")</f>
        <v>Завантажити сертифікат</v>
      </c>
    </row>
    <row r="621" spans="1:4" x14ac:dyDescent="0.3">
      <c r="A621" t="s">
        <v>1243</v>
      </c>
      <c r="B621" t="s">
        <v>1220</v>
      </c>
      <c r="C621" t="s">
        <v>1244</v>
      </c>
      <c r="D621" t="str">
        <f>HYPERLINK("https://talan.bank.gov.ua/get-user-certificate/p24iez9dy6TBmUmuVtNJ","Завантажити сертифікат")</f>
        <v>Завантажити сертифікат</v>
      </c>
    </row>
    <row r="622" spans="1:4" x14ac:dyDescent="0.3">
      <c r="A622" t="s">
        <v>1245</v>
      </c>
      <c r="B622" t="s">
        <v>1220</v>
      </c>
      <c r="C622" t="s">
        <v>1246</v>
      </c>
      <c r="D622" t="str">
        <f>HYPERLINK("https://talan.bank.gov.ua/get-user-certificate/p24ieTaYfDBrJfVJKod7","Завантажити сертифікат")</f>
        <v>Завантажити сертифікат</v>
      </c>
    </row>
    <row r="623" spans="1:4" x14ac:dyDescent="0.3">
      <c r="A623" t="s">
        <v>1247</v>
      </c>
      <c r="B623" t="s">
        <v>1220</v>
      </c>
      <c r="C623" t="s">
        <v>1248</v>
      </c>
      <c r="D623" t="str">
        <f>HYPERLINK("https://talan.bank.gov.ua/get-user-certificate/p24ieEdeHKXjiuZySzSb","Завантажити сертифікат")</f>
        <v>Завантажити сертифікат</v>
      </c>
    </row>
    <row r="624" spans="1:4" x14ac:dyDescent="0.3">
      <c r="A624" t="s">
        <v>1249</v>
      </c>
      <c r="B624" t="s">
        <v>1220</v>
      </c>
      <c r="C624" t="s">
        <v>1250</v>
      </c>
      <c r="D624" t="str">
        <f>HYPERLINK("https://talan.bank.gov.ua/get-user-certificate/p24iemvZ7NeM_CUklgdj","Завантажити сертифікат")</f>
        <v>Завантажити сертифікат</v>
      </c>
    </row>
    <row r="625" spans="1:4" x14ac:dyDescent="0.3">
      <c r="A625" t="s">
        <v>1251</v>
      </c>
      <c r="B625" t="s">
        <v>1220</v>
      </c>
      <c r="C625" t="s">
        <v>1252</v>
      </c>
      <c r="D625" t="str">
        <f>HYPERLINK("https://talan.bank.gov.ua/get-user-certificate/p24ie275N27Ey6SrDUrc","Завантажити сертифікат")</f>
        <v>Завантажити сертифікат</v>
      </c>
    </row>
    <row r="626" spans="1:4" x14ac:dyDescent="0.3">
      <c r="A626" t="s">
        <v>1253</v>
      </c>
      <c r="B626" t="s">
        <v>1220</v>
      </c>
      <c r="C626" t="s">
        <v>1254</v>
      </c>
      <c r="D626" t="str">
        <f>HYPERLINK("https://talan.bank.gov.ua/get-user-certificate/p24ie1X8BFFv31tHOx7_","Завантажити сертифікат")</f>
        <v>Завантажити сертифікат</v>
      </c>
    </row>
    <row r="627" spans="1:4" x14ac:dyDescent="0.3">
      <c r="A627" t="s">
        <v>1255</v>
      </c>
      <c r="B627" t="s">
        <v>1220</v>
      </c>
      <c r="C627" t="s">
        <v>1256</v>
      </c>
      <c r="D627" t="str">
        <f>HYPERLINK("https://talan.bank.gov.ua/get-user-certificate/p24ieoNl6tj4JAV30Tcw","Завантажити сертифікат")</f>
        <v>Завантажити сертифікат</v>
      </c>
    </row>
    <row r="628" spans="1:4" x14ac:dyDescent="0.3">
      <c r="A628" t="s">
        <v>1257</v>
      </c>
      <c r="B628" t="s">
        <v>1220</v>
      </c>
      <c r="C628" t="s">
        <v>1258</v>
      </c>
      <c r="D628" t="str">
        <f>HYPERLINK("https://talan.bank.gov.ua/get-user-certificate/p24ieyuF9ZmNNOBkYXbV","Завантажити сертифікат")</f>
        <v>Завантажити сертифікат</v>
      </c>
    </row>
    <row r="629" spans="1:4" x14ac:dyDescent="0.3">
      <c r="A629" t="s">
        <v>1259</v>
      </c>
      <c r="B629" t="s">
        <v>1220</v>
      </c>
      <c r="C629" t="s">
        <v>1260</v>
      </c>
      <c r="D629" t="str">
        <f>HYPERLINK("https://talan.bank.gov.ua/get-user-certificate/p24ieXfehpfYslwraNaS","Завантажити сертифікат")</f>
        <v>Завантажити сертифікат</v>
      </c>
    </row>
    <row r="630" spans="1:4" x14ac:dyDescent="0.3">
      <c r="A630" t="s">
        <v>1261</v>
      </c>
      <c r="B630" t="s">
        <v>1220</v>
      </c>
      <c r="C630" t="s">
        <v>1262</v>
      </c>
      <c r="D630" t="str">
        <f>HYPERLINK("https://talan.bank.gov.ua/get-user-certificate/p24ie86sEL4ChCmix7F5","Завантажити сертифікат")</f>
        <v>Завантажити сертифікат</v>
      </c>
    </row>
    <row r="631" spans="1:4" x14ac:dyDescent="0.3">
      <c r="A631" t="s">
        <v>1263</v>
      </c>
      <c r="B631" t="s">
        <v>1220</v>
      </c>
      <c r="C631" t="s">
        <v>1264</v>
      </c>
      <c r="D631" t="str">
        <f>HYPERLINK("https://talan.bank.gov.ua/get-user-certificate/p24ie2zb1E7NOG8z2RCk","Завантажити сертифікат")</f>
        <v>Завантажити сертифікат</v>
      </c>
    </row>
    <row r="632" spans="1:4" x14ac:dyDescent="0.3">
      <c r="A632" t="s">
        <v>1265</v>
      </c>
      <c r="B632" t="s">
        <v>1220</v>
      </c>
      <c r="C632" t="s">
        <v>1266</v>
      </c>
      <c r="D632" t="str">
        <f>HYPERLINK("https://talan.bank.gov.ua/get-user-certificate/p24ie20mgO2x31wWH0uQ","Завантажити сертифікат")</f>
        <v>Завантажити сертифікат</v>
      </c>
    </row>
    <row r="633" spans="1:4" x14ac:dyDescent="0.3">
      <c r="A633" t="s">
        <v>1267</v>
      </c>
      <c r="B633" t="s">
        <v>1220</v>
      </c>
      <c r="C633" t="s">
        <v>1268</v>
      </c>
      <c r="D633" t="str">
        <f>HYPERLINK("https://talan.bank.gov.ua/get-user-certificate/p24ieXdLqf2c6rUWfBjk","Завантажити сертифікат")</f>
        <v>Завантажити сертифікат</v>
      </c>
    </row>
    <row r="634" spans="1:4" x14ac:dyDescent="0.3">
      <c r="A634" t="s">
        <v>1269</v>
      </c>
      <c r="B634" t="s">
        <v>1220</v>
      </c>
      <c r="C634" t="s">
        <v>1270</v>
      </c>
      <c r="D634" t="str">
        <f>HYPERLINK("https://talan.bank.gov.ua/get-user-certificate/p24ierA5lPvwpBHrQulI","Завантажити сертифікат")</f>
        <v>Завантажити сертифікат</v>
      </c>
    </row>
    <row r="635" spans="1:4" x14ac:dyDescent="0.3">
      <c r="A635" t="s">
        <v>1271</v>
      </c>
      <c r="B635" t="s">
        <v>1220</v>
      </c>
      <c r="C635" t="s">
        <v>1272</v>
      </c>
      <c r="D635" t="str">
        <f>HYPERLINK("https://talan.bank.gov.ua/get-user-certificate/p24iei8lx16Zgd9IFq_Y","Завантажити сертифікат")</f>
        <v>Завантажити сертифікат</v>
      </c>
    </row>
    <row r="636" spans="1:4" x14ac:dyDescent="0.3">
      <c r="A636" t="s">
        <v>1273</v>
      </c>
      <c r="B636" t="s">
        <v>1274</v>
      </c>
      <c r="C636" t="s">
        <v>1275</v>
      </c>
      <c r="D636" t="str">
        <f>HYPERLINK("https://talan.bank.gov.ua/get-user-certificate/3kgg_BK-OIprIet6smjU","Завантажити сертифікат")</f>
        <v>Завантажити сертифікат</v>
      </c>
    </row>
    <row r="637" spans="1:4" x14ac:dyDescent="0.3">
      <c r="A637" t="s">
        <v>1276</v>
      </c>
      <c r="B637" t="s">
        <v>1274</v>
      </c>
      <c r="C637" t="s">
        <v>1277</v>
      </c>
      <c r="D637" t="str">
        <f>HYPERLINK("https://talan.bank.gov.ua/get-user-certificate/3kgg_VzbrGz5patJZL5J","Завантажити сертифікат")</f>
        <v>Завантажити сертифікат</v>
      </c>
    </row>
    <row r="638" spans="1:4" x14ac:dyDescent="0.3">
      <c r="A638" t="s">
        <v>1278</v>
      </c>
      <c r="B638" t="s">
        <v>1274</v>
      </c>
      <c r="C638" t="s">
        <v>1279</v>
      </c>
      <c r="D638" t="str">
        <f>HYPERLINK("https://talan.bank.gov.ua/get-user-certificate/3kgg_E0OEx62eaMXqWq3","Завантажити сертифікат")</f>
        <v>Завантажити сертифікат</v>
      </c>
    </row>
    <row r="639" spans="1:4" x14ac:dyDescent="0.3">
      <c r="A639" t="s">
        <v>1280</v>
      </c>
      <c r="B639" t="s">
        <v>1274</v>
      </c>
      <c r="C639" t="s">
        <v>1281</v>
      </c>
      <c r="D639" t="str">
        <f>HYPERLINK("https://talan.bank.gov.ua/get-user-certificate/3kgg_rNvxuqDQPMYPQaV","Завантажити сертифікат")</f>
        <v>Завантажити сертифікат</v>
      </c>
    </row>
    <row r="640" spans="1:4" x14ac:dyDescent="0.3">
      <c r="A640" t="s">
        <v>1282</v>
      </c>
      <c r="B640" t="s">
        <v>1274</v>
      </c>
      <c r="C640" t="s">
        <v>1283</v>
      </c>
      <c r="D640" t="str">
        <f>HYPERLINK("https://talan.bank.gov.ua/get-user-certificate/3kgg_cXBwN96PXIA04Tk","Завантажити сертифікат")</f>
        <v>Завантажити сертифікат</v>
      </c>
    </row>
    <row r="641" spans="1:4" x14ac:dyDescent="0.3">
      <c r="A641" t="s">
        <v>1284</v>
      </c>
      <c r="B641" t="s">
        <v>1274</v>
      </c>
      <c r="C641" t="s">
        <v>1285</v>
      </c>
      <c r="D641" t="str">
        <f>HYPERLINK("https://talan.bank.gov.ua/get-user-certificate/3kgg_kNk0Ltz8JPUkVfR","Завантажити сертифікат")</f>
        <v>Завантажити сертифікат</v>
      </c>
    </row>
    <row r="642" spans="1:4" x14ac:dyDescent="0.3">
      <c r="A642" t="s">
        <v>1286</v>
      </c>
      <c r="B642" t="s">
        <v>1274</v>
      </c>
      <c r="C642" t="s">
        <v>1287</v>
      </c>
      <c r="D642" t="str">
        <f>HYPERLINK("https://talan.bank.gov.ua/get-user-certificate/3kgg_b20UZDvnTd5WUyz","Завантажити сертифікат")</f>
        <v>Завантажити сертифікат</v>
      </c>
    </row>
    <row r="643" spans="1:4" x14ac:dyDescent="0.3">
      <c r="A643" t="s">
        <v>1288</v>
      </c>
      <c r="B643" t="s">
        <v>1274</v>
      </c>
      <c r="C643" t="s">
        <v>1289</v>
      </c>
      <c r="D643" t="str">
        <f>HYPERLINK("https://talan.bank.gov.ua/get-user-certificate/3kgg_SW0AgjYpvp_h7Vo","Завантажити сертифікат")</f>
        <v>Завантажити сертифікат</v>
      </c>
    </row>
    <row r="644" spans="1:4" x14ac:dyDescent="0.3">
      <c r="A644" t="s">
        <v>1290</v>
      </c>
      <c r="B644" t="s">
        <v>1274</v>
      </c>
      <c r="C644" t="s">
        <v>1291</v>
      </c>
      <c r="D644" t="str">
        <f>HYPERLINK("https://talan.bank.gov.ua/get-user-certificate/3kgg_oXtVVm7sCGKHl2A","Завантажити сертифікат")</f>
        <v>Завантажити сертифікат</v>
      </c>
    </row>
    <row r="645" spans="1:4" x14ac:dyDescent="0.3">
      <c r="A645" t="s">
        <v>1292</v>
      </c>
      <c r="B645" t="s">
        <v>1274</v>
      </c>
      <c r="C645" t="s">
        <v>1293</v>
      </c>
      <c r="D645" t="str">
        <f>HYPERLINK("https://talan.bank.gov.ua/get-user-certificate/3kgg_G0UWwNfZFvoa5ME","Завантажити сертифікат")</f>
        <v>Завантажити сертифікат</v>
      </c>
    </row>
    <row r="646" spans="1:4" x14ac:dyDescent="0.3">
      <c r="A646" t="s">
        <v>1294</v>
      </c>
      <c r="B646" t="s">
        <v>1274</v>
      </c>
      <c r="C646" t="s">
        <v>1295</v>
      </c>
      <c r="D646" t="str">
        <f>HYPERLINK("https://talan.bank.gov.ua/get-user-certificate/3kgg_NyYKrnZg7vk45gO","Завантажити сертифікат")</f>
        <v>Завантажити сертифікат</v>
      </c>
    </row>
    <row r="647" spans="1:4" x14ac:dyDescent="0.3">
      <c r="A647" t="s">
        <v>1296</v>
      </c>
      <c r="B647" t="s">
        <v>1274</v>
      </c>
      <c r="C647" t="s">
        <v>1297</v>
      </c>
      <c r="D647" t="str">
        <f>HYPERLINK("https://talan.bank.gov.ua/get-user-certificate/3kgg_AJXdz0b4t7nQkbA","Завантажити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6" r:id="rId194" tooltip="Завантажити сертифікат" display="Завантажити сертифікат"/>
    <hyperlink ref="D197" r:id="rId195" tooltip="Завантажити сертифікат" display="Завантажити сертифікат"/>
    <hyperlink ref="D198" r:id="rId196" tooltip="Завантажити сертифікат" display="Завантажити сертифікат"/>
    <hyperlink ref="D199" r:id="rId197" tooltip="Завантажити сертифікат" display="Завантажити сертифікат"/>
    <hyperlink ref="D200" r:id="rId198" tooltip="Завантажити сертифікат" display="Завантажити сертифікат"/>
    <hyperlink ref="D201" r:id="rId199" tooltip="Завантажити сертифікат" display="Завантажити сертифікат"/>
    <hyperlink ref="D202" r:id="rId200" tooltip="Завантажити сертифікат" display="Завантажити сертифікат"/>
    <hyperlink ref="D203" r:id="rId201" tooltip="Завантажити сертифікат" display="Завантажити сертифікат"/>
    <hyperlink ref="D204" r:id="rId202" tooltip="Завантажити сертифікат" display="Завантажити сертифікат"/>
    <hyperlink ref="D205" r:id="rId203" tooltip="Завантажити сертифікат" display="Завантажити сертифікат"/>
    <hyperlink ref="D206" r:id="rId204" tooltip="Завантажити сертифікат" display="Завантажити сертифікат"/>
    <hyperlink ref="D207" r:id="rId205" tooltip="Завантажити сертифікат" display="Завантажити сертифікат"/>
    <hyperlink ref="D208" r:id="rId206" tooltip="Завантажити сертифікат" display="Завантажити сертифікат"/>
    <hyperlink ref="D209" r:id="rId207" tooltip="Завантажити сертифікат" display="Завантажити сертифікат"/>
    <hyperlink ref="D210" r:id="rId208" tooltip="Завантажити сертифікат" display="Завантажити сертифікат"/>
    <hyperlink ref="D211" r:id="rId209" tooltip="Завантажити сертифікат" display="Завантажити сертифікат"/>
    <hyperlink ref="D212" r:id="rId210" tooltip="Завантажити сертифікат" display="Завантажити сертифікат"/>
    <hyperlink ref="D213" r:id="rId211" tooltip="Завантажити сертифікат" display="Завантажити сертифікат"/>
    <hyperlink ref="D214" r:id="rId212" tooltip="Завантажити сертифікат" display="Завантажити сертифікат"/>
    <hyperlink ref="D215" r:id="rId213" tooltip="Завантажити сертифікат" display="Завантажити сертифікат"/>
    <hyperlink ref="D216" r:id="rId214" tooltip="Завантажити сертифікат" display="Завантажити сертифікат"/>
    <hyperlink ref="D217" r:id="rId215" tooltip="Завантажити сертифікат" display="Завантажити сертифікат"/>
    <hyperlink ref="D218" r:id="rId216" tooltip="Завантажити сертифікат" display="Завантажити сертифікат"/>
    <hyperlink ref="D219" r:id="rId217" tooltip="Завантажити сертифікат" display="Завантажити сертифікат"/>
    <hyperlink ref="D220" r:id="rId218" tooltip="Завантажити сертифікат" display="Завантажити сертифікат"/>
    <hyperlink ref="D221" r:id="rId219" tooltip="Завантажити сертифікат" display="Завантажити сертифікат"/>
    <hyperlink ref="D222" r:id="rId220" tooltip="Завантажити сертифікат" display="Завантажити сертифікат"/>
    <hyperlink ref="D223" r:id="rId221" tooltip="Завантажити сертифікат" display="Завантажити сертифікат"/>
    <hyperlink ref="D224" r:id="rId222" tooltip="Завантажити сертифікат" display="Завантажити сертифікат"/>
    <hyperlink ref="D225" r:id="rId223" tooltip="Завантажити сертифікат" display="Завантажити сертифікат"/>
    <hyperlink ref="D226" r:id="rId224" tooltip="Завантажити сертифікат" display="Завантажити сертифікат"/>
    <hyperlink ref="D227" r:id="rId225" tooltip="Завантажити сертифікат" display="Завантажити сертифікат"/>
    <hyperlink ref="D228" r:id="rId226" tooltip="Завантажити сертифікат" display="Завантажити сертифікат"/>
    <hyperlink ref="D229" r:id="rId227" tooltip="Завантажити сертифікат" display="Завантажити сертифікат"/>
    <hyperlink ref="D230" r:id="rId228" tooltip="Завантажити сертифікат" display="Завантажити сертифікат"/>
    <hyperlink ref="D231" r:id="rId229" tooltip="Завантажити сертифікат" display="Завантажити сертифікат"/>
    <hyperlink ref="D232" r:id="rId230" tooltip="Завантажити сертифікат" display="Завантажити сертифікат"/>
    <hyperlink ref="D233" r:id="rId231" tooltip="Завантажити сертифікат" display="Завантажити сертифікат"/>
    <hyperlink ref="D234" r:id="rId232" tooltip="Завантажити сертифікат" display="Завантажити сертифікат"/>
    <hyperlink ref="D235" r:id="rId233" tooltip="Завантажити сертифікат" display="Завантажити сертифікат"/>
    <hyperlink ref="D236" r:id="rId234" tooltip="Завантажити сертифікат" display="Завантажити сертифікат"/>
    <hyperlink ref="D237" r:id="rId235" tooltip="Завантажити сертифікат" display="Завантажити сертифікат"/>
    <hyperlink ref="D238" r:id="rId236" tooltip="Завантажити сертифікат" display="Завантажити сертифікат"/>
    <hyperlink ref="D239" r:id="rId237" tooltip="Завантажити сертифікат" display="Завантажити сертифікат"/>
    <hyperlink ref="D240" r:id="rId238" tooltip="Завантажити сертифікат" display="Завантажити сертифікат"/>
    <hyperlink ref="D241" r:id="rId239" tooltip="Завантажити сертифікат" display="Завантажити сертифікат"/>
    <hyperlink ref="D242" r:id="rId240" tooltip="Завантажити сертифікат" display="Завантажити сертифікат"/>
    <hyperlink ref="D243" r:id="rId241" tooltip="Завантажити сертифікат" display="Завантажити сертифікат"/>
    <hyperlink ref="D244" r:id="rId242" tooltip="Завантажити сертифікат" display="Завантажити сертифікат"/>
    <hyperlink ref="D245" r:id="rId243" tooltip="Завантажити сертифікат" display="Завантажити сертифікат"/>
    <hyperlink ref="D246" r:id="rId244" tooltip="Завантажити сертифікат" display="Завантажити сертифікат"/>
    <hyperlink ref="D247" r:id="rId245" tooltip="Завантажити сертифікат" display="Завантажити сертифікат"/>
    <hyperlink ref="D248" r:id="rId246" tooltip="Завантажити сертифікат" display="Завантажити сертифікат"/>
    <hyperlink ref="D249" r:id="rId247" tooltip="Завантажити сертифікат" display="Завантажити сертифікат"/>
    <hyperlink ref="D250" r:id="rId248" tooltip="Завантажити сертифікат" display="Завантажити сертифікат"/>
    <hyperlink ref="D251" r:id="rId249" tooltip="Завантажити сертифікат" display="Завантажити сертифікат"/>
    <hyperlink ref="D252" r:id="rId250" tooltip="Завантажити сертифікат" display="Завантажити сертифікат"/>
    <hyperlink ref="D253" r:id="rId251" tooltip="Завантажити сертифікат" display="Завантажити сертифікат"/>
    <hyperlink ref="D254" r:id="rId252" tooltip="Завантажити сертифікат" display="Завантажити сертифікат"/>
    <hyperlink ref="D255" r:id="rId253" tooltip="Завантажити сертифікат" display="Завантажити сертифікат"/>
    <hyperlink ref="D256" r:id="rId254" tooltip="Завантажити сертифікат" display="Завантажити сертифікат"/>
    <hyperlink ref="D257" r:id="rId255" tooltip="Завантажити сертифікат" display="Завантажити сертифікат"/>
    <hyperlink ref="D258" r:id="rId256" tooltip="Завантажити сертифікат" display="Завантажити сертифікат"/>
    <hyperlink ref="D259" r:id="rId257" tooltip="Завантажити сертифікат" display="Завантажити сертифікат"/>
    <hyperlink ref="D260" r:id="rId258" tooltip="Завантажити сертифікат" display="Завантажити сертифікат"/>
    <hyperlink ref="D261" r:id="rId259" tooltip="Завантажити сертифікат" display="Завантажити сертифікат"/>
    <hyperlink ref="D262" r:id="rId260" tooltip="Завантажити сертифікат" display="Завантажити сертифікат"/>
    <hyperlink ref="D263" r:id="rId261" tooltip="Завантажити сертифікат" display="Завантажити сертифікат"/>
    <hyperlink ref="D264" r:id="rId262" tooltip="Завантажити сертифікат" display="Завантажити сертифікат"/>
    <hyperlink ref="D265" r:id="rId263" tooltip="Завантажити сертифікат" display="Завантажити сертифікат"/>
    <hyperlink ref="D266" r:id="rId264" tooltip="Завантажити сертифікат" display="Завантажити сертифікат"/>
    <hyperlink ref="D267" r:id="rId265" tooltip="Завантажити сертифікат" display="Завантажити сертифікат"/>
    <hyperlink ref="D268" r:id="rId266" tooltip="Завантажити сертифікат" display="Завантажити сертифікат"/>
    <hyperlink ref="D269" r:id="rId267" tooltip="Завантажити сертифікат" display="Завантажити сертифікат"/>
    <hyperlink ref="D270" r:id="rId268" tooltip="Завантажити сертифікат" display="Завантажити сертифікат"/>
    <hyperlink ref="D271" r:id="rId269" tooltip="Завантажити сертифікат" display="Завантажити сертифікат"/>
    <hyperlink ref="D272" r:id="rId270" tooltip="Завантажити сертифікат" display="Завантажити сертифікат"/>
    <hyperlink ref="D273" r:id="rId271" tooltip="Завантажити сертифікат" display="Завантажити сертифікат"/>
    <hyperlink ref="D274" r:id="rId272" tooltip="Завантажити сертифікат" display="Завантажити сертифікат"/>
    <hyperlink ref="D275" r:id="rId273" tooltip="Завантажити сертифікат" display="Завантажити сертифікат"/>
    <hyperlink ref="D276" r:id="rId274" tooltip="Завантажити сертифікат" display="Завантажити сертифікат"/>
    <hyperlink ref="D277" r:id="rId275" tooltip="Завантажити сертифікат" display="Завантажити сертифікат"/>
    <hyperlink ref="D278" r:id="rId276" tooltip="Завантажити сертифікат" display="Завантажити сертифікат"/>
    <hyperlink ref="D279" r:id="rId277" tooltip="Завантажити сертифікат" display="Завантажити сертифікат"/>
    <hyperlink ref="D280" r:id="rId278" tooltip="Завантажити сертифікат" display="Завантажити сертифікат"/>
    <hyperlink ref="D281" r:id="rId279" tooltip="Завантажити сертифікат" display="Завантажити сертифікат"/>
    <hyperlink ref="D282" r:id="rId280" tooltip="Завантажити сертифікат" display="Завантажити сертифікат"/>
    <hyperlink ref="D283" r:id="rId281" tooltip="Завантажити сертифікат" display="Завантажити сертифікат"/>
    <hyperlink ref="D284" r:id="rId282" tooltip="Завантажити сертифікат" display="Завантажити сертифікат"/>
    <hyperlink ref="D285" r:id="rId283" tooltip="Завантажити сертифікат" display="Завантажити сертифікат"/>
    <hyperlink ref="D286" r:id="rId284" tooltip="Завантажити сертифікат" display="Завантажити сертифікат"/>
    <hyperlink ref="D287" r:id="rId285" tooltip="Завантажити сертифікат" display="Завантажити сертифікат"/>
    <hyperlink ref="D288" r:id="rId286" tooltip="Завантажити сертифікат" display="Завантажити сертифікат"/>
    <hyperlink ref="D289" r:id="rId287" tooltip="Завантажити сертифікат" display="Завантажити сертифікат"/>
    <hyperlink ref="D290" r:id="rId288" tooltip="Завантажити сертифікат" display="Завантажити сертифікат"/>
    <hyperlink ref="D291" r:id="rId289" tooltip="Завантажити сертифікат" display="Завантажити сертифікат"/>
    <hyperlink ref="D292" r:id="rId290" tooltip="Завантажити сертифікат" display="Завантажити сертифікат"/>
    <hyperlink ref="D293" r:id="rId291" tooltip="Завантажити сертифікат" display="Завантажити сертифікат"/>
    <hyperlink ref="D294" r:id="rId292" tooltip="Завантажити сертифікат" display="Завантажити сертифікат"/>
    <hyperlink ref="D295" r:id="rId293" tooltip="Завантажити сертифікат" display="Завантажити сертифікат"/>
    <hyperlink ref="D296" r:id="rId294" tooltip="Завантажити сертифікат" display="Завантажити сертифікат"/>
    <hyperlink ref="D297" r:id="rId295" tooltip="Завантажити сертифікат" display="Завантажити сертифікат"/>
    <hyperlink ref="D298" r:id="rId296" tooltip="Завантажити сертифікат" display="Завантажити сертифікат"/>
    <hyperlink ref="D299" r:id="rId297" tooltip="Завантажити сертифікат" display="Завантажити сертифікат"/>
    <hyperlink ref="D300" r:id="rId298" tooltip="Завантажити сертифікат" display="Завантажити сертифікат"/>
    <hyperlink ref="D301" r:id="rId299" tooltip="Завантажити сертифікат" display="Завантажити сертифікат"/>
    <hyperlink ref="D302" r:id="rId300" tooltip="Завантажити сертифікат" display="Завантажити сертифікат"/>
    <hyperlink ref="D303" r:id="rId301" tooltip="Завантажити сертифікат" display="Завантажити сертифікат"/>
    <hyperlink ref="D304" r:id="rId302" tooltip="Завантажити сертифікат" display="Завантажити сертифікат"/>
    <hyperlink ref="D305" r:id="rId303" tooltip="Завантажити сертифікат" display="Завантажити сертифікат"/>
    <hyperlink ref="D306" r:id="rId304" tooltip="Завантажити сертифікат" display="Завантажити сертифікат"/>
    <hyperlink ref="D307" r:id="rId305" tooltip="Завантажити сертифікат" display="Завантажити сертифікат"/>
    <hyperlink ref="D308" r:id="rId306" tooltip="Завантажити сертифікат" display="Завантажити сертифікат"/>
    <hyperlink ref="D309" r:id="rId307" tooltip="Завантажити сертифікат" display="Завантажити сертифікат"/>
    <hyperlink ref="D310" r:id="rId308" tooltip="Завантажити сертифікат" display="Завантажити сертифікат"/>
    <hyperlink ref="D311" r:id="rId309" tooltip="Завантажити сертифікат" display="Завантажити сертифікат"/>
    <hyperlink ref="D312" r:id="rId310" tooltip="Завантажити сертифікат" display="Завантажити сертифікат"/>
    <hyperlink ref="D313" r:id="rId311" tooltip="Завантажити сертифікат" display="Завантажити сертифікат"/>
    <hyperlink ref="D314" r:id="rId312" tooltip="Завантажити сертифікат" display="Завантажити сертифікат"/>
    <hyperlink ref="D315" r:id="rId313" tooltip="Завантажити сертифікат" display="Завантажити сертифікат"/>
    <hyperlink ref="D316" r:id="rId314" tooltip="Завантажити сертифікат" display="Завантажити сертифікат"/>
    <hyperlink ref="D317" r:id="rId315" tooltip="Завантажити сертифікат" display="Завантажити сертифікат"/>
    <hyperlink ref="D318" r:id="rId316" tooltip="Завантажити сертифікат" display="Завантажити сертифікат"/>
    <hyperlink ref="D319" r:id="rId317" tooltip="Завантажити сертифікат" display="Завантажити сертифікат"/>
    <hyperlink ref="D320" r:id="rId318" tooltip="Завантажити сертифікат" display="Завантажити сертифікат"/>
    <hyperlink ref="D321" r:id="rId319" tooltip="Завантажити сертифікат" display="Завантажити сертифікат"/>
    <hyperlink ref="D322" r:id="rId320" tooltip="Завантажити сертифікат" display="Завантажити сертифікат"/>
    <hyperlink ref="D323" r:id="rId321" tooltip="Завантажити сертифікат" display="Завантажити сертифікат"/>
    <hyperlink ref="D324" r:id="rId322" tooltip="Завантажити сертифікат" display="Завантажити сертифікат"/>
    <hyperlink ref="D325" r:id="rId323" tooltip="Завантажити сертифікат" display="Завантажити сертифікат"/>
    <hyperlink ref="D326" r:id="rId324" tooltip="Завантажити сертифікат" display="Завантажити сертифікат"/>
    <hyperlink ref="D327" r:id="rId325" tooltip="Завантажити сертифікат" display="Завантажити сертифікат"/>
    <hyperlink ref="D328" r:id="rId326" tooltip="Завантажити сертифікат" display="Завантажити сертифікат"/>
    <hyperlink ref="D329" r:id="rId327" tooltip="Завантажити сертифікат" display="Завантажити сертифікат"/>
    <hyperlink ref="D330" r:id="rId328" tooltip="Завантажити сертифікат" display="Завантажити сертифікат"/>
    <hyperlink ref="D331" r:id="rId329" tooltip="Завантажити сертифікат" display="Завантажити сертифікат"/>
    <hyperlink ref="D332" r:id="rId330" tooltip="Завантажити сертифікат" display="Завантажити сертифікат"/>
    <hyperlink ref="D333" r:id="rId331" tooltip="Завантажити сертифікат" display="Завантажити сертифікат"/>
    <hyperlink ref="D334" r:id="rId332" tooltip="Завантажити сертифікат" display="Завантажити сертифікат"/>
    <hyperlink ref="D335" r:id="rId333" tooltip="Завантажити сертифікат" display="Завантажити сертифікат"/>
    <hyperlink ref="D336" r:id="rId334" tooltip="Завантажити сертифікат" display="Завантажити сертифікат"/>
    <hyperlink ref="D337" r:id="rId335" tooltip="Завантажити сертифікат" display="Завантажити сертифікат"/>
    <hyperlink ref="D338" r:id="rId336" tooltip="Завантажити сертифікат" display="Завантажити сертифікат"/>
    <hyperlink ref="D339" r:id="rId337" tooltip="Завантажити сертифікат" display="Завантажити сертифікат"/>
    <hyperlink ref="D340" r:id="rId338" tooltip="Завантажити сертифікат" display="Завантажити сертифікат"/>
    <hyperlink ref="D341" r:id="rId339" tooltip="Завантажити сертифікат" display="Завантажити сертифікат"/>
    <hyperlink ref="D342" r:id="rId340" tooltip="Завантажити сертифікат" display="Завантажити сертифікат"/>
    <hyperlink ref="D343" r:id="rId341" tooltip="Завантажити сертифікат" display="Завантажити сертифікат"/>
    <hyperlink ref="D344" r:id="rId342" tooltip="Завантажити сертифікат" display="Завантажити сертифікат"/>
    <hyperlink ref="D345" r:id="rId343" tooltip="Завантажити сертифікат" display="Завантажити сертифікат"/>
    <hyperlink ref="D346" r:id="rId344" tooltip="Завантажити сертифікат" display="Завантажити сертифікат"/>
    <hyperlink ref="D347" r:id="rId345" tooltip="Завантажити сертифікат" display="Завантажити сертифікат"/>
    <hyperlink ref="D348" r:id="rId346" tooltip="Завантажити сертифікат" display="Завантажити сертифікат"/>
    <hyperlink ref="D349" r:id="rId347" tooltip="Завантажити сертифікат" display="Завантажити сертифікат"/>
    <hyperlink ref="D350" r:id="rId348" tooltip="Завантажити сертифікат" display="Завантажити сертифікат"/>
    <hyperlink ref="D351" r:id="rId349" tooltip="Завантажити сертифікат" display="Завантажити сертифікат"/>
    <hyperlink ref="D352" r:id="rId350" tooltip="Завантажити сертифікат" display="Завантажити сертифікат"/>
    <hyperlink ref="D353" r:id="rId351" tooltip="Завантажити сертифікат" display="Завантажити сертифікат"/>
    <hyperlink ref="D354" r:id="rId352" tooltip="Завантажити сертифікат" display="Завантажити сертифікат"/>
    <hyperlink ref="D355" r:id="rId353" tooltip="Завантажити сертифікат" display="Завантажити сертифікат"/>
    <hyperlink ref="D356" r:id="rId354" tooltip="Завантажити сертифікат" display="Завантажити сертифікат"/>
    <hyperlink ref="D357" r:id="rId355" tooltip="Завантажити сертифікат" display="Завантажити сертифікат"/>
    <hyperlink ref="D358" r:id="rId356" tooltip="Завантажити сертифікат" display="Завантажити сертифікат"/>
    <hyperlink ref="D359" r:id="rId357" tooltip="Завантажити сертифікат" display="Завантажити сертифікат"/>
    <hyperlink ref="D360" r:id="rId358" tooltip="Завантажити сертифікат" display="Завантажити сертифікат"/>
    <hyperlink ref="D361" r:id="rId359" tooltip="Завантажити сертифікат" display="Завантажити сертифікат"/>
    <hyperlink ref="D362" r:id="rId360" tooltip="Завантажити сертифікат" display="Завантажити сертифікат"/>
    <hyperlink ref="D363" r:id="rId361" tooltip="Завантажити сертифікат" display="Завантажити сертифікат"/>
    <hyperlink ref="D364" r:id="rId362" tooltip="Завантажити сертифікат" display="Завантажити сертифікат"/>
    <hyperlink ref="D365" r:id="rId363" tooltip="Завантажити сертифікат" display="Завантажити сертифікат"/>
    <hyperlink ref="D366" r:id="rId364" tooltip="Завантажити сертифікат" display="Завантажити сертифікат"/>
    <hyperlink ref="D367" r:id="rId365" tooltip="Завантажити сертифікат" display="Завантажити сертифікат"/>
    <hyperlink ref="D368" r:id="rId366" tooltip="Завантажити сертифікат" display="Завантажити сертифікат"/>
    <hyperlink ref="D369" r:id="rId367" tooltip="Завантажити сертифікат" display="Завантажити сертифікат"/>
    <hyperlink ref="D370" r:id="rId368" tooltip="Завантажити сертифікат" display="Завантажити сертифікат"/>
    <hyperlink ref="D371" r:id="rId369" tooltip="Завантажити сертифікат" display="Завантажити сертифікат"/>
    <hyperlink ref="D372" r:id="rId370" tooltip="Завантажити сертифікат" display="Завантажити сертифікат"/>
    <hyperlink ref="D373" r:id="rId371" tooltip="Завантажити сертифікат" display="Завантажити сертифікат"/>
    <hyperlink ref="D374" r:id="rId372" tooltip="Завантажити сертифікат" display="Завантажити сертифікат"/>
    <hyperlink ref="D375" r:id="rId373" tooltip="Завантажити сертифікат" display="Завантажити сертифікат"/>
    <hyperlink ref="D376" r:id="rId374" tooltip="Завантажити сертифікат" display="Завантажити сертифікат"/>
    <hyperlink ref="D377" r:id="rId375" tooltip="Завантажити сертифікат" display="Завантажити сертифікат"/>
    <hyperlink ref="D378" r:id="rId376" tooltip="Завантажити сертифікат" display="Завантажити сертифікат"/>
    <hyperlink ref="D379" r:id="rId377" tooltip="Завантажити сертифікат" display="Завантажити сертифікат"/>
    <hyperlink ref="D380" r:id="rId378" tooltip="Завантажити сертифікат" display="Завантажити сертифікат"/>
    <hyperlink ref="D381" r:id="rId379" tooltip="Завантажити сертифікат" display="Завантажити сертифікат"/>
    <hyperlink ref="D382" r:id="rId380" tooltip="Завантажити сертифікат" display="Завантажити сертифікат"/>
    <hyperlink ref="D383" r:id="rId381" tooltip="Завантажити сертифікат" display="Завантажити сертифікат"/>
    <hyperlink ref="D384" r:id="rId382" tooltip="Завантажити сертифікат" display="Завантажити сертифікат"/>
    <hyperlink ref="D385" r:id="rId383" tooltip="Завантажити сертифікат" display="Завантажити сертифікат"/>
    <hyperlink ref="D386" r:id="rId384" tooltip="Завантажити сертифікат" display="Завантажити сертифікат"/>
    <hyperlink ref="D387" r:id="rId385" tooltip="Завантажити сертифікат" display="Завантажити сертифікат"/>
    <hyperlink ref="D388" r:id="rId386" tooltip="Завантажити сертифікат" display="Завантажити сертифікат"/>
    <hyperlink ref="D389" r:id="rId387" tooltip="Завантажити сертифікат" display="Завантажити сертифікат"/>
    <hyperlink ref="D390" r:id="rId388" tooltip="Завантажити сертифікат" display="Завантажити сертифікат"/>
    <hyperlink ref="D391" r:id="rId389" tooltip="Завантажити сертифікат" display="Завантажити сертифікат"/>
    <hyperlink ref="D392" r:id="rId390" tooltip="Завантажити сертифікат" display="Завантажити сертифікат"/>
    <hyperlink ref="D393" r:id="rId391" tooltip="Завантажити сертифікат" display="Завантажити сертифікат"/>
    <hyperlink ref="D394" r:id="rId392" tooltip="Завантажити сертифікат" display="Завантажити сертифікат"/>
    <hyperlink ref="D395" r:id="rId393" tooltip="Завантажити сертифікат" display="Завантажити сертифікат"/>
    <hyperlink ref="D396" r:id="rId394" tooltip="Завантажити сертифікат" display="Завантажити сертифікат"/>
    <hyperlink ref="D397" r:id="rId395" tooltip="Завантажити сертифікат" display="Завантажити сертифікат"/>
    <hyperlink ref="D398" r:id="rId396" tooltip="Завантажити сертифікат" display="Завантажити сертифікат"/>
    <hyperlink ref="D399" r:id="rId397" tooltip="Завантажити сертифікат" display="Завантажити сертифікат"/>
    <hyperlink ref="D400" r:id="rId398" tooltip="Завантажити сертифікат" display="Завантажити сертифікат"/>
    <hyperlink ref="D401" r:id="rId399" tooltip="Завантажити сертифікат" display="Завантажити сертифікат"/>
    <hyperlink ref="D402" r:id="rId400" tooltip="Завантажити сертифікат" display="Завантажити сертифікат"/>
    <hyperlink ref="D403" r:id="rId401" tooltip="Завантажити сертифікат" display="Завантажити сертифікат"/>
    <hyperlink ref="D404" r:id="rId402" tooltip="Завантажити сертифікат" display="Завантажити сертифікат"/>
    <hyperlink ref="D405" r:id="rId403" tooltip="Завантажити сертифікат" display="Завантажити сертифікат"/>
    <hyperlink ref="D406" r:id="rId404" tooltip="Завантажити сертифікат" display="Завантажити сертифікат"/>
    <hyperlink ref="D407" r:id="rId405" tooltip="Завантажити сертифікат" display="Завантажити сертифікат"/>
    <hyperlink ref="D408" r:id="rId406" tooltip="Завантажити сертифікат" display="Завантажити сертифікат"/>
    <hyperlink ref="D409" r:id="rId407" tooltip="Завантажити сертифікат" display="Завантажити сертифікат"/>
    <hyperlink ref="D410" r:id="rId408" tooltip="Завантажити сертифікат" display="Завантажити сертифікат"/>
    <hyperlink ref="D411" r:id="rId409" tooltip="Завантажити сертифікат" display="Завантажити сертифікат"/>
    <hyperlink ref="D412" r:id="rId410" tooltip="Завантажити сертифікат" display="Завантажити сертифікат"/>
    <hyperlink ref="D413" r:id="rId411" tooltip="Завантажити сертифікат" display="Завантажити сертифікат"/>
    <hyperlink ref="D414" r:id="rId412" tooltip="Завантажити сертифікат" display="Завантажити сертифікат"/>
    <hyperlink ref="D415" r:id="rId413" tooltip="Завантажити сертифікат" display="Завантажити сертифікат"/>
    <hyperlink ref="D416" r:id="rId414" tooltip="Завантажити сертифікат" display="Завантажити сертифікат"/>
    <hyperlink ref="D417" r:id="rId415" tooltip="Завантажити сертифікат" display="Завантажити сертифікат"/>
    <hyperlink ref="D418" r:id="rId416" tooltip="Завантажити сертифікат" display="Завантажити сертифікат"/>
    <hyperlink ref="D419" r:id="rId417" tooltip="Завантажити сертифікат" display="Завантажити сертифікат"/>
    <hyperlink ref="D420" r:id="rId418" tooltip="Завантажити сертифікат" display="Завантажити сертифікат"/>
    <hyperlink ref="D421" r:id="rId419" tooltip="Завантажити сертифікат" display="Завантажити сертифікат"/>
    <hyperlink ref="D422" r:id="rId420" tooltip="Завантажити сертифікат" display="Завантажити сертифікат"/>
    <hyperlink ref="D423" r:id="rId421" tooltip="Завантажити сертифікат" display="Завантажити сертифікат"/>
    <hyperlink ref="D424" r:id="rId422" tooltip="Завантажити сертифікат" display="Завантажити сертифікат"/>
    <hyperlink ref="D425" r:id="rId423" tooltip="Завантажити сертифікат" display="Завантажити сертифікат"/>
    <hyperlink ref="D426" r:id="rId424" tooltip="Завантажити сертифікат" display="Завантажити сертифікат"/>
    <hyperlink ref="D427" r:id="rId425" tooltip="Завантажити сертифікат" display="Завантажити сертифікат"/>
    <hyperlink ref="D428" r:id="rId426" tooltip="Завантажити сертифікат" display="Завантажити сертифікат"/>
    <hyperlink ref="D429" r:id="rId427" tooltip="Завантажити сертифікат" display="Завантажити сертифікат"/>
    <hyperlink ref="D430" r:id="rId428" tooltip="Завантажити сертифікат" display="Завантажити сертифікат"/>
    <hyperlink ref="D431" r:id="rId429" tooltip="Завантажити сертифікат" display="Завантажити сертифікат"/>
    <hyperlink ref="D432" r:id="rId430" tooltip="Завантажити сертифікат" display="Завантажити сертифікат"/>
    <hyperlink ref="D433" r:id="rId431" tooltip="Завантажити сертифікат" display="Завантажити сертифікат"/>
    <hyperlink ref="D434" r:id="rId432" tooltip="Завантажити сертифікат" display="Завантажити сертифікат"/>
    <hyperlink ref="D435" r:id="rId433" tooltip="Завантажити сертифікат" display="Завантажити сертифікат"/>
    <hyperlink ref="D436" r:id="rId434" tooltip="Завантажити сертифікат" display="Завантажити сертифікат"/>
    <hyperlink ref="D437" r:id="rId435" tooltip="Завантажити сертифікат" display="Завантажити сертифікат"/>
    <hyperlink ref="D438" r:id="rId436" tooltip="Завантажити сертифікат" display="Завантажити сертифікат"/>
    <hyperlink ref="D439" r:id="rId437" tooltip="Завантажити сертифікат" display="Завантажити сертифікат"/>
    <hyperlink ref="D440" r:id="rId438" tooltip="Завантажити сертифікат" display="Завантажити сертифікат"/>
    <hyperlink ref="D441" r:id="rId439" tooltip="Завантажити сертифікат" display="Завантажити сертифікат"/>
    <hyperlink ref="D442" r:id="rId440" tooltip="Завантажити сертифікат" display="Завантажити сертифікат"/>
    <hyperlink ref="D443" r:id="rId441" tooltip="Завантажити сертифікат" display="Завантажити сертифікат"/>
    <hyperlink ref="D444" r:id="rId442" tooltip="Завантажити сертифікат" display="Завантажити сертифікат"/>
    <hyperlink ref="D445" r:id="rId443" tooltip="Завантажити сертифікат" display="Завантажити сертифікат"/>
    <hyperlink ref="D446" r:id="rId444" tooltip="Завантажити сертифікат" display="Завантажити сертифікат"/>
    <hyperlink ref="D447" r:id="rId445" tooltip="Завантажити сертифікат" display="Завантажити сертифікат"/>
    <hyperlink ref="D448" r:id="rId446" tooltip="Завантажити сертифікат" display="Завантажити сертифікат"/>
    <hyperlink ref="D449" r:id="rId447" tooltip="Завантажити сертифікат" display="Завантажити сертифікат"/>
    <hyperlink ref="D450" r:id="rId448" tooltip="Завантажити сертифікат" display="Завантажити сертифікат"/>
    <hyperlink ref="D451" r:id="rId449" tooltip="Завантажити сертифікат" display="Завантажити сертифікат"/>
    <hyperlink ref="D452" r:id="rId450" tooltip="Завантажити сертифікат" display="Завантажити сертифікат"/>
    <hyperlink ref="D453" r:id="rId451" tooltip="Завантажити сертифікат" display="Завантажити сертифікат"/>
    <hyperlink ref="D454" r:id="rId452" tooltip="Завантажити сертифікат" display="Завантажити сертифікат"/>
    <hyperlink ref="D455" r:id="rId453" tooltip="Завантажити сертифікат" display="Завантажити сертифікат"/>
    <hyperlink ref="D456" r:id="rId454" tooltip="Завантажити сертифікат" display="Завантажити сертифікат"/>
    <hyperlink ref="D457" r:id="rId455" tooltip="Завантажити сертифікат" display="Завантажити сертифікат"/>
    <hyperlink ref="D458" r:id="rId456" tooltip="Завантажити сертифікат" display="Завантажити сертифікат"/>
    <hyperlink ref="D459" r:id="rId457" tooltip="Завантажити сертифікат" display="Завантажити сертифікат"/>
    <hyperlink ref="D460" r:id="rId458" tooltip="Завантажити сертифікат" display="Завантажити сертифікат"/>
    <hyperlink ref="D461" r:id="rId459" tooltip="Завантажити сертифікат" display="Завантажити сертифікат"/>
    <hyperlink ref="D462" r:id="rId460" tooltip="Завантажити сертифікат" display="Завантажити сертифікат"/>
    <hyperlink ref="D463" r:id="rId461" tooltip="Завантажити сертифікат" display="Завантажити сертифікат"/>
    <hyperlink ref="D464" r:id="rId462" tooltip="Завантажити сертифікат" display="Завантажити сертифікат"/>
    <hyperlink ref="D465" r:id="rId463" tooltip="Завантажити сертифікат" display="Завантажити сертифікат"/>
    <hyperlink ref="D466" r:id="rId464" tooltip="Завантажити сертифікат" display="Завантажити сертифікат"/>
    <hyperlink ref="D467" r:id="rId465" tooltip="Завантажити сертифікат" display="Завантажити сертифікат"/>
    <hyperlink ref="D468" r:id="rId466" tooltip="Завантажити сертифікат" display="Завантажити сертифікат"/>
    <hyperlink ref="D469" r:id="rId467" tooltip="Завантажити сертифікат" display="Завантажити сертифікат"/>
    <hyperlink ref="D470" r:id="rId468" tooltip="Завантажити сертифікат" display="Завантажити сертифікат"/>
    <hyperlink ref="D471" r:id="rId469" tooltip="Завантажити сертифікат" display="Завантажити сертифікат"/>
    <hyperlink ref="D472" r:id="rId470" tooltip="Завантажити сертифікат" display="Завантажити сертифікат"/>
    <hyperlink ref="D473" r:id="rId471" tooltip="Завантажити сертифікат" display="Завантажити сертифікат"/>
    <hyperlink ref="D474" r:id="rId472" tooltip="Завантажити сертифікат" display="Завантажити сертифікат"/>
    <hyperlink ref="D475" r:id="rId473" tooltip="Завантажити сертифікат" display="Завантажити сертифікат"/>
    <hyperlink ref="D476" r:id="rId474" tooltip="Завантажити сертифікат" display="Завантажити сертифікат"/>
    <hyperlink ref="D477" r:id="rId475" tooltip="Завантажити сертифікат" display="Завантажити сертифікат"/>
    <hyperlink ref="D478" r:id="rId476" tooltip="Завантажити сертифікат" display="Завантажити сертифікат"/>
    <hyperlink ref="D479" r:id="rId477" tooltip="Завантажити сертифікат" display="Завантажити сертифікат"/>
    <hyperlink ref="D480" r:id="rId478" tooltip="Завантажити сертифікат" display="Завантажити сертифікат"/>
    <hyperlink ref="D481" r:id="rId479" tooltip="Завантажити сертифікат" display="Завантажити сертифікат"/>
    <hyperlink ref="D482" r:id="rId480" tooltip="Завантажити сертифікат" display="Завантажити сертифікат"/>
    <hyperlink ref="D483" r:id="rId481" tooltip="Завантажити сертифікат" display="Завантажити сертифікат"/>
    <hyperlink ref="D484" r:id="rId482" tooltip="Завантажити сертифікат" display="Завантажити сертифікат"/>
    <hyperlink ref="D485" r:id="rId483" tooltip="Завантажити сертифікат" display="Завантажити сертифікат"/>
    <hyperlink ref="D486" r:id="rId484" tooltip="Завантажити сертифікат" display="Завантажити сертифікат"/>
    <hyperlink ref="D487" r:id="rId485" tooltip="Завантажити сертифікат" display="Завантажити сертифікат"/>
    <hyperlink ref="D488" r:id="rId486" tooltip="Завантажити сертифікат" display="Завантажити сертифікат"/>
    <hyperlink ref="D489" r:id="rId487" tooltip="Завантажити сертифікат" display="Завантажити сертифікат"/>
    <hyperlink ref="D490" r:id="rId488" tooltip="Завантажити сертифікат" display="Завантажити сертифікат"/>
    <hyperlink ref="D491" r:id="rId489" tooltip="Завантажити сертифікат" display="Завантажити сертифікат"/>
    <hyperlink ref="D492" r:id="rId490" tooltip="Завантажити сертифікат" display="Завантажити сертифікат"/>
    <hyperlink ref="D493" r:id="rId491" tooltip="Завантажити сертифікат" display="Завантажити сертифікат"/>
    <hyperlink ref="D494" r:id="rId492" tooltip="Завантажити сертифікат" display="Завантажити сертифікат"/>
    <hyperlink ref="D495" r:id="rId493" tooltip="Завантажити сертифікат" display="Завантажити сертифікат"/>
    <hyperlink ref="D496" r:id="rId494" tooltip="Завантажити сертифікат" display="Завантажити сертифікат"/>
    <hyperlink ref="D497" r:id="rId495" tooltip="Завантажити сертифікат" display="Завантажити сертифікат"/>
    <hyperlink ref="D498" r:id="rId496" tooltip="Завантажити сертифікат" display="Завантажити сертифікат"/>
    <hyperlink ref="D499" r:id="rId497" tooltip="Завантажити сертифікат" display="Завантажити сертифікат"/>
    <hyperlink ref="D500" r:id="rId498" tooltip="Завантажити сертифікат" display="Завантажити сертифікат"/>
    <hyperlink ref="D501" r:id="rId499" tooltip="Завантажити сертифікат" display="Завантажити сертифікат"/>
    <hyperlink ref="D502" r:id="rId500" tooltip="Завантажити сертифікат" display="Завантажити сертифікат"/>
    <hyperlink ref="D503" r:id="rId501" tooltip="Завантажити сертифікат" display="Завантажити сертифікат"/>
    <hyperlink ref="D504" r:id="rId502" tooltip="Завантажити сертифікат" display="Завантажити сертифікат"/>
    <hyperlink ref="D505" r:id="rId503" tooltip="Завантажити сертифікат" display="Завантажити сертифікат"/>
    <hyperlink ref="D506" r:id="rId504" tooltip="Завантажити сертифікат" display="Завантажити сертифікат"/>
    <hyperlink ref="D507" r:id="rId505" tooltip="Завантажити сертифікат" display="Завантажити сертифікат"/>
    <hyperlink ref="D508" r:id="rId506" tooltip="Завантажити сертифікат" display="Завантажити сертифікат"/>
    <hyperlink ref="D509" r:id="rId507" tooltip="Завантажити сертифікат" display="Завантажити сертифікат"/>
    <hyperlink ref="D510" r:id="rId508" tooltip="Завантажити сертифікат" display="Завантажити сертифікат"/>
    <hyperlink ref="D511" r:id="rId509" tooltip="Завантажити сертифікат" display="Завантажити сертифікат"/>
    <hyperlink ref="D512" r:id="rId510" tooltip="Завантажити сертифікат" display="Завантажити сертифікат"/>
    <hyperlink ref="D513" r:id="rId511" tooltip="Завантажити сертифікат" display="Завантажити сертифікат"/>
    <hyperlink ref="D514" r:id="rId512" tooltip="Завантажити сертифікат" display="Завантажити сертифікат"/>
    <hyperlink ref="D515" r:id="rId513" tooltip="Завантажити сертифікат" display="Завантажити сертифікат"/>
    <hyperlink ref="D516" r:id="rId514" tooltip="Завантажити сертифікат" display="Завантажити сертифікат"/>
    <hyperlink ref="D517" r:id="rId515" tooltip="Завантажити сертифікат" display="Завантажити сертифікат"/>
    <hyperlink ref="D518" r:id="rId516" tooltip="Завантажити сертифікат" display="Завантажити сертифікат"/>
    <hyperlink ref="D519" r:id="rId517" tooltip="Завантажити сертифікат" display="Завантажити сертифікат"/>
    <hyperlink ref="D520" r:id="rId518" tooltip="Завантажити сертифікат" display="Завантажити сертифікат"/>
    <hyperlink ref="D521" r:id="rId519" tooltip="Завантажити сертифікат" display="Завантажити сертифікат"/>
    <hyperlink ref="D522" r:id="rId520" tooltip="Завантажити сертифікат" display="Завантажити сертифікат"/>
    <hyperlink ref="D523" r:id="rId521" tooltip="Завантажити сертифікат" display="Завантажити сертифікат"/>
    <hyperlink ref="D524" r:id="rId522" tooltip="Завантажити сертифікат" display="Завантажити сертифікат"/>
    <hyperlink ref="D525" r:id="rId523" tooltip="Завантажити сертифікат" display="Завантажити сертифікат"/>
    <hyperlink ref="D526" r:id="rId524" tooltip="Завантажити сертифікат" display="Завантажити сертифікат"/>
    <hyperlink ref="D527" r:id="rId525" tooltip="Завантажити сертифікат" display="Завантажити сертифікат"/>
    <hyperlink ref="D528" r:id="rId526" tooltip="Завантажити сертифікат" display="Завантажити сертифікат"/>
    <hyperlink ref="D529" r:id="rId527" tooltip="Завантажити сертифікат" display="Завантажити сертифікат"/>
    <hyperlink ref="D530" r:id="rId528" tooltip="Завантажити сертифікат" display="Завантажити сертифікат"/>
    <hyperlink ref="D531" r:id="rId529" tooltip="Завантажити сертифікат" display="Завантажити сертифікат"/>
    <hyperlink ref="D532" r:id="rId530" tooltip="Завантажити сертифікат" display="Завантажити сертифікат"/>
    <hyperlink ref="D533" r:id="rId531" tooltip="Завантажити сертифікат" display="Завантажити сертифікат"/>
    <hyperlink ref="D534" r:id="rId532" tooltip="Завантажити сертифікат" display="Завантажити сертифікат"/>
    <hyperlink ref="D535" r:id="rId533" tooltip="Завантажити сертифікат" display="Завантажити сертифікат"/>
    <hyperlink ref="D536" r:id="rId534" tooltip="Завантажити сертифікат" display="Завантажити сертифікат"/>
    <hyperlink ref="D537" r:id="rId535" tooltip="Завантажити сертифікат" display="Завантажити сертифікат"/>
    <hyperlink ref="D538" r:id="rId536" tooltip="Завантажити сертифікат" display="Завантажити сертифікат"/>
    <hyperlink ref="D539" r:id="rId537" tooltip="Завантажити сертифікат" display="Завантажити сертифікат"/>
    <hyperlink ref="D540" r:id="rId538" tooltip="Завантажити сертифікат" display="Завантажити сертифікат"/>
    <hyperlink ref="D541" r:id="rId539" tooltip="Завантажити сертифікат" display="Завантажити сертифікат"/>
    <hyperlink ref="D542" r:id="rId540" tooltip="Завантажити сертифікат" display="Завантажити сертифікат"/>
    <hyperlink ref="D543" r:id="rId541" tooltip="Завантажити сертифікат" display="Завантажити сертифікат"/>
    <hyperlink ref="D544" r:id="rId542" tooltip="Завантажити сертифікат" display="Завантажити сертифікат"/>
    <hyperlink ref="D545" r:id="rId543" tooltip="Завантажити сертифікат" display="Завантажити сертифікат"/>
    <hyperlink ref="D546" r:id="rId544" tooltip="Завантажити сертифікат" display="Завантажити сертифікат"/>
    <hyperlink ref="D547" r:id="rId545" tooltip="Завантажити сертифікат" display="Завантажити сертифікат"/>
    <hyperlink ref="D548" r:id="rId546" tooltip="Завантажити сертифікат" display="Завантажити сертифікат"/>
    <hyperlink ref="D549" r:id="rId547" tooltip="Завантажити сертифікат" display="Завантажити сертифікат"/>
    <hyperlink ref="D550" r:id="rId548" tooltip="Завантажити сертифікат" display="Завантажити сертифікат"/>
    <hyperlink ref="D551" r:id="rId549" tooltip="Завантажити сертифікат" display="Завантажити сертифікат"/>
    <hyperlink ref="D552" r:id="rId550" tooltip="Завантажити сертифікат" display="Завантажити сертифікат"/>
    <hyperlink ref="D553" r:id="rId551" tooltip="Завантажити сертифікат" display="Завантажити сертифікат"/>
    <hyperlink ref="D554" r:id="rId552" tooltip="Завантажити сертифікат" display="Завантажити сертифікат"/>
    <hyperlink ref="D555" r:id="rId553" tooltip="Завантажити сертифікат" display="Завантажити сертифікат"/>
    <hyperlink ref="D556" r:id="rId554" tooltip="Завантажити сертифікат" display="Завантажити сертифікат"/>
    <hyperlink ref="D557" r:id="rId555" tooltip="Завантажити сертифікат" display="Завантажити сертифікат"/>
    <hyperlink ref="D558" r:id="rId556" tooltip="Завантажити сертифікат" display="Завантажити сертифікат"/>
    <hyperlink ref="D559" r:id="rId557" tooltip="Завантажити сертифікат" display="Завантажити сертифікат"/>
    <hyperlink ref="D560" r:id="rId558" tooltip="Завантажити сертифікат" display="Завантажити сертифікат"/>
    <hyperlink ref="D561" r:id="rId559" tooltip="Завантажити сертифікат" display="Завантажити сертифікат"/>
    <hyperlink ref="D562" r:id="rId560" tooltip="Завантажити сертифікат" display="Завантажити сертифікат"/>
    <hyperlink ref="D563" r:id="rId561" tooltip="Завантажити сертифікат" display="Завантажити сертифікат"/>
    <hyperlink ref="D564" r:id="rId562" tooltip="Завантажити сертифікат" display="Завантажити сертифікат"/>
    <hyperlink ref="D565" r:id="rId563" tooltip="Завантажити сертифікат" display="Завантажити сертифікат"/>
    <hyperlink ref="D566" r:id="rId564" tooltip="Завантажити сертифікат" display="Завантажити сертифікат"/>
    <hyperlink ref="D567" r:id="rId565" tooltip="Завантажити сертифікат" display="Завантажити сертифікат"/>
    <hyperlink ref="D568" r:id="rId566" tooltip="Завантажити сертифікат" display="Завантажити сертифікат"/>
    <hyperlink ref="D569" r:id="rId567" tooltip="Завантажити сертифікат" display="Завантажити сертифікат"/>
    <hyperlink ref="D570" r:id="rId568" tooltip="Завантажити сертифікат" display="Завантажити сертифікат"/>
    <hyperlink ref="D571" r:id="rId569" tooltip="Завантажити сертифікат" display="Завантажити сертифікат"/>
    <hyperlink ref="D572" r:id="rId570" tooltip="Завантажити сертифікат" display="Завантажити сертифікат"/>
    <hyperlink ref="D573" r:id="rId571" tooltip="Завантажити сертифікат" display="Завантажити сертифікат"/>
    <hyperlink ref="D574" r:id="rId572" tooltip="Завантажити сертифікат" display="Завантажити сертифікат"/>
    <hyperlink ref="D575" r:id="rId573" tooltip="Завантажити сертифікат" display="Завантажити сертифікат"/>
    <hyperlink ref="D576" r:id="rId574" tooltip="Завантажити сертифікат" display="Завантажити сертифікат"/>
    <hyperlink ref="D577" r:id="rId575" tooltip="Завантажити сертифікат" display="Завантажити сертифікат"/>
    <hyperlink ref="D578" r:id="rId576" tooltip="Завантажити сертифікат" display="Завантажити сертифікат"/>
    <hyperlink ref="D579" r:id="rId577" tooltip="Завантажити сертифікат" display="Завантажити сертифікат"/>
    <hyperlink ref="D580" r:id="rId578" tooltip="Завантажити сертифікат" display="Завантажити сертифікат"/>
    <hyperlink ref="D581" r:id="rId579" tooltip="Завантажити сертифікат" display="Завантажити сертифікат"/>
    <hyperlink ref="D582" r:id="rId580" tooltip="Завантажити сертифікат" display="Завантажити сертифікат"/>
    <hyperlink ref="D583" r:id="rId581" tooltip="Завантажити сертифікат" display="Завантажити сертифікат"/>
    <hyperlink ref="D584" r:id="rId582" tooltip="Завантажити сертифікат" display="Завантажити сертифікат"/>
    <hyperlink ref="D585" r:id="rId583" tooltip="Завантажити сертифікат" display="Завантажити сертифікат"/>
    <hyperlink ref="D586" r:id="rId584" tooltip="Завантажити сертифікат" display="Завантажити сертифікат"/>
    <hyperlink ref="D587" r:id="rId585" tooltip="Завантажити сертифікат" display="Завантажити сертифікат"/>
    <hyperlink ref="D588" r:id="rId586" tooltip="Завантажити сертифікат" display="Завантажити сертифікат"/>
    <hyperlink ref="D589" r:id="rId587" tooltip="Завантажити сертифікат" display="Завантажити сертифікат"/>
    <hyperlink ref="D590" r:id="rId588" tooltip="Завантажити сертифікат" display="Завантажити сертифікат"/>
    <hyperlink ref="D591" r:id="rId589" tooltip="Завантажити сертифікат" display="Завантажити сертифікат"/>
    <hyperlink ref="D592" r:id="rId590" tooltip="Завантажити сертифікат" display="Завантажити сертифікат"/>
    <hyperlink ref="D593" r:id="rId591" tooltip="Завантажити сертифікат" display="Завантажити сертифікат"/>
    <hyperlink ref="D594" r:id="rId592" tooltip="Завантажити сертифікат" display="Завантажити сертифікат"/>
    <hyperlink ref="D595" r:id="rId593" tooltip="Завантажити сертифікат" display="Завантажити сертифікат"/>
    <hyperlink ref="D596" r:id="rId594" tooltip="Завантажити сертифікат" display="Завантажити сертифікат"/>
    <hyperlink ref="D597" r:id="rId595" tooltip="Завантажити сертифікат" display="Завантажити сертифікат"/>
    <hyperlink ref="D598" r:id="rId596" tooltip="Завантажити сертифікат" display="Завантажити сертифікат"/>
    <hyperlink ref="D599" r:id="rId597" tooltip="Завантажити сертифікат" display="Завантажити сертифікат"/>
    <hyperlink ref="D600" r:id="rId598" tooltip="Завантажити сертифікат" display="Завантажити сертифікат"/>
    <hyperlink ref="D601" r:id="rId599" tooltip="Завантажити сертифікат" display="Завантажити сертифікат"/>
    <hyperlink ref="D602" r:id="rId600" tooltip="Завантажити сертифікат" display="Завантажити сертифікат"/>
    <hyperlink ref="D603" r:id="rId601" tooltip="Завантажити сертифікат" display="Завантажити сертифікат"/>
    <hyperlink ref="D604" r:id="rId602" tooltip="Завантажити сертифікат" display="Завантажити сертифікат"/>
    <hyperlink ref="D605" r:id="rId603" tooltip="Завантажити сертифікат" display="Завантажити сертифікат"/>
    <hyperlink ref="D606" r:id="rId604" tooltip="Завантажити сертифікат" display="Завантажити сертифікат"/>
    <hyperlink ref="D607" r:id="rId605" tooltip="Завантажити сертифікат" display="Завантажити сертифікат"/>
    <hyperlink ref="D608" r:id="rId606" tooltip="Завантажити сертифікат" display="Завантажити сертифікат"/>
    <hyperlink ref="D195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</hyperlinks>
  <pageMargins left="0.7" right="0.7" top="0.75" bottom="0.75" header="0.3" footer="0.3"/>
  <pageSetup orientation="portrait" r:id="rId6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2025-10-10T11:51:17Z</dcterms:created>
  <dcterms:modified xsi:type="dcterms:W3CDTF">2025-10-23T12:53:42Z</dcterms:modified>
  <cp:category/>
</cp:coreProperties>
</file>