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ownloads\"/>
    </mc:Choice>
  </mc:AlternateContent>
  <bookViews>
    <workbookView xWindow="0" yWindow="0" windowWidth="7056" windowHeight="5400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175" i="1" l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<sst xmlns="http://schemas.openxmlformats.org/spreadsheetml/2006/main" count="701" uniqueCount="527">
  <si>
    <t>номер</t>
  </si>
  <si>
    <t>дата</t>
  </si>
  <si>
    <t>ПІБ</t>
  </si>
  <si>
    <t>Посилання на сертифікат</t>
  </si>
  <si>
    <t>MD_2_001</t>
  </si>
  <si>
    <t>19 грудня 2025 р.</t>
  </si>
  <si>
    <t>Абрамов Володимир Андрійович</t>
  </si>
  <si>
    <t>Корнинський ліцей Корнинської сільської ради Рівненського району Рівненської області імені Свіржевського Романа Петровича</t>
  </si>
  <si>
    <t>MD_2_002</t>
  </si>
  <si>
    <t>Анацька Злата Сергіївна</t>
  </si>
  <si>
    <t>Слов'янський заклад загальної середньої освіти І-ІІІ ступенів № 1 Слов'янської міської ради Донецької області</t>
  </si>
  <si>
    <t>MD_2_003</t>
  </si>
  <si>
    <t>Андріїв Христина Дмитрівна</t>
  </si>
  <si>
    <t>Пнівський ліцей Пасічнянської сільської ради</t>
  </si>
  <si>
    <t>MD_2_004</t>
  </si>
  <si>
    <t>Апалькова Алла Тихонівна</t>
  </si>
  <si>
    <t>Старовірівський ліцей Старовірівської сільської ради Берестинського району Харківської області</t>
  </si>
  <si>
    <t>MD_2_005</t>
  </si>
  <si>
    <t>Артюхова Марія Олександрівна</t>
  </si>
  <si>
    <t>Комунальний заклад "Лозівський ліцей 4" Лозівської міської ради Харківської області</t>
  </si>
  <si>
    <t>MD_2_006</t>
  </si>
  <si>
    <t>Баран Ірина Іванівна</t>
  </si>
  <si>
    <t>Львівська державна комунальна середня загальноосвітня школа №3</t>
  </si>
  <si>
    <t>MD_2_007</t>
  </si>
  <si>
    <t>Безушка Лариса Сергіївна</t>
  </si>
  <si>
    <t>Тарасовецький ліцей</t>
  </si>
  <si>
    <t>MD_2_008</t>
  </si>
  <si>
    <t>Березюк Андрій Віталійович</t>
  </si>
  <si>
    <t>Ридомильська загальноосвітня школа І-ІІІ ступенів Почаївської міської ради Тернопільської області</t>
  </si>
  <si>
    <t>MD_2_009</t>
  </si>
  <si>
    <t>Бєлоусова Світлана Володимирівна</t>
  </si>
  <si>
    <t>КЗ "Харківський ліцей № 93 ХМР"</t>
  </si>
  <si>
    <t>MD_2_010</t>
  </si>
  <si>
    <t>Бірюкова Леся Миколаївна</t>
  </si>
  <si>
    <t>Неділищенська гімназія Звягельського району Житомирської області</t>
  </si>
  <si>
    <t>MD_2_011</t>
  </si>
  <si>
    <t>Бойко Тетяна Петрівна</t>
  </si>
  <si>
    <t>Гімназія номер 6 імені Житниченка І.В.</t>
  </si>
  <si>
    <t>MD_2_012</t>
  </si>
  <si>
    <t>Бойчук Наталія Михайлівна</t>
  </si>
  <si>
    <t>Ліцей 17 м. Івано-Франківськ</t>
  </si>
  <si>
    <t>MD_2_013</t>
  </si>
  <si>
    <t>Бондаренко Наталія Дмитрівна</t>
  </si>
  <si>
    <t>КЗ "Мереф'янська гімназія 7"</t>
  </si>
  <si>
    <t>MD_2_014</t>
  </si>
  <si>
    <t>Бондарук Василь Володимирович</t>
  </si>
  <si>
    <t>Шклинський ліцей Городищенської сільської ради Луцького району Волинської області</t>
  </si>
  <si>
    <t>MD_2_015</t>
  </si>
  <si>
    <t>Бондарчук Богдан Борисович</t>
  </si>
  <si>
    <t>Бессарабський ліцей</t>
  </si>
  <si>
    <t>MD_2_016</t>
  </si>
  <si>
    <t>Бондарчук Єва Василівна</t>
  </si>
  <si>
    <t>Школа</t>
  </si>
  <si>
    <t>MD_2_017</t>
  </si>
  <si>
    <t>Борисовець Надія Титівна</t>
  </si>
  <si>
    <t>БЛАЖІВСЬКИЙ ЛІЦЕЙ РОКИТНІВСЬКОЇ СЕЛИЩНОЇ РАДИ</t>
  </si>
  <si>
    <t>MD_2_018</t>
  </si>
  <si>
    <t>Боровець Надія Василівна</t>
  </si>
  <si>
    <t>Яцьковицька філія опорного закладу Балашівський ліцей</t>
  </si>
  <si>
    <t>MD_2_019</t>
  </si>
  <si>
    <t>Брикова Марина Вячеславівна</t>
  </si>
  <si>
    <t>ЗЗСО 139</t>
  </si>
  <si>
    <t>MD_2_020</t>
  </si>
  <si>
    <t>Бровко Лариса Василівна</t>
  </si>
  <si>
    <t>ВСП "Хорольський агропромисловий фаховий коледж Полтавського державного аграрного університету"</t>
  </si>
  <si>
    <t>MD_2_021</t>
  </si>
  <si>
    <t>Бугаєнко Тетяна Анатоліївна</t>
  </si>
  <si>
    <t>Опорний заклад освіти Красятицький академічний ліцей</t>
  </si>
  <si>
    <t>MD_2_022</t>
  </si>
  <si>
    <t>Васильєва Наталія Володимирівна</t>
  </si>
  <si>
    <t>Одеський ліцей №17 ОДЕСЬКОЇ МІСЬКОЇ РАДИ</t>
  </si>
  <si>
    <t>MD_2_023</t>
  </si>
  <si>
    <t>Веліченко Дмитро Святославович</t>
  </si>
  <si>
    <t>ОДЕСЬКИЙ ЛІЦЕЙ №28</t>
  </si>
  <si>
    <t>MD_2_024</t>
  </si>
  <si>
    <t>Віткалова Надія Яківна</t>
  </si>
  <si>
    <t>Великодимерський ліцей</t>
  </si>
  <si>
    <t>MD_2_025</t>
  </si>
  <si>
    <t>Воронецька Ірина Яківна</t>
  </si>
  <si>
    <t>Ліцей ім. Михайла Драгоманова Шевченківського району м. Києва</t>
  </si>
  <si>
    <t>MD_2_026</t>
  </si>
  <si>
    <t>Гавриленко Любов Іванівна</t>
  </si>
  <si>
    <t>Криворізький ліцей №95 Криворізької міської ради</t>
  </si>
  <si>
    <t>MD_2_027</t>
  </si>
  <si>
    <t>Галюк Людмила Олексіївна</t>
  </si>
  <si>
    <t>Вишгородоцький заклад загальної середньої освіти І-ІІІ ступенів</t>
  </si>
  <si>
    <t>MD_2_028</t>
  </si>
  <si>
    <t>Гамівка Людмила Вікторівна</t>
  </si>
  <si>
    <t>Липкуватівський ліцей Нововодолазької селищної ради Харківської області</t>
  </si>
  <si>
    <t>MD_2_029</t>
  </si>
  <si>
    <t>Гах Оксана Степанівна</t>
  </si>
  <si>
    <t>Комунальний заклад загальної середньої освіти "Луький ліцей №26 Луцької міської ради"</t>
  </si>
  <si>
    <t>MD_2_030</t>
  </si>
  <si>
    <t>Гібій Ірина Іванівна</t>
  </si>
  <si>
    <t>Семирівська гімназія імені Юрія Прихода</t>
  </si>
  <si>
    <t>MD_2_031</t>
  </si>
  <si>
    <t>Головко Марина Миколаївна</t>
  </si>
  <si>
    <t>Нікопольська гімназія N21 Нікопольської міської ради</t>
  </si>
  <si>
    <t>MD_2_032</t>
  </si>
  <si>
    <t>Горбенко Ольга Борисівна</t>
  </si>
  <si>
    <t>Харківський фаховий коледж спорту</t>
  </si>
  <si>
    <t>MD_2_033</t>
  </si>
  <si>
    <t>Горецька Ірина Василівна</t>
  </si>
  <si>
    <t>Ліцей №33</t>
  </si>
  <si>
    <t>MD_2_034</t>
  </si>
  <si>
    <t>Грибовська-Поліщук Вікторія Віталіївна</t>
  </si>
  <si>
    <t>Грушківська гімназія</t>
  </si>
  <si>
    <t>MD_2_035</t>
  </si>
  <si>
    <t>Гризун Артем Володимирович</t>
  </si>
  <si>
    <t>Запорізький багатопрофільний ліцей № 99 Запорізької міської ради Запорізької області</t>
  </si>
  <si>
    <t>MD_2_036</t>
  </si>
  <si>
    <t>Гринчук Любов Григорівна</t>
  </si>
  <si>
    <t>Комунальний заклад "Хмільницький ліцей №2 Хмільницької міської ради"</t>
  </si>
  <si>
    <t>MD_2_037</t>
  </si>
  <si>
    <t>Гронюк Ганна Олексіївна</t>
  </si>
  <si>
    <t>Комунальний заклад "Пултівецький ліцей Якушинецької сільської ради Вінницької області "</t>
  </si>
  <si>
    <t>MD_2_038</t>
  </si>
  <si>
    <t>Губарєва Світлана Єгорівна</t>
  </si>
  <si>
    <t>Будянський ліцей Південної міської ради Харківського району Харківської області</t>
  </si>
  <si>
    <t>MD_2_039</t>
  </si>
  <si>
    <t>Гученко Ірина</t>
  </si>
  <si>
    <t>Спеціалізована школа І-ІІІ ступенів №106 з поглибленим вивченням англійської мови Шевченківського району м. Києва</t>
  </si>
  <si>
    <t>MD_2_040</t>
  </si>
  <si>
    <t>Дворська Наталія Петрівна</t>
  </si>
  <si>
    <t>Тлумацький ліцей №2</t>
  </si>
  <si>
    <t>MD_2_041</t>
  </si>
  <si>
    <t>Демидюк Надія Миколаївна</t>
  </si>
  <si>
    <t>Ліцей с.Вербка Дубівської сільської ради Ковельського району</t>
  </si>
  <si>
    <t>MD_2_042</t>
  </si>
  <si>
    <t>Демус Галина Михайлівна</t>
  </si>
  <si>
    <t>Новояворівський ліцей</t>
  </si>
  <si>
    <t>MD_2_043</t>
  </si>
  <si>
    <t>Денисенко Галина Олександрівна</t>
  </si>
  <si>
    <t>Краматорська спеціальна школа №18 Донецької обласної ради</t>
  </si>
  <si>
    <t>MD_2_044</t>
  </si>
  <si>
    <t>Добровольська Світлана Вікторівна</t>
  </si>
  <si>
    <t>Комунальний заклад "Маріупольська загальноосвітня школа І-ІІІ ступенів № 47 Маріупольської міської ради Донецької області"</t>
  </si>
  <si>
    <t>MD_2_045</t>
  </si>
  <si>
    <t>Донець Катерина Сергіівна</t>
  </si>
  <si>
    <t>Слов'янський заклад загальної середньої освіти N 18 Слов'янської міської ради Донецької області</t>
  </si>
  <si>
    <t>MD_2_046</t>
  </si>
  <si>
    <t>Дрога Альона Михайлівна</t>
  </si>
  <si>
    <t>ЗЗСО 82</t>
  </si>
  <si>
    <t>MD_2_047</t>
  </si>
  <si>
    <t>Дуб Оксана Петрівна</t>
  </si>
  <si>
    <t>Жашківський ліцей №1Жашківської міської ради Черкаської області</t>
  </si>
  <si>
    <t>MD_2_048</t>
  </si>
  <si>
    <t>Жарко Людмила Миколаївна</t>
  </si>
  <si>
    <t>Комунальний заклад "Бірківський ліцей" Зміївської міської ради Чугуївського району Харківської області</t>
  </si>
  <si>
    <t>MD_2_049</t>
  </si>
  <si>
    <t>Жукова Аліна Михайлівна</t>
  </si>
  <si>
    <t>ПО "Ліцей сучасної освіти"</t>
  </si>
  <si>
    <t>MD_2_050</t>
  </si>
  <si>
    <t>Забайрачна Альона Анатоліївна</t>
  </si>
  <si>
    <t>Роменська загальноосвітня школа І-ІІІ ступенів № 11 Роменської міської ради</t>
  </si>
  <si>
    <t>MD_2_051</t>
  </si>
  <si>
    <t>Забіяка Галина Михайлівна</t>
  </si>
  <si>
    <t>Годинівська гімназія</t>
  </si>
  <si>
    <t>MD_2_052</t>
  </si>
  <si>
    <t>Западнюк Олена Петрівна</t>
  </si>
  <si>
    <t>Центр позашкільної освіти "Школа Майбутнього"</t>
  </si>
  <si>
    <t>MD_2_053</t>
  </si>
  <si>
    <t>Іванова Ірина Володимирівна</t>
  </si>
  <si>
    <t>Широкобалківський ліцей</t>
  </si>
  <si>
    <t>MD_2_054</t>
  </si>
  <si>
    <t>Ільїнська Тетяна Василівна</t>
  </si>
  <si>
    <t>Краматорський заклад загальної середньої освіти №22 з профільним навчанням імені М.М.Крупченка</t>
  </si>
  <si>
    <t>MD_2_055</t>
  </si>
  <si>
    <t>Каліцун Марія Романівна</t>
  </si>
  <si>
    <t>НВК " Конюхівський ЗНЗ |-||| ст .- ДНЗ"</t>
  </si>
  <si>
    <t>MD_2_056</t>
  </si>
  <si>
    <t>Клименко Ганна Василівна</t>
  </si>
  <si>
    <t>Дніпровська гімназія 106 ДМР</t>
  </si>
  <si>
    <t>MD_2_057</t>
  </si>
  <si>
    <t>Клименко Юлія Олександрівна</t>
  </si>
  <si>
    <t>Школа І-ІІІ ступенів №36 імені С.П.Корольова міста Києва</t>
  </si>
  <si>
    <t>MD_2_058</t>
  </si>
  <si>
    <t>Кобрин Надія Степанівна</t>
  </si>
  <si>
    <t>Бродківський заклад загальної середньої освіти І-ІІ ступенів Тростянецької сільської ради Стрийського району Львівської області</t>
  </si>
  <si>
    <t>MD_2_059</t>
  </si>
  <si>
    <t>Коваленко Артем Володимирович</t>
  </si>
  <si>
    <t>Дніпровська гімназія №110</t>
  </si>
  <si>
    <t>MD_2_060</t>
  </si>
  <si>
    <t>Коваленко Наталія Миколаївна</t>
  </si>
  <si>
    <t>Ізюмський ліцей №11 Ізюмської міської ради</t>
  </si>
  <si>
    <t>MD_2_061</t>
  </si>
  <si>
    <t>Кожухар Надія Михайлівна</t>
  </si>
  <si>
    <t>Коцюбинський ліцей №2 Коцюбинської селищної ради</t>
  </si>
  <si>
    <t>MD_2_062</t>
  </si>
  <si>
    <t>Коломієць Тетяна Миколаївна</t>
  </si>
  <si>
    <t>Ліцей № 101 Шевченківського району м. Києва</t>
  </si>
  <si>
    <t>MD_2_063</t>
  </si>
  <si>
    <t>Комарівська Іванна Іванівна</t>
  </si>
  <si>
    <t>Баранівський ліцей №2 імені Ольги Сябрук</t>
  </si>
  <si>
    <t>MD_2_064</t>
  </si>
  <si>
    <t>Компанієць Ірина Вікторівна</t>
  </si>
  <si>
    <t>Сагунівський ЗЗСО І-ІІІ ступенів Сагунівської сільської ради</t>
  </si>
  <si>
    <t>MD_2_065</t>
  </si>
  <si>
    <t>Копанський Руслан Михайлович</t>
  </si>
  <si>
    <t>Сокирницький ліцей Хустської міської ради</t>
  </si>
  <si>
    <t>MD_2_066</t>
  </si>
  <si>
    <t>Копилова Наталія Миколаївна</t>
  </si>
  <si>
    <t>Дніпровська гімназія №133 ДМР</t>
  </si>
  <si>
    <t>MD_2_067</t>
  </si>
  <si>
    <t>Король Дарина Андріївна</t>
  </si>
  <si>
    <t>КЗ «Ребедайлівський ліцей Михайлівської сільської ради Черкаського району Черкаської області»</t>
  </si>
  <si>
    <t>MD_2_068</t>
  </si>
  <si>
    <t>Корчинська Олена Іванівна</t>
  </si>
  <si>
    <t>Криворізька гімназія №4 Криворізької міської ради</t>
  </si>
  <si>
    <t>MD_2_069</t>
  </si>
  <si>
    <t>Костюк Володимир Олександрович</t>
  </si>
  <si>
    <t>Ірпінський ліцей 2</t>
  </si>
  <si>
    <t>MD_2_070</t>
  </si>
  <si>
    <t>Кравченко Ліна Миколаївна</t>
  </si>
  <si>
    <t>Комунальний заклад "Запорізька спеціалізована школа-інтернат ІІ-ІІІ ступенів "Січовий колегіум" Запорізької обласної ради</t>
  </si>
  <si>
    <t>MD_2_071</t>
  </si>
  <si>
    <t>Крюкова Ольга Анатоліївна</t>
  </si>
  <si>
    <t>Ліцей 25 міста Житомира</t>
  </si>
  <si>
    <t>MD_2_072</t>
  </si>
  <si>
    <t>Кудлай Олена Валеріївна</t>
  </si>
  <si>
    <t>Ліцей 23 ДМР</t>
  </si>
  <si>
    <t>MD_2_073</t>
  </si>
  <si>
    <t>Кужиль Віталій Федорович</t>
  </si>
  <si>
    <t>ЗЗСО Микільська на Дніпрі гімназія</t>
  </si>
  <si>
    <t>MD_2_074</t>
  </si>
  <si>
    <t>Ладан Сергій Петрович</t>
  </si>
  <si>
    <t>Вінницький гуманітарний ліцей №1 ім.М.І.Пирогова</t>
  </si>
  <si>
    <t>MD_2_075</t>
  </si>
  <si>
    <t>Легенчук Оксана</t>
  </si>
  <si>
    <t>ВСП КІФК КНУБА</t>
  </si>
  <si>
    <t>MD_2_076</t>
  </si>
  <si>
    <t>Лисогоря Наталя Миколаївна</t>
  </si>
  <si>
    <t>Дніпровська гімназія № 50 Дніпровської міської ради</t>
  </si>
  <si>
    <t>MD_2_077</t>
  </si>
  <si>
    <t>Литвиненко Анатолій Іванович</t>
  </si>
  <si>
    <t>Тростинська філія</t>
  </si>
  <si>
    <t>MD_2_078</t>
  </si>
  <si>
    <t>Лобанов Володимир Вікторович</t>
  </si>
  <si>
    <t>Вознесенська загальноосвітня школа І -ІІІ ступенів Вознесенської сільської ради</t>
  </si>
  <si>
    <t>MD_2_079</t>
  </si>
  <si>
    <t>Лозинська Галина Романівна</t>
  </si>
  <si>
    <t>Жовківський ЗЗСО І-ІІІ ст. № 3</t>
  </si>
  <si>
    <t>MD_2_080</t>
  </si>
  <si>
    <t>Ломачинська Ірина Анатоліївна</t>
  </si>
  <si>
    <t>Одеський національний університет імені І.І. Мечникова</t>
  </si>
  <si>
    <t>MD_2_081</t>
  </si>
  <si>
    <t>Лопатовська Оксана Олександрівна</t>
  </si>
  <si>
    <t>Хмельницький кооперативний торговельно-економічний інститут</t>
  </si>
  <si>
    <t>MD_2_082</t>
  </si>
  <si>
    <t>Лохвинська Оксана Петрівна</t>
  </si>
  <si>
    <t>Каховська загальноосвітня школа І-ІІІ ступенів 6 Каховської міської ради Херсонської обл.</t>
  </si>
  <si>
    <t>MD_2_083</t>
  </si>
  <si>
    <t>Лузан Лілія Сергіївна</t>
  </si>
  <si>
    <t>Дніпровська гімназія № 92 Дніпровської міської ради</t>
  </si>
  <si>
    <t>MD_2_084</t>
  </si>
  <si>
    <t>Лукаш Ольга Василівна</t>
  </si>
  <si>
    <t>Новицький ліцей</t>
  </si>
  <si>
    <t>MD_2_085</t>
  </si>
  <si>
    <t>Лукашенко Людмила Володимирівна</t>
  </si>
  <si>
    <t>Грозинський ліцей, Коростенська міська рада</t>
  </si>
  <si>
    <t>MD_2_086</t>
  </si>
  <si>
    <t>Лук'янова Катерина Юріївна</t>
  </si>
  <si>
    <t>Глухівська загальноосвітня школа І-ІІІ ст №1</t>
  </si>
  <si>
    <t>MD_2_087</t>
  </si>
  <si>
    <t>Луференко Наталія Микитівна</t>
  </si>
  <si>
    <t>КЗ "Ліцей"Перспектива " Світловодської міської ради</t>
  </si>
  <si>
    <t>MD_2_088</t>
  </si>
  <si>
    <t>Макарова Олена Сергіївна</t>
  </si>
  <si>
    <t>Вільненська гімназія Губиниської селищної ради</t>
  </si>
  <si>
    <t>MD_2_089</t>
  </si>
  <si>
    <t>Максимова Рімма Олександрівна</t>
  </si>
  <si>
    <t>Ніжинська гімназія N1Ніжинської міської ради Чернігівської області</t>
  </si>
  <si>
    <t>MD_2_090</t>
  </si>
  <si>
    <t>Мацькова Наталія Михайлівна</t>
  </si>
  <si>
    <t>Голосківський ліцей Меджибізької селищної ради</t>
  </si>
  <si>
    <t>MD_2_091</t>
  </si>
  <si>
    <t>Мелечко Людмила Миколаївна</t>
  </si>
  <si>
    <t>Бубнівський ліцей Локачинської селищної ради Володимирського району Волинської області</t>
  </si>
  <si>
    <t>MD_2_092</t>
  </si>
  <si>
    <t>Мельниченко Марина Василівна</t>
  </si>
  <si>
    <t>Ліцей №227 міста Києва</t>
  </si>
  <si>
    <t>MD_2_093</t>
  </si>
  <si>
    <t>Мельничук Ірина Іванівна</t>
  </si>
  <si>
    <t>Хмельницький фаховий економіко-технологічний коледж Університету економіки і підприємництва</t>
  </si>
  <si>
    <t>MD_2_094</t>
  </si>
  <si>
    <t>Микитів Назар Володимирович</t>
  </si>
  <si>
    <t>Корелицький заклад загальної середньої освіти І-ІІ ступенів Перемишлянської міської ради Львівського району Львівської області</t>
  </si>
  <si>
    <t>MD_2_095</t>
  </si>
  <si>
    <t>Миколенко Олена Михайлівна</t>
  </si>
  <si>
    <t>Прилуцький заклад загальної середньої освіти І-ІІІ ступенів №7(ліцей №7)</t>
  </si>
  <si>
    <t>MD_2_096</t>
  </si>
  <si>
    <t>Настасяк Любов Василівна</t>
  </si>
  <si>
    <t>Міжрічанський ліцей</t>
  </si>
  <si>
    <t>MD_2_097</t>
  </si>
  <si>
    <t>Новакова Валентина Петрівна</t>
  </si>
  <si>
    <t>Ладижинський ліцей Ладижинсьої сільської ради Уманського району Черкаської області</t>
  </si>
  <si>
    <t>MD_2_098</t>
  </si>
  <si>
    <t>Новгородська Крістіна Олександрівна</t>
  </si>
  <si>
    <t>Херсонський ліцей № 31</t>
  </si>
  <si>
    <t>MD_2_099</t>
  </si>
  <si>
    <t>Новіцька Марія Іванівна</t>
  </si>
  <si>
    <t>Берегівська гімназія Мостиської міської ради</t>
  </si>
  <si>
    <t>MD_2_100</t>
  </si>
  <si>
    <t>Новосад Олена Василівна</t>
  </si>
  <si>
    <t>Борбинський ліцей Острожецької сільської ради Дубенського району Рівненської області</t>
  </si>
  <si>
    <t>MD_2_101</t>
  </si>
  <si>
    <t>Орлова Таміла Миколаївна</t>
  </si>
  <si>
    <t>Дніпровська гімназія №86 Дніпровської міської ради</t>
  </si>
  <si>
    <t>MD_2_102</t>
  </si>
  <si>
    <t>Остапчук Василь Олександрович</t>
  </si>
  <si>
    <t>Подільська філія Староушицького ліцею Староушицького селищної ради</t>
  </si>
  <si>
    <t>MD_2_103</t>
  </si>
  <si>
    <t>Пархоменко Валерій Юрійович</t>
  </si>
  <si>
    <t>Обухівська гімназія Обухівської селищної ради Дніпровського району дніпропетровської області</t>
  </si>
  <si>
    <t>MD_2_104</t>
  </si>
  <si>
    <t>Педань Ірина Олександрівна</t>
  </si>
  <si>
    <t>Куянівська гімназія Білопільської міської ради Сумського району Сумської області</t>
  </si>
  <si>
    <t>MD_2_105</t>
  </si>
  <si>
    <t>Пиженко Тамара Миколаївна</t>
  </si>
  <si>
    <t>Білейківський ліцей Козелецької селищної ради</t>
  </si>
  <si>
    <t>MD_2_106</t>
  </si>
  <si>
    <t>Пилипенко Наталія Володимирівна</t>
  </si>
  <si>
    <t>Глухівська загальноосвітня школа І-ІІІ ступенів №6</t>
  </si>
  <si>
    <t>MD_2_107</t>
  </si>
  <si>
    <t>ПИСКЛИВЕЦЬ Галина Іларіївна</t>
  </si>
  <si>
    <t>Трибухівська загальноосвітня школа І-ІІІ ступенів</t>
  </si>
  <si>
    <t>MD_2_108</t>
  </si>
  <si>
    <t>Подліянова Олена Миколаївна</t>
  </si>
  <si>
    <t>Гімназія 178 м. Києва</t>
  </si>
  <si>
    <t>MD_2_109</t>
  </si>
  <si>
    <t>Попазова Олена Іванівна</t>
  </si>
  <si>
    <t>ГОРОДНЕНСЬКИЙ ЛІЦЕЙ З ПОЧАТКОВОЮ ШКОЛОЮ ТА ГІМНАЗІЄЮ ГОРОДНЕНСЬКОЇ СІЛЬСЬКОЇ РАДИ БОЛГРАДСЬКОГО РАЙОНУ ОДЕСЬКОЇ ОБЛАСТІ</t>
  </si>
  <si>
    <t>MD_2_110</t>
  </si>
  <si>
    <t>Попович Ольга Миколаївна</t>
  </si>
  <si>
    <t>Хотинська філія №1 Прислуцького ліцею</t>
  </si>
  <si>
    <t>MD_2_111</t>
  </si>
  <si>
    <t>Прасул Юлія Іванівна</t>
  </si>
  <si>
    <t>КЗ "ЛІЦЕЙ З ПОСИЛЕНОЮ ВІЙСЬКОВО-ФІЗИЧНОЮ ПІДГОТОВКОЮ "ПАТРІОТ"" ХОР</t>
  </si>
  <si>
    <t>MD_2_112</t>
  </si>
  <si>
    <t>Приймак Олена Миколаївна</t>
  </si>
  <si>
    <t>ЗЗСО "Письмечівська гімназія" Солонянської селищної ради Дніпропетровської області</t>
  </si>
  <si>
    <t>MD_2_113</t>
  </si>
  <si>
    <t>Приходько Тамара Павлівна</t>
  </si>
  <si>
    <t>Ліцей № 20 м.Києва</t>
  </si>
  <si>
    <t>MD_2_114</t>
  </si>
  <si>
    <t>Продан Олена Володимирівна</t>
  </si>
  <si>
    <t>Чернівецьке вище комерційне училище Державного торговельно-економічного університету</t>
  </si>
  <si>
    <t>MD_2_115</t>
  </si>
  <si>
    <t>Прокопенко Оксана Андріївна</t>
  </si>
  <si>
    <t>Ямпільський ліцей №2 Ямпільської селищної ради Сумської області</t>
  </si>
  <si>
    <t>MD_2_116</t>
  </si>
  <si>
    <t>Пухтій Віталій Анатолійович</t>
  </si>
  <si>
    <t>Піївський ліцей "Ерудит" Ржищівської міської ради Київської області</t>
  </si>
  <si>
    <t>MD_2_117</t>
  </si>
  <si>
    <t>Рачицька Людмила Василівна</t>
  </si>
  <si>
    <t>Рівненський ліцей # 28Рівненської міської ради</t>
  </si>
  <si>
    <t>MD_2_118</t>
  </si>
  <si>
    <t>Ржевська Ольга Олегівна</t>
  </si>
  <si>
    <t>Середня загальноосвітня школа І-ІІІ ступенів N5 імені Людмили Бугаєвської Горішньоплавнівської міської ради Кременчуцького району</t>
  </si>
  <si>
    <t>MD_2_119</t>
  </si>
  <si>
    <t>Ржевський Едуард Васильович</t>
  </si>
  <si>
    <t>Енергодарський багатопрофільний ліцей Василівського району Запорізької області</t>
  </si>
  <si>
    <t>MD_2_120</t>
  </si>
  <si>
    <t>Рибіна Тетяна Андріївна</t>
  </si>
  <si>
    <t>Сеціалізова середня загальноосвітня школа І-ІІІ ступенів N5 імені Людмили Бугаєвської Горішньоплавнівської міської ради Кременчуцького району</t>
  </si>
  <si>
    <t>MD_2_121</t>
  </si>
  <si>
    <t>Романенко Наталія Іванівна</t>
  </si>
  <si>
    <t>КЗ «Маріупольський навчально-виховний комплекс «Ліцей-школа № 48» Маріупольської міської ради Донецької області»</t>
  </si>
  <si>
    <t>MD_2_122</t>
  </si>
  <si>
    <t>Романюк Тетяна Володимирівна</t>
  </si>
  <si>
    <t>Дніпровська гімназія 79 Дніпровської міської ради</t>
  </si>
  <si>
    <t>MD_2_123</t>
  </si>
  <si>
    <t>Ряпасова Зінаїда</t>
  </si>
  <si>
    <t>Приватний ліцей «Аурум Скул» міста Києва</t>
  </si>
  <si>
    <t>MD_2_124</t>
  </si>
  <si>
    <t>Сайко Альона Вікторівна</t>
  </si>
  <si>
    <t>Пантаївський ліцей Пантаївської селищної ради</t>
  </si>
  <si>
    <t>MD_2_125</t>
  </si>
  <si>
    <t>Сас Христина Іванівна</t>
  </si>
  <si>
    <t>Бірківський ЗЗСО |-||| ст. ім. Тараса Шевченка</t>
  </si>
  <si>
    <t>MD_2_126</t>
  </si>
  <si>
    <t>Семенісова Ольга Петрівна</t>
  </si>
  <si>
    <t>Одеський ліцей № 41 Одеської міської ради</t>
  </si>
  <si>
    <t>MD_2_127</t>
  </si>
  <si>
    <t>Семків Наталія Богданівна</t>
  </si>
  <si>
    <t>СЗШ 91м. Львова</t>
  </si>
  <si>
    <t>MD_2_128</t>
  </si>
  <si>
    <t>Середа Катерина Анатоліївна</t>
  </si>
  <si>
    <t>ТОВ «Приватний ліцей «Ай Діти» міста Києва»</t>
  </si>
  <si>
    <t>MD_2_129</t>
  </si>
  <si>
    <t>Серик Світлана Станіславівна</t>
  </si>
  <si>
    <t>Заклад загальної середньої освіти І-ІІІ ступенів № 9 Торецької міської ВЦА Бахмутського району</t>
  </si>
  <si>
    <t>MD_2_130</t>
  </si>
  <si>
    <t>Сичова Інна Володимирівна</t>
  </si>
  <si>
    <t>КЗ «Сватівський ліцей №6 Сватівської міської ради Луганської області</t>
  </si>
  <si>
    <t>MD_2_131</t>
  </si>
  <si>
    <t>Сільченко Наталія Вікторівна</t>
  </si>
  <si>
    <t>Дніпровська гімназія № 43 Дніпровської міської ради</t>
  </si>
  <si>
    <t>MD_2_132</t>
  </si>
  <si>
    <t>Сіщук Вікторія Василівна</t>
  </si>
  <si>
    <t>Старунський ліцей</t>
  </si>
  <si>
    <t>MD_2_133</t>
  </si>
  <si>
    <t>Сокирко Олександр Миколайович</t>
  </si>
  <si>
    <t>Гімназія №10 міста Рубіжного Луганської області</t>
  </si>
  <si>
    <t>MD_2_134</t>
  </si>
  <si>
    <t>Соловей Галина Романівна</t>
  </si>
  <si>
    <t>СЗШ55</t>
  </si>
  <si>
    <t>MD_2_135</t>
  </si>
  <si>
    <t>Сологуб Сергій Іванович</t>
  </si>
  <si>
    <t>Київський державний фаховий хореографічний коледж імені Тетяни Таякіної</t>
  </si>
  <si>
    <t>MD_2_136</t>
  </si>
  <si>
    <t>Солодуха Марія Вікторівна</t>
  </si>
  <si>
    <t>Новопсковський газопроводський ліцей Новопсковської селищної ради</t>
  </si>
  <si>
    <t>MD_2_137</t>
  </si>
  <si>
    <t>Соломко Надія Миколаївна</t>
  </si>
  <si>
    <t>Спеціалізована школа I-III ступенів №138 з поглибленим вивченням предметів природничого циклу Шевченківського району міста Києва</t>
  </si>
  <si>
    <t>MD_2_138</t>
  </si>
  <si>
    <t>Сосюра Олена Володимирівна</t>
  </si>
  <si>
    <t>Мисайлівська гімназія Богуславської міської ради Київської області</t>
  </si>
  <si>
    <t>MD_2_139</t>
  </si>
  <si>
    <t>Стеценко Олена Олексіївна</t>
  </si>
  <si>
    <t>MD_2_140</t>
  </si>
  <si>
    <t>Стєшина Наталія Ігорівна</t>
  </si>
  <si>
    <t>Костопільський ліцей # 6 Костопільської міської ради</t>
  </si>
  <si>
    <t>MD_2_141</t>
  </si>
  <si>
    <t>Стримбіцька Ганна Петрівна</t>
  </si>
  <si>
    <t>Горожанський ЗЗСО І-ІІІст</t>
  </si>
  <si>
    <t>MD_2_142</t>
  </si>
  <si>
    <t>Струць Юлія Віталіївна</t>
  </si>
  <si>
    <t>Черкаська загальноосвітня школа І—ІІІ ступенів №25 Черкаської міської ради Черкаської області</t>
  </si>
  <si>
    <t>MD_2_143</t>
  </si>
  <si>
    <t>Тімошкова Оксана Володимирівна</t>
  </si>
  <si>
    <t>Дубовогаївська ЗОШ І-ІІІ ступенів, Яблунівської сільської ради</t>
  </si>
  <si>
    <t>MD_2_144</t>
  </si>
  <si>
    <t>Точиліна Ірина Валентинівна</t>
  </si>
  <si>
    <t>ТОВ "Центр освіти "ОПТІМА"</t>
  </si>
  <si>
    <t>MD_2_145</t>
  </si>
  <si>
    <t>Трачук Тетяна Володимирівна</t>
  </si>
  <si>
    <t>Волинський інститут післядипломної педагогічної освіти</t>
  </si>
  <si>
    <t>MD_2_146</t>
  </si>
  <si>
    <t>Троценко Дмитро Іванович</t>
  </si>
  <si>
    <t>Черняхівський ліцей №2 , Черняхівська селищна рада</t>
  </si>
  <si>
    <t>MD_2_147</t>
  </si>
  <si>
    <t>Троян Світлана Петрівна</t>
  </si>
  <si>
    <t>Васютинська гімназія Іркліївської сільської ради Золотоніського району Черкаської області</t>
  </si>
  <si>
    <t>MD_2_148</t>
  </si>
  <si>
    <t>Туваєва Анна Юріївна</t>
  </si>
  <si>
    <t>Науковий ліцей міжнародних відносин УМСФ, м. Дніпро</t>
  </si>
  <si>
    <t>MD_2_149</t>
  </si>
  <si>
    <t>Федорук Світлана Володимирівна</t>
  </si>
  <si>
    <t>Озерецька гімназія</t>
  </si>
  <si>
    <t>MD_2_150</t>
  </si>
  <si>
    <t>Ференц Олена Валеріївна</t>
  </si>
  <si>
    <t>Олешківський академічний ліцей «Ерудит» Олешківської міської ради Херсонської області</t>
  </si>
  <si>
    <t>MD_2_151</t>
  </si>
  <si>
    <t>Філончук Зоя Володимирівна</t>
  </si>
  <si>
    <t>Комунальний вищий навчальний заклад "Херсонська академія неперервної освіти" Херсонської обласної ради</t>
  </si>
  <si>
    <t>MD_2_152</t>
  </si>
  <si>
    <t>Фтомович Людмила Юріївна</t>
  </si>
  <si>
    <t>ПЗЗО "Приватна гімназія "Стежинка"</t>
  </si>
  <si>
    <t>MD_2_153</t>
  </si>
  <si>
    <t>Харкевич Наталія Анатоліївна</t>
  </si>
  <si>
    <t>Єльнівська гімназія</t>
  </si>
  <si>
    <t>MD_2_154</t>
  </si>
  <si>
    <t>Хоменко Валентина Сергіївна</t>
  </si>
  <si>
    <t>Гімназія № 158 м. Києва</t>
  </si>
  <si>
    <t>MD_2_155</t>
  </si>
  <si>
    <t>Хорова Іванна Остапівна</t>
  </si>
  <si>
    <t>Дубенський ліцей №3 Дубенської міської ради Рівненської області</t>
  </si>
  <si>
    <t>MD_2_156</t>
  </si>
  <si>
    <t>Цебро Соф'я Олегівна</t>
  </si>
  <si>
    <t>Донецький ліцей № 1 Донецької селищної ради Ізюмського району Харківської області</t>
  </si>
  <si>
    <t>MD_2_157</t>
  </si>
  <si>
    <t>Черевко Неля Юріївна</t>
  </si>
  <si>
    <t>Ганичівський ОЗЗСО І-ІІІ ступенів</t>
  </si>
  <si>
    <t>MD_2_158</t>
  </si>
  <si>
    <t>Черкес Ірина Віталіївна</t>
  </si>
  <si>
    <t>Стецівський ліцей Чигиринської міської ради Черкаської області</t>
  </si>
  <si>
    <t>MD_2_159</t>
  </si>
  <si>
    <t>Чубенко Юлія Андріївна</t>
  </si>
  <si>
    <t>Дніпровська гімназія №68 Дніпровської міської ради</t>
  </si>
  <si>
    <t>MD_2_160</t>
  </si>
  <si>
    <t>Шаповалова Анастасія Ігорівна</t>
  </si>
  <si>
    <t>Дніпропетровський фаховий коледж спорту</t>
  </si>
  <si>
    <t>MD_2_161</t>
  </si>
  <si>
    <t>Шарий Оксана Василівна</t>
  </si>
  <si>
    <t>Чорноморський ліцей № 3 Чорноморської міської ради Одеського району Одеської області</t>
  </si>
  <si>
    <t>MD_2_162</t>
  </si>
  <si>
    <t>Шванюк Наталія Іванівна</t>
  </si>
  <si>
    <t>Ізмаїльська гімназія  №10</t>
  </si>
  <si>
    <t>MD_2_163</t>
  </si>
  <si>
    <t>Шевченко Юлія Ігоірвна</t>
  </si>
  <si>
    <t>КЗ "Веселівська гімназія № 2" Веселівської селищної пади Мелітопольського р-н Запорізької обл.</t>
  </si>
  <si>
    <t>MD_2_164</t>
  </si>
  <si>
    <t>Шендирук Наталія Мирославівна</t>
  </si>
  <si>
    <t>Відокремлений структурний підрозділ «Гімназія «Гармонія» Галицького фахового коледжу імені Вʼячеслава Чорновола»</t>
  </si>
  <si>
    <t>MD_2_165</t>
  </si>
  <si>
    <t>Шеремета Роман Іванович</t>
  </si>
  <si>
    <t>Микуличинський ліцей</t>
  </si>
  <si>
    <t>MD_2_166</t>
  </si>
  <si>
    <t>Шинкарьова Юлія Семенівна</t>
  </si>
  <si>
    <t>Ліцей № 6 м.Києва</t>
  </si>
  <si>
    <t>MD_2_167</t>
  </si>
  <si>
    <t>Шнур Катерина Миколаївна</t>
  </si>
  <si>
    <t>Піщанський ліцей Шацької селищної ради Волинської області</t>
  </si>
  <si>
    <t>MD_2_168</t>
  </si>
  <si>
    <t>Щербаков Євген Сергійович</t>
  </si>
  <si>
    <t>Спеціалізована школа І-ІІІ ступенів №24 ім.О.Білаша з поглибленим вивченням іноземних мов Шевченківського району м.Києва</t>
  </si>
  <si>
    <t>MD_2_169</t>
  </si>
  <si>
    <t>Щипанова Ольга Валеріївна</t>
  </si>
  <si>
    <t>Комунальний заклад "Харківський ліцей №172 Харківської міської ради"</t>
  </si>
  <si>
    <t>MD_2_170</t>
  </si>
  <si>
    <t>Южека Роман Сергійович</t>
  </si>
  <si>
    <t>Харківський національний педагогічний університет імені Г.С. Сковороди</t>
  </si>
  <si>
    <t>MD_2_171</t>
  </si>
  <si>
    <t>Якимчук Олег Миколайович</t>
  </si>
  <si>
    <t>Кудрівська загальноосвітня школа І-ІІІ ступенів Сосницької селищної ради</t>
  </si>
  <si>
    <t>MD_2_172</t>
  </si>
  <si>
    <t>Яковлєва Оксана Сергіївна</t>
  </si>
  <si>
    <t>КЗ "Пісочинський ліцей Пісочинської селищної ради" Харківського району Харківської області</t>
  </si>
  <si>
    <t>MD_2_173</t>
  </si>
  <si>
    <t>Якушенко Інна Володимирівна</t>
  </si>
  <si>
    <t>Голопристанський ліцей №3 Голопристанської міської ради Херсонської області</t>
  </si>
  <si>
    <t>MD_2_174</t>
  </si>
  <si>
    <t>Ямненко Анна Сергіївна</t>
  </si>
  <si>
    <t>Лютізький ліцей Петрівської сільської ради</t>
  </si>
  <si>
    <t>Назва навчального закладу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</si>
</sst>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WlB63tHZvTK-LX22I0uH" TargetMode="External"/><Relationship Id="rId21" Type="http://schemas.openxmlformats.org/officeDocument/2006/relationships/hyperlink" Target="https://talan.bank.gov.ua/get-user-certificate/WlB63Bjbo3XcDrY4On16" TargetMode="External"/><Relationship Id="rId42" Type="http://schemas.openxmlformats.org/officeDocument/2006/relationships/hyperlink" Target="https://talan.bank.gov.ua/get-user-certificate/WlB63COS-nzdSML-qNCo" TargetMode="External"/><Relationship Id="rId63" Type="http://schemas.openxmlformats.org/officeDocument/2006/relationships/hyperlink" Target="https://talan.bank.gov.ua/get-user-certificate/WlB63kcCU4imx0YDKpcL" TargetMode="External"/><Relationship Id="rId84" Type="http://schemas.openxmlformats.org/officeDocument/2006/relationships/hyperlink" Target="https://talan.bank.gov.ua/get-user-certificate/WlB63vxD-Mt9fT7fgDTP" TargetMode="External"/><Relationship Id="rId138" Type="http://schemas.openxmlformats.org/officeDocument/2006/relationships/hyperlink" Target="https://talan.bank.gov.ua/get-user-certificate/WlB63olP6yvgtfALl6xZ" TargetMode="External"/><Relationship Id="rId159" Type="http://schemas.openxmlformats.org/officeDocument/2006/relationships/hyperlink" Target="https://talan.bank.gov.ua/get-user-certificate/WlB63HWz2INdBQAaVXpO" TargetMode="External"/><Relationship Id="rId170" Type="http://schemas.openxmlformats.org/officeDocument/2006/relationships/hyperlink" Target="https://talan.bank.gov.ua/get-user-certificate/WlB632lBF9aFuWs-YORF" TargetMode="External"/><Relationship Id="rId107" Type="http://schemas.openxmlformats.org/officeDocument/2006/relationships/hyperlink" Target="https://talan.bank.gov.ua/get-user-certificate/WlB63PMIfZIIEi16sdJ6" TargetMode="External"/><Relationship Id="rId11" Type="http://schemas.openxmlformats.org/officeDocument/2006/relationships/hyperlink" Target="https://talan.bank.gov.ua/get-user-certificate/WlB63c7_wIKg6jHMc6Q4" TargetMode="External"/><Relationship Id="rId32" Type="http://schemas.openxmlformats.org/officeDocument/2006/relationships/hyperlink" Target="https://talan.bank.gov.ua/get-user-certificate/WlB63jni7PkNBPkaBb4J" TargetMode="External"/><Relationship Id="rId53" Type="http://schemas.openxmlformats.org/officeDocument/2006/relationships/hyperlink" Target="https://talan.bank.gov.ua/get-user-certificate/WlB63upzchuHIMOjVGJz" TargetMode="External"/><Relationship Id="rId74" Type="http://schemas.openxmlformats.org/officeDocument/2006/relationships/hyperlink" Target="https://talan.bank.gov.ua/get-user-certificate/WlB63VAXA2puoUjMQFCk" TargetMode="External"/><Relationship Id="rId128" Type="http://schemas.openxmlformats.org/officeDocument/2006/relationships/hyperlink" Target="https://talan.bank.gov.ua/get-user-certificate/WlB63iaNNhK-GEtidF9i" TargetMode="External"/><Relationship Id="rId149" Type="http://schemas.openxmlformats.org/officeDocument/2006/relationships/hyperlink" Target="https://talan.bank.gov.ua/get-user-certificate/WlB63UG-ciWN56Qc_uAq" TargetMode="External"/><Relationship Id="rId5" Type="http://schemas.openxmlformats.org/officeDocument/2006/relationships/hyperlink" Target="https://talan.bank.gov.ua/get-user-certificate/WlB63mO_Wk9Tg_3CvRJg" TargetMode="External"/><Relationship Id="rId95" Type="http://schemas.openxmlformats.org/officeDocument/2006/relationships/hyperlink" Target="https://talan.bank.gov.ua/get-user-certificate/WlB63F98sqetC1drST_R" TargetMode="External"/><Relationship Id="rId160" Type="http://schemas.openxmlformats.org/officeDocument/2006/relationships/hyperlink" Target="https://talan.bank.gov.ua/get-user-certificate/WlB63y1B2ABKUlXt0XMf" TargetMode="External"/><Relationship Id="rId22" Type="http://schemas.openxmlformats.org/officeDocument/2006/relationships/hyperlink" Target="https://talan.bank.gov.ua/get-user-certificate/WlB63NtM_CLiqYcqniaz" TargetMode="External"/><Relationship Id="rId43" Type="http://schemas.openxmlformats.org/officeDocument/2006/relationships/hyperlink" Target="https://talan.bank.gov.ua/get-user-certificate/WlB63WfUIO2X9Ph9yfyQ" TargetMode="External"/><Relationship Id="rId64" Type="http://schemas.openxmlformats.org/officeDocument/2006/relationships/hyperlink" Target="https://talan.bank.gov.ua/get-user-certificate/WlB63CjkzWUagASRC4ok" TargetMode="External"/><Relationship Id="rId118" Type="http://schemas.openxmlformats.org/officeDocument/2006/relationships/hyperlink" Target="https://talan.bank.gov.ua/get-user-certificate/WlB63fzv8TI3LxRRZhGO" TargetMode="External"/><Relationship Id="rId139" Type="http://schemas.openxmlformats.org/officeDocument/2006/relationships/hyperlink" Target="https://talan.bank.gov.ua/get-user-certificate/WlB633iDPbcupU7cPQwG" TargetMode="External"/><Relationship Id="rId85" Type="http://schemas.openxmlformats.org/officeDocument/2006/relationships/hyperlink" Target="https://talan.bank.gov.ua/get-user-certificate/WlB630-LQCkneqoGtPWh" TargetMode="External"/><Relationship Id="rId150" Type="http://schemas.openxmlformats.org/officeDocument/2006/relationships/hyperlink" Target="https://talan.bank.gov.ua/get-user-certificate/WlB63NEqdErEpfSLYlcP" TargetMode="External"/><Relationship Id="rId171" Type="http://schemas.openxmlformats.org/officeDocument/2006/relationships/hyperlink" Target="https://talan.bank.gov.ua/get-user-certificate/WlB63XOKlPQF43XzoDvb" TargetMode="External"/><Relationship Id="rId12" Type="http://schemas.openxmlformats.org/officeDocument/2006/relationships/hyperlink" Target="https://talan.bank.gov.ua/get-user-certificate/WlB63avbhX3eRVP-rMaC" TargetMode="External"/><Relationship Id="rId33" Type="http://schemas.openxmlformats.org/officeDocument/2006/relationships/hyperlink" Target="https://talan.bank.gov.ua/get-user-certificate/WlB63dBAnw6z7kChSUWT" TargetMode="External"/><Relationship Id="rId108" Type="http://schemas.openxmlformats.org/officeDocument/2006/relationships/hyperlink" Target="https://talan.bank.gov.ua/get-user-certificate/WlB63VGnKR5qXrqOINmV" TargetMode="External"/><Relationship Id="rId129" Type="http://schemas.openxmlformats.org/officeDocument/2006/relationships/hyperlink" Target="https://talan.bank.gov.ua/get-user-certificate/WlB63GSsgp__JGiOtzIN" TargetMode="External"/><Relationship Id="rId54" Type="http://schemas.openxmlformats.org/officeDocument/2006/relationships/hyperlink" Target="https://talan.bank.gov.ua/get-user-certificate/WlB63Miq2D04f9tMXtR2" TargetMode="External"/><Relationship Id="rId75" Type="http://schemas.openxmlformats.org/officeDocument/2006/relationships/hyperlink" Target="https://talan.bank.gov.ua/get-user-certificate/WlB63BSC2JMz6tiAaTfH" TargetMode="External"/><Relationship Id="rId96" Type="http://schemas.openxmlformats.org/officeDocument/2006/relationships/hyperlink" Target="https://talan.bank.gov.ua/get-user-certificate/WlB638omGaL8_A2dzJ4u" TargetMode="External"/><Relationship Id="rId140" Type="http://schemas.openxmlformats.org/officeDocument/2006/relationships/hyperlink" Target="https://talan.bank.gov.ua/get-user-certificate/WlB63Pcht1t1bn9STO3X" TargetMode="External"/><Relationship Id="rId161" Type="http://schemas.openxmlformats.org/officeDocument/2006/relationships/hyperlink" Target="https://talan.bank.gov.ua/get-user-certificate/WlB63MKxgloYBjgXs2MZ" TargetMode="External"/><Relationship Id="rId1" Type="http://schemas.openxmlformats.org/officeDocument/2006/relationships/hyperlink" Target="https://talan.bank.gov.ua/get-user-certificate/WlB63W3tUpctF-XyFaUz" TargetMode="External"/><Relationship Id="rId6" Type="http://schemas.openxmlformats.org/officeDocument/2006/relationships/hyperlink" Target="https://talan.bank.gov.ua/get-user-certificate/WlB63hXyOePCq06MuZBz" TargetMode="External"/><Relationship Id="rId23" Type="http://schemas.openxmlformats.org/officeDocument/2006/relationships/hyperlink" Target="https://talan.bank.gov.ua/get-user-certificate/WlB63Nq_8Dc-ky79jXSB" TargetMode="External"/><Relationship Id="rId28" Type="http://schemas.openxmlformats.org/officeDocument/2006/relationships/hyperlink" Target="https://talan.bank.gov.ua/get-user-certificate/WlB63JEWaDM5VriUDyXM" TargetMode="External"/><Relationship Id="rId49" Type="http://schemas.openxmlformats.org/officeDocument/2006/relationships/hyperlink" Target="https://talan.bank.gov.ua/get-user-certificate/WlB63SHxtgHJ5Bq7rzES" TargetMode="External"/><Relationship Id="rId114" Type="http://schemas.openxmlformats.org/officeDocument/2006/relationships/hyperlink" Target="https://talan.bank.gov.ua/get-user-certificate/WlB63OpqvmxDk6okrd6t" TargetMode="External"/><Relationship Id="rId119" Type="http://schemas.openxmlformats.org/officeDocument/2006/relationships/hyperlink" Target="https://talan.bank.gov.ua/get-user-certificate/WlB63SwZ2ohDo4biUtog" TargetMode="External"/><Relationship Id="rId44" Type="http://schemas.openxmlformats.org/officeDocument/2006/relationships/hyperlink" Target="https://talan.bank.gov.ua/get-user-certificate/WlB63V5bTFpvl1YVfspI" TargetMode="External"/><Relationship Id="rId60" Type="http://schemas.openxmlformats.org/officeDocument/2006/relationships/hyperlink" Target="https://talan.bank.gov.ua/get-user-certificate/WlB637JC-57OjTxN_9rd" TargetMode="External"/><Relationship Id="rId65" Type="http://schemas.openxmlformats.org/officeDocument/2006/relationships/hyperlink" Target="https://talan.bank.gov.ua/get-user-certificate/WlB63DapVNG7b_Xt2mW4" TargetMode="External"/><Relationship Id="rId81" Type="http://schemas.openxmlformats.org/officeDocument/2006/relationships/hyperlink" Target="https://talan.bank.gov.ua/get-user-certificate/WlB63zINfBcwJd79xAEj" TargetMode="External"/><Relationship Id="rId86" Type="http://schemas.openxmlformats.org/officeDocument/2006/relationships/hyperlink" Target="https://talan.bank.gov.ua/get-user-certificate/WlB63ckZqC35l1t_oTst" TargetMode="External"/><Relationship Id="rId130" Type="http://schemas.openxmlformats.org/officeDocument/2006/relationships/hyperlink" Target="https://talan.bank.gov.ua/get-user-certificate/WlB63pQdRonskwCKCs-7" TargetMode="External"/><Relationship Id="rId135" Type="http://schemas.openxmlformats.org/officeDocument/2006/relationships/hyperlink" Target="https://talan.bank.gov.ua/get-user-certificate/WlB63dznBlQTvvhhJTwI" TargetMode="External"/><Relationship Id="rId151" Type="http://schemas.openxmlformats.org/officeDocument/2006/relationships/hyperlink" Target="https://talan.bank.gov.ua/get-user-certificate/WlB63_xOE059E8e8PUXA" TargetMode="External"/><Relationship Id="rId156" Type="http://schemas.openxmlformats.org/officeDocument/2006/relationships/hyperlink" Target="https://talan.bank.gov.ua/get-user-certificate/WlB63yss4_sAOtoC69dg" TargetMode="External"/><Relationship Id="rId172" Type="http://schemas.openxmlformats.org/officeDocument/2006/relationships/hyperlink" Target="https://talan.bank.gov.ua/get-user-certificate/WlB63K2PiYfyCqi3zZTF" TargetMode="External"/><Relationship Id="rId13" Type="http://schemas.openxmlformats.org/officeDocument/2006/relationships/hyperlink" Target="https://talan.bank.gov.ua/get-user-certificate/WlB63FEm0uwp8Wj4iUxS" TargetMode="External"/><Relationship Id="rId18" Type="http://schemas.openxmlformats.org/officeDocument/2006/relationships/hyperlink" Target="https://talan.bank.gov.ua/get-user-certificate/WlB6353Yca-RGn0zcz9W" TargetMode="External"/><Relationship Id="rId39" Type="http://schemas.openxmlformats.org/officeDocument/2006/relationships/hyperlink" Target="https://talan.bank.gov.ua/get-user-certificate/WlB63bzJ-E6HnL2rZ67N" TargetMode="External"/><Relationship Id="rId109" Type="http://schemas.openxmlformats.org/officeDocument/2006/relationships/hyperlink" Target="https://talan.bank.gov.ua/get-user-certificate/WlB635HmjX-X2EX45t7Z" TargetMode="External"/><Relationship Id="rId34" Type="http://schemas.openxmlformats.org/officeDocument/2006/relationships/hyperlink" Target="https://talan.bank.gov.ua/get-user-certificate/WlB63NuRKFZB3Wum3svG" TargetMode="External"/><Relationship Id="rId50" Type="http://schemas.openxmlformats.org/officeDocument/2006/relationships/hyperlink" Target="https://talan.bank.gov.ua/get-user-certificate/WlB63-47cnfPkTdMsXaR" TargetMode="External"/><Relationship Id="rId55" Type="http://schemas.openxmlformats.org/officeDocument/2006/relationships/hyperlink" Target="https://talan.bank.gov.ua/get-user-certificate/WlB63YJCaxU1_73Pe2nt" TargetMode="External"/><Relationship Id="rId76" Type="http://schemas.openxmlformats.org/officeDocument/2006/relationships/hyperlink" Target="https://talan.bank.gov.ua/get-user-certificate/WlB63LANSUAKslMVW7Yn" TargetMode="External"/><Relationship Id="rId97" Type="http://schemas.openxmlformats.org/officeDocument/2006/relationships/hyperlink" Target="https://talan.bank.gov.ua/get-user-certificate/WlB63VtXuPQNvcPU48qK" TargetMode="External"/><Relationship Id="rId104" Type="http://schemas.openxmlformats.org/officeDocument/2006/relationships/hyperlink" Target="https://talan.bank.gov.ua/get-user-certificate/WlB63rluUIh3c3iIcLPS" TargetMode="External"/><Relationship Id="rId120" Type="http://schemas.openxmlformats.org/officeDocument/2006/relationships/hyperlink" Target="https://talan.bank.gov.ua/get-user-certificate/WlB63k1XaG3SyHQwyLGz" TargetMode="External"/><Relationship Id="rId125" Type="http://schemas.openxmlformats.org/officeDocument/2006/relationships/hyperlink" Target="https://talan.bank.gov.ua/get-user-certificate/WlB63ZbB3uxU3ymQlO_F" TargetMode="External"/><Relationship Id="rId141" Type="http://schemas.openxmlformats.org/officeDocument/2006/relationships/hyperlink" Target="https://talan.bank.gov.ua/get-user-certificate/WlB63hgkfnrsUeNPGM8A" TargetMode="External"/><Relationship Id="rId146" Type="http://schemas.openxmlformats.org/officeDocument/2006/relationships/hyperlink" Target="https://talan.bank.gov.ua/get-user-certificate/WlB63hWDGfE2s4V_S_v5" TargetMode="External"/><Relationship Id="rId167" Type="http://schemas.openxmlformats.org/officeDocument/2006/relationships/hyperlink" Target="https://talan.bank.gov.ua/get-user-certificate/WlB63PNJmPzEQAnV9Jdh" TargetMode="External"/><Relationship Id="rId7" Type="http://schemas.openxmlformats.org/officeDocument/2006/relationships/hyperlink" Target="https://talan.bank.gov.ua/get-user-certificate/WlB63PRMFfO1KPyF4bsX" TargetMode="External"/><Relationship Id="rId71" Type="http://schemas.openxmlformats.org/officeDocument/2006/relationships/hyperlink" Target="https://talan.bank.gov.ua/get-user-certificate/WlB63a3q4NrdGQzc_N--" TargetMode="External"/><Relationship Id="rId92" Type="http://schemas.openxmlformats.org/officeDocument/2006/relationships/hyperlink" Target="https://talan.bank.gov.ua/get-user-certificate/WlB63AScXXwXqe5zKrTb" TargetMode="External"/><Relationship Id="rId162" Type="http://schemas.openxmlformats.org/officeDocument/2006/relationships/hyperlink" Target="https://talan.bank.gov.ua/get-user-certificate/WlB631Leg45Z-1VWxHKo" TargetMode="External"/><Relationship Id="rId2" Type="http://schemas.openxmlformats.org/officeDocument/2006/relationships/hyperlink" Target="https://talan.bank.gov.ua/get-user-certificate/WlB63_fdLBCoy_uZ_B4Y" TargetMode="External"/><Relationship Id="rId29" Type="http://schemas.openxmlformats.org/officeDocument/2006/relationships/hyperlink" Target="https://talan.bank.gov.ua/get-user-certificate/WlB63l9j7DqE5FPIdZ8p" TargetMode="External"/><Relationship Id="rId24" Type="http://schemas.openxmlformats.org/officeDocument/2006/relationships/hyperlink" Target="https://talan.bank.gov.ua/get-user-certificate/WlB63Fa5Y34zLnFDyVc3" TargetMode="External"/><Relationship Id="rId40" Type="http://schemas.openxmlformats.org/officeDocument/2006/relationships/hyperlink" Target="https://talan.bank.gov.ua/get-user-certificate/WlB6378RqmUUWaqI0F8k" TargetMode="External"/><Relationship Id="rId45" Type="http://schemas.openxmlformats.org/officeDocument/2006/relationships/hyperlink" Target="https://talan.bank.gov.ua/get-user-certificate/WlB63u5D1RIfHV7_YLkv" TargetMode="External"/><Relationship Id="rId66" Type="http://schemas.openxmlformats.org/officeDocument/2006/relationships/hyperlink" Target="https://talan.bank.gov.ua/get-user-certificate/WlB63QZybvYl8iovne1P" TargetMode="External"/><Relationship Id="rId87" Type="http://schemas.openxmlformats.org/officeDocument/2006/relationships/hyperlink" Target="https://talan.bank.gov.ua/get-user-certificate/WlB63woRd4JTnQFZR9Ym" TargetMode="External"/><Relationship Id="rId110" Type="http://schemas.openxmlformats.org/officeDocument/2006/relationships/hyperlink" Target="https://talan.bank.gov.ua/get-user-certificate/WlB63mgS3BHjGOXNUPEE" TargetMode="External"/><Relationship Id="rId115" Type="http://schemas.openxmlformats.org/officeDocument/2006/relationships/hyperlink" Target="https://talan.bank.gov.ua/get-user-certificate/WlB63yDrF5mmM7cpGZ5m" TargetMode="External"/><Relationship Id="rId131" Type="http://schemas.openxmlformats.org/officeDocument/2006/relationships/hyperlink" Target="https://talan.bank.gov.ua/get-user-certificate/WlB63ZvDel5o9lmYApzn" TargetMode="External"/><Relationship Id="rId136" Type="http://schemas.openxmlformats.org/officeDocument/2006/relationships/hyperlink" Target="https://talan.bank.gov.ua/get-user-certificate/WlB63qWO6db2UMjVYrZf" TargetMode="External"/><Relationship Id="rId157" Type="http://schemas.openxmlformats.org/officeDocument/2006/relationships/hyperlink" Target="https://talan.bank.gov.ua/get-user-certificate/WlB63bleByBXUf8Yu-OG" TargetMode="External"/><Relationship Id="rId61" Type="http://schemas.openxmlformats.org/officeDocument/2006/relationships/hyperlink" Target="https://talan.bank.gov.ua/get-user-certificate/WlB631wBKM_puwFkujvi" TargetMode="External"/><Relationship Id="rId82" Type="http://schemas.openxmlformats.org/officeDocument/2006/relationships/hyperlink" Target="https://talan.bank.gov.ua/get-user-certificate/WlB63qhEAEWUtOiQRPfl" TargetMode="External"/><Relationship Id="rId152" Type="http://schemas.openxmlformats.org/officeDocument/2006/relationships/hyperlink" Target="https://talan.bank.gov.ua/get-user-certificate/WlB63AmXX3Ki7muRih1b" TargetMode="External"/><Relationship Id="rId173" Type="http://schemas.openxmlformats.org/officeDocument/2006/relationships/hyperlink" Target="https://talan.bank.gov.ua/get-user-certificate/WlB63E75Jph9rhmZu-aS" TargetMode="External"/><Relationship Id="rId19" Type="http://schemas.openxmlformats.org/officeDocument/2006/relationships/hyperlink" Target="https://talan.bank.gov.ua/get-user-certificate/WlB63tw702Tyv_MQVgnu" TargetMode="External"/><Relationship Id="rId14" Type="http://schemas.openxmlformats.org/officeDocument/2006/relationships/hyperlink" Target="https://talan.bank.gov.ua/get-user-certificate/WlB63Bq213qFMmoLun4T" TargetMode="External"/><Relationship Id="rId30" Type="http://schemas.openxmlformats.org/officeDocument/2006/relationships/hyperlink" Target="https://talan.bank.gov.ua/get-user-certificate/WlB63QQTnGH2ff8Zuobn" TargetMode="External"/><Relationship Id="rId35" Type="http://schemas.openxmlformats.org/officeDocument/2006/relationships/hyperlink" Target="https://talan.bank.gov.ua/get-user-certificate/WlB639OHrvuIJvJHZVCI" TargetMode="External"/><Relationship Id="rId56" Type="http://schemas.openxmlformats.org/officeDocument/2006/relationships/hyperlink" Target="https://talan.bank.gov.ua/get-user-certificate/WlB6309g_SJo4W9pOFps" TargetMode="External"/><Relationship Id="rId77" Type="http://schemas.openxmlformats.org/officeDocument/2006/relationships/hyperlink" Target="https://talan.bank.gov.ua/get-user-certificate/WlB63XCzR9mRAcCI2QsM" TargetMode="External"/><Relationship Id="rId100" Type="http://schemas.openxmlformats.org/officeDocument/2006/relationships/hyperlink" Target="https://talan.bank.gov.ua/get-user-certificate/WlB6332r3rzOf2cd4HgV" TargetMode="External"/><Relationship Id="rId105" Type="http://schemas.openxmlformats.org/officeDocument/2006/relationships/hyperlink" Target="https://talan.bank.gov.ua/get-user-certificate/WlB63-gajKRZjB9fy0Lz" TargetMode="External"/><Relationship Id="rId126" Type="http://schemas.openxmlformats.org/officeDocument/2006/relationships/hyperlink" Target="https://talan.bank.gov.ua/get-user-certificate/WlB63mLZqWalFSY0q6Oy" TargetMode="External"/><Relationship Id="rId147" Type="http://schemas.openxmlformats.org/officeDocument/2006/relationships/hyperlink" Target="https://talan.bank.gov.ua/get-user-certificate/WlB63dC9vMicdokegaTj" TargetMode="External"/><Relationship Id="rId168" Type="http://schemas.openxmlformats.org/officeDocument/2006/relationships/hyperlink" Target="https://talan.bank.gov.ua/get-user-certificate/WlB632Q-YRY0gSr1IwUY" TargetMode="External"/><Relationship Id="rId8" Type="http://schemas.openxmlformats.org/officeDocument/2006/relationships/hyperlink" Target="https://talan.bank.gov.ua/get-user-certificate/WlB63RJocCSfiq_oncrJ" TargetMode="External"/><Relationship Id="rId51" Type="http://schemas.openxmlformats.org/officeDocument/2006/relationships/hyperlink" Target="https://talan.bank.gov.ua/get-user-certificate/WlB63rBb7DWZq3nrialK" TargetMode="External"/><Relationship Id="rId72" Type="http://schemas.openxmlformats.org/officeDocument/2006/relationships/hyperlink" Target="https://talan.bank.gov.ua/get-user-certificate/WlB63_IiJVJfbhrOCXBg" TargetMode="External"/><Relationship Id="rId93" Type="http://schemas.openxmlformats.org/officeDocument/2006/relationships/hyperlink" Target="https://talan.bank.gov.ua/get-user-certificate/WlB63_Q-aUKCZskiKO0l" TargetMode="External"/><Relationship Id="rId98" Type="http://schemas.openxmlformats.org/officeDocument/2006/relationships/hyperlink" Target="https://talan.bank.gov.ua/get-user-certificate/WlB63ZCnQxC41Lsef_mK" TargetMode="External"/><Relationship Id="rId121" Type="http://schemas.openxmlformats.org/officeDocument/2006/relationships/hyperlink" Target="https://talan.bank.gov.ua/get-user-certificate/WlB63k09XqWwkDeNuRMD" TargetMode="External"/><Relationship Id="rId142" Type="http://schemas.openxmlformats.org/officeDocument/2006/relationships/hyperlink" Target="https://talan.bank.gov.ua/get-user-certificate/WlB63cwdr_WlVVIvFsls" TargetMode="External"/><Relationship Id="rId163" Type="http://schemas.openxmlformats.org/officeDocument/2006/relationships/hyperlink" Target="https://talan.bank.gov.ua/get-user-certificate/WlB63Yol8RCjXo_JDEH8" TargetMode="External"/><Relationship Id="rId3" Type="http://schemas.openxmlformats.org/officeDocument/2006/relationships/hyperlink" Target="https://talan.bank.gov.ua/get-user-certificate/WlB63dusgOfzsuWL0T18" TargetMode="External"/><Relationship Id="rId25" Type="http://schemas.openxmlformats.org/officeDocument/2006/relationships/hyperlink" Target="https://talan.bank.gov.ua/get-user-certificate/WlB63bTsqH2c5tkr6s3j" TargetMode="External"/><Relationship Id="rId46" Type="http://schemas.openxmlformats.org/officeDocument/2006/relationships/hyperlink" Target="https://talan.bank.gov.ua/get-user-certificate/WlB63nO_DzONNvU_LRUT" TargetMode="External"/><Relationship Id="rId67" Type="http://schemas.openxmlformats.org/officeDocument/2006/relationships/hyperlink" Target="https://talan.bank.gov.ua/get-user-certificate/WlB63e0rV50_L51qy0EQ" TargetMode="External"/><Relationship Id="rId116" Type="http://schemas.openxmlformats.org/officeDocument/2006/relationships/hyperlink" Target="https://talan.bank.gov.ua/get-user-certificate/WlB63FTz3o8eG_QUf4NN" TargetMode="External"/><Relationship Id="rId137" Type="http://schemas.openxmlformats.org/officeDocument/2006/relationships/hyperlink" Target="https://talan.bank.gov.ua/get-user-certificate/WlB63aPqTqcy3T4FUfIS" TargetMode="External"/><Relationship Id="rId158" Type="http://schemas.openxmlformats.org/officeDocument/2006/relationships/hyperlink" Target="https://talan.bank.gov.ua/get-user-certificate/WlB63s9C9e7P0eJYCUTb" TargetMode="External"/><Relationship Id="rId20" Type="http://schemas.openxmlformats.org/officeDocument/2006/relationships/hyperlink" Target="https://talan.bank.gov.ua/get-user-certificate/WlB63TssfCsB8aKWP8vG" TargetMode="External"/><Relationship Id="rId41" Type="http://schemas.openxmlformats.org/officeDocument/2006/relationships/hyperlink" Target="https://talan.bank.gov.ua/get-user-certificate/WlB63iiwaYq2Ony1VJMY" TargetMode="External"/><Relationship Id="rId62" Type="http://schemas.openxmlformats.org/officeDocument/2006/relationships/hyperlink" Target="https://talan.bank.gov.ua/get-user-certificate/WlB63AoFIOadOHenRriR" TargetMode="External"/><Relationship Id="rId83" Type="http://schemas.openxmlformats.org/officeDocument/2006/relationships/hyperlink" Target="https://talan.bank.gov.ua/get-user-certificate/WlB63R8d6bK7xeF9qzIb" TargetMode="External"/><Relationship Id="rId88" Type="http://schemas.openxmlformats.org/officeDocument/2006/relationships/hyperlink" Target="https://talan.bank.gov.ua/get-user-certificate/WlB63fLuAnIhQ3C0SiY_" TargetMode="External"/><Relationship Id="rId111" Type="http://schemas.openxmlformats.org/officeDocument/2006/relationships/hyperlink" Target="https://talan.bank.gov.ua/get-user-certificate/WlB635_BmCqjQxihkFo5" TargetMode="External"/><Relationship Id="rId132" Type="http://schemas.openxmlformats.org/officeDocument/2006/relationships/hyperlink" Target="https://talan.bank.gov.ua/get-user-certificate/WlB63f2BfodihkuI3D77" TargetMode="External"/><Relationship Id="rId153" Type="http://schemas.openxmlformats.org/officeDocument/2006/relationships/hyperlink" Target="https://talan.bank.gov.ua/get-user-certificate/WlB63D3c2Vh4JHoRI7Gx" TargetMode="External"/><Relationship Id="rId174" Type="http://schemas.openxmlformats.org/officeDocument/2006/relationships/hyperlink" Target="https://talan.bank.gov.ua/get-user-certificate/WlB63dfxmGZW0F4RjskV" TargetMode="External"/><Relationship Id="rId15" Type="http://schemas.openxmlformats.org/officeDocument/2006/relationships/hyperlink" Target="https://talan.bank.gov.ua/get-user-certificate/WlB63AY9EkUos8QrDHpY" TargetMode="External"/><Relationship Id="rId36" Type="http://schemas.openxmlformats.org/officeDocument/2006/relationships/hyperlink" Target="https://talan.bank.gov.ua/get-user-certificate/WlB63txHtleJTtVH4YyL" TargetMode="External"/><Relationship Id="rId57" Type="http://schemas.openxmlformats.org/officeDocument/2006/relationships/hyperlink" Target="https://talan.bank.gov.ua/get-user-certificate/WlB634ARkxfpoElZ8KI-" TargetMode="External"/><Relationship Id="rId106" Type="http://schemas.openxmlformats.org/officeDocument/2006/relationships/hyperlink" Target="https://talan.bank.gov.ua/get-user-certificate/WlB630g4qY56G1UczBQb" TargetMode="External"/><Relationship Id="rId127" Type="http://schemas.openxmlformats.org/officeDocument/2006/relationships/hyperlink" Target="https://talan.bank.gov.ua/get-user-certificate/WlB632CkktBJV_CZfjjG" TargetMode="External"/><Relationship Id="rId10" Type="http://schemas.openxmlformats.org/officeDocument/2006/relationships/hyperlink" Target="https://talan.bank.gov.ua/get-user-certificate/WlB632zRsBBPOQsK4_ZJ" TargetMode="External"/><Relationship Id="rId31" Type="http://schemas.openxmlformats.org/officeDocument/2006/relationships/hyperlink" Target="https://talan.bank.gov.ua/get-user-certificate/WlB634fjU1hYwhWVmquB" TargetMode="External"/><Relationship Id="rId52" Type="http://schemas.openxmlformats.org/officeDocument/2006/relationships/hyperlink" Target="https://talan.bank.gov.ua/get-user-certificate/WlB63XnxEFltKgCERlfk" TargetMode="External"/><Relationship Id="rId73" Type="http://schemas.openxmlformats.org/officeDocument/2006/relationships/hyperlink" Target="https://talan.bank.gov.ua/get-user-certificate/WlB63xiAOwmoWGyQ4iMU" TargetMode="External"/><Relationship Id="rId78" Type="http://schemas.openxmlformats.org/officeDocument/2006/relationships/hyperlink" Target="https://talan.bank.gov.ua/get-user-certificate/WlB63-n_mbHpOIMgrKb7" TargetMode="External"/><Relationship Id="rId94" Type="http://schemas.openxmlformats.org/officeDocument/2006/relationships/hyperlink" Target="https://talan.bank.gov.ua/get-user-certificate/WlB63E8VL3sLSmlZ6s-M" TargetMode="External"/><Relationship Id="rId99" Type="http://schemas.openxmlformats.org/officeDocument/2006/relationships/hyperlink" Target="https://talan.bank.gov.ua/get-user-certificate/WlB630yyWS7IBgIjd5nD" TargetMode="External"/><Relationship Id="rId101" Type="http://schemas.openxmlformats.org/officeDocument/2006/relationships/hyperlink" Target="https://talan.bank.gov.ua/get-user-certificate/WlB636yKSIdoi-irf9F-" TargetMode="External"/><Relationship Id="rId122" Type="http://schemas.openxmlformats.org/officeDocument/2006/relationships/hyperlink" Target="https://talan.bank.gov.ua/get-user-certificate/WlB63sl9VEbbdVdux3K_" TargetMode="External"/><Relationship Id="rId143" Type="http://schemas.openxmlformats.org/officeDocument/2006/relationships/hyperlink" Target="https://talan.bank.gov.ua/get-user-certificate/WlB63yCU11IEVnmUQoSP" TargetMode="External"/><Relationship Id="rId148" Type="http://schemas.openxmlformats.org/officeDocument/2006/relationships/hyperlink" Target="https://talan.bank.gov.ua/get-user-certificate/WlB639Q3mcj23W98kj8L" TargetMode="External"/><Relationship Id="rId164" Type="http://schemas.openxmlformats.org/officeDocument/2006/relationships/hyperlink" Target="https://talan.bank.gov.ua/get-user-certificate/WlB63lqDDBJxJeJ1Ypg-" TargetMode="External"/><Relationship Id="rId169" Type="http://schemas.openxmlformats.org/officeDocument/2006/relationships/hyperlink" Target="https://talan.bank.gov.ua/get-user-certificate/WlB63vbhPUNvI-Uz65Ws" TargetMode="External"/><Relationship Id="rId4" Type="http://schemas.openxmlformats.org/officeDocument/2006/relationships/hyperlink" Target="https://talan.bank.gov.ua/get-user-certificate/WlB63kAWUAx0oATXxwCu" TargetMode="External"/><Relationship Id="rId9" Type="http://schemas.openxmlformats.org/officeDocument/2006/relationships/hyperlink" Target="https://talan.bank.gov.ua/get-user-certificate/WlB63RREDbfyeLqTMnn9" TargetMode="External"/><Relationship Id="rId26" Type="http://schemas.openxmlformats.org/officeDocument/2006/relationships/hyperlink" Target="https://talan.bank.gov.ua/get-user-certificate/WlB631GX2-tvzdhpyeL8" TargetMode="External"/><Relationship Id="rId47" Type="http://schemas.openxmlformats.org/officeDocument/2006/relationships/hyperlink" Target="https://talan.bank.gov.ua/get-user-certificate/WlB63AGn4jp1BwKPGFWa" TargetMode="External"/><Relationship Id="rId68" Type="http://schemas.openxmlformats.org/officeDocument/2006/relationships/hyperlink" Target="https://talan.bank.gov.ua/get-user-certificate/WlB63ny9Z-x5pxlNZDrb" TargetMode="External"/><Relationship Id="rId89" Type="http://schemas.openxmlformats.org/officeDocument/2006/relationships/hyperlink" Target="https://talan.bank.gov.ua/get-user-certificate/WlB63CRSdOwEvLtFyJbV" TargetMode="External"/><Relationship Id="rId112" Type="http://schemas.openxmlformats.org/officeDocument/2006/relationships/hyperlink" Target="https://talan.bank.gov.ua/get-user-certificate/WlB639qZz0_arBIMP0_F" TargetMode="External"/><Relationship Id="rId133" Type="http://schemas.openxmlformats.org/officeDocument/2006/relationships/hyperlink" Target="https://talan.bank.gov.ua/get-user-certificate/WlB63giQ_t4v_EklYqcy" TargetMode="External"/><Relationship Id="rId154" Type="http://schemas.openxmlformats.org/officeDocument/2006/relationships/hyperlink" Target="https://talan.bank.gov.ua/get-user-certificate/WlB63z4KLDan278mhU0d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https://talan.bank.gov.ua/get-user-certificate/WlB63B-ZCKuSiBDLxxOX" TargetMode="External"/><Relationship Id="rId37" Type="http://schemas.openxmlformats.org/officeDocument/2006/relationships/hyperlink" Target="https://talan.bank.gov.ua/get-user-certificate/WlB63gEzfge3aZRrXZ_g" TargetMode="External"/><Relationship Id="rId58" Type="http://schemas.openxmlformats.org/officeDocument/2006/relationships/hyperlink" Target="https://talan.bank.gov.ua/get-user-certificate/WlB63eBDu4Cybxl1Z8De" TargetMode="External"/><Relationship Id="rId79" Type="http://schemas.openxmlformats.org/officeDocument/2006/relationships/hyperlink" Target="https://talan.bank.gov.ua/get-user-certificate/WlB63JpAjYMEvnWVDWFE" TargetMode="External"/><Relationship Id="rId102" Type="http://schemas.openxmlformats.org/officeDocument/2006/relationships/hyperlink" Target="https://talan.bank.gov.ua/get-user-certificate/WlB63mu1nfc5hY52u5Xv" TargetMode="External"/><Relationship Id="rId123" Type="http://schemas.openxmlformats.org/officeDocument/2006/relationships/hyperlink" Target="https://talan.bank.gov.ua/get-user-certificate/WlB639IltGwqIjLD5h2v" TargetMode="External"/><Relationship Id="rId144" Type="http://schemas.openxmlformats.org/officeDocument/2006/relationships/hyperlink" Target="https://talan.bank.gov.ua/get-user-certificate/WlB63GTrs7JsdlaYZ0SV" TargetMode="External"/><Relationship Id="rId90" Type="http://schemas.openxmlformats.org/officeDocument/2006/relationships/hyperlink" Target="https://talan.bank.gov.ua/get-user-certificate/WlB638dMKReY5FV7KaBH" TargetMode="External"/><Relationship Id="rId165" Type="http://schemas.openxmlformats.org/officeDocument/2006/relationships/hyperlink" Target="https://talan.bank.gov.ua/get-user-certificate/WlB63SppYncnlvPnHS16" TargetMode="External"/><Relationship Id="rId27" Type="http://schemas.openxmlformats.org/officeDocument/2006/relationships/hyperlink" Target="https://talan.bank.gov.ua/get-user-certificate/WlB63IB1bWPgh8P5aOKS" TargetMode="External"/><Relationship Id="rId48" Type="http://schemas.openxmlformats.org/officeDocument/2006/relationships/hyperlink" Target="https://talan.bank.gov.ua/get-user-certificate/WlB63LoasiT6kF3Rf92D" TargetMode="External"/><Relationship Id="rId69" Type="http://schemas.openxmlformats.org/officeDocument/2006/relationships/hyperlink" Target="https://talan.bank.gov.ua/get-user-certificate/WlB63JPe96DeftY2nOia" TargetMode="External"/><Relationship Id="rId113" Type="http://schemas.openxmlformats.org/officeDocument/2006/relationships/hyperlink" Target="https://talan.bank.gov.ua/get-user-certificate/WlB6383vr2sI0AtyZjpu" TargetMode="External"/><Relationship Id="rId134" Type="http://schemas.openxmlformats.org/officeDocument/2006/relationships/hyperlink" Target="https://talan.bank.gov.ua/get-user-certificate/WlB6303Endla9qQpXhxT" TargetMode="External"/><Relationship Id="rId80" Type="http://schemas.openxmlformats.org/officeDocument/2006/relationships/hyperlink" Target="https://talan.bank.gov.ua/get-user-certificate/WlB63cDp4tDfoK6B1-Pz" TargetMode="External"/><Relationship Id="rId155" Type="http://schemas.openxmlformats.org/officeDocument/2006/relationships/hyperlink" Target="https://talan.bank.gov.ua/get-user-certificate/WlB63DqluIBWGg18cokW" TargetMode="External"/><Relationship Id="rId17" Type="http://schemas.openxmlformats.org/officeDocument/2006/relationships/hyperlink" Target="https://talan.bank.gov.ua/get-user-certificate/WlB63meszILxp8tt4YiZ" TargetMode="External"/><Relationship Id="rId38" Type="http://schemas.openxmlformats.org/officeDocument/2006/relationships/hyperlink" Target="https://talan.bank.gov.ua/get-user-certificate/WlB637wMZ_mQKxW3OnX3" TargetMode="External"/><Relationship Id="rId59" Type="http://schemas.openxmlformats.org/officeDocument/2006/relationships/hyperlink" Target="https://talan.bank.gov.ua/get-user-certificate/WlB63L48mOCPJKhD0aeg" TargetMode="External"/><Relationship Id="rId103" Type="http://schemas.openxmlformats.org/officeDocument/2006/relationships/hyperlink" Target="https://talan.bank.gov.ua/get-user-certificate/WlB63WRemdBjh3ZylkrC" TargetMode="External"/><Relationship Id="rId124" Type="http://schemas.openxmlformats.org/officeDocument/2006/relationships/hyperlink" Target="https://talan.bank.gov.ua/get-user-certificate/WlB63Fo1930PqHaF0zZs" TargetMode="External"/><Relationship Id="rId70" Type="http://schemas.openxmlformats.org/officeDocument/2006/relationships/hyperlink" Target="https://talan.bank.gov.ua/get-user-certificate/WlB63-CZBXlLZn48hcid" TargetMode="External"/><Relationship Id="rId91" Type="http://schemas.openxmlformats.org/officeDocument/2006/relationships/hyperlink" Target="https://talan.bank.gov.ua/get-user-certificate/WlB633LbM4mOG537k_8j" TargetMode="External"/><Relationship Id="rId145" Type="http://schemas.openxmlformats.org/officeDocument/2006/relationships/hyperlink" Target="https://talan.bank.gov.ua/get-user-certificate/WlB630YoZt94yN_pRGeS" TargetMode="External"/><Relationship Id="rId166" Type="http://schemas.openxmlformats.org/officeDocument/2006/relationships/hyperlink" Target="https://talan.bank.gov.ua/get-user-certificate/WlB63_pDcvJhoD8xOhd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tabSelected="1" workbookViewId="0">
      <selection activeCell="J12" sqref="J12"/>
    </sheetView>
  </sheetViews>
  <sheetFormatPr defaultRowHeight="14.4" x14ac:dyDescent="0.3"/>
  <cols>
    <col min="1" max="1" width="12.88671875" customWidth="1"/>
    <col min="2" max="2" width="16.44140625" customWidth="1"/>
    <col min="3" max="3" width="34.6640625" customWidth="1"/>
    <col min="4" max="4" width="57.44140625" customWidth="1"/>
    <col min="5" max="5" width="22.8867187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526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HYPERLINK("https://talan.bank.gov.ua/get-user-certificate/WlB63W3tUpctF-XyFaUz","Завантажити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HYPERLINK("https://talan.bank.gov.ua/get-user-certificate/WlB63_fdLBCoy_uZ_B4Y","Завантажити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HYPERLINK("https://talan.bank.gov.ua/get-user-certificate/WlB63dusgOfzsuWL0T18","Завантажити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HYPERLINK("https://talan.bank.gov.ua/get-user-certificate/WlB63kAWUAx0oATXxwCu","Завантажити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HYPERLINK("https://talan.bank.gov.ua/get-user-certificate/WlB63mO_Wk9Tg_3CvRJg","Завантажити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HYPERLINK("https://talan.bank.gov.ua/get-user-certificate/WlB63hXyOePCq06MuZBz","Завантажити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HYPERLINK("https://talan.bank.gov.ua/get-user-certificate/WlB63PRMFfO1KPyF4bsX","Завантажити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HYPERLINK("https://talan.bank.gov.ua/get-user-certificate/WlB63RJocCSfiq_oncrJ","Завантажити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HYPERLINK("https://talan.bank.gov.ua/get-user-certificate/WlB63RREDbfyeLqTMnn9","Завантажити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HYPERLINK("https://talan.bank.gov.ua/get-user-certificate/WlB632zRsBBPOQsK4_ZJ","Завантажити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HYPERLINK("https://talan.bank.gov.ua/get-user-certificate/WlB63c7_wIKg6jHMc6Q4","Завантажити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HYPERLINK("https://talan.bank.gov.ua/get-user-certificate/WlB63avbhX3eRVP-rMaC","Завантажити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HYPERLINK("https://talan.bank.gov.ua/get-user-certificate/WlB63FEm0uwp8Wj4iUxS","Завантажити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HYPERLINK("https://talan.bank.gov.ua/get-user-certificate/WlB63Bq213qFMmoLun4T","Завантажити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HYPERLINK("https://talan.bank.gov.ua/get-user-certificate/WlB63AY9EkUos8QrDHpY","Завантажити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HYPERLINK("https://talan.bank.gov.ua/get-user-certificate/WlB63B-ZCKuSiBDLxxOX","Завантажити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HYPERLINK("https://talan.bank.gov.ua/get-user-certificate/WlB63meszILxp8tt4YiZ","Завантажити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HYPERLINK("https://talan.bank.gov.ua/get-user-certificate/WlB6353Yca-RGn0zcz9W","Завантажити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HYPERLINK("https://talan.bank.gov.ua/get-user-certificate/WlB63tw702Tyv_MQVgnu","Завантажити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HYPERLINK("https://talan.bank.gov.ua/get-user-certificate/WlB63TssfCsB8aKWP8vG","Завантажити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HYPERLINK("https://talan.bank.gov.ua/get-user-certificate/WlB63Bjbo3XcDrY4On16","Завантажити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HYPERLINK("https://talan.bank.gov.ua/get-user-certificate/WlB63NtM_CLiqYcqniaz","Завантажити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HYPERLINK("https://talan.bank.gov.ua/get-user-certificate/WlB63Nq_8Dc-ky79jXSB","Завантажити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76</v>
      </c>
      <c r="E25" t="str">
        <f>HYPERLINK("https://talan.bank.gov.ua/get-user-certificate/WlB63Fa5Y34zLnFDyVc3","Завантажити сертифікат")</f>
        <v>Завантажити сертифікат</v>
      </c>
    </row>
    <row r="26" spans="1:5" x14ac:dyDescent="0.3">
      <c r="A26" t="s">
        <v>77</v>
      </c>
      <c r="B26" t="s">
        <v>5</v>
      </c>
      <c r="C26" t="s">
        <v>78</v>
      </c>
      <c r="D26" t="s">
        <v>79</v>
      </c>
      <c r="E26" t="str">
        <f>HYPERLINK("https://talan.bank.gov.ua/get-user-certificate/WlB63bTsqH2c5tkr6s3j","Завантажити сертифікат")</f>
        <v>Завантажити сертифікат</v>
      </c>
    </row>
    <row r="27" spans="1:5" x14ac:dyDescent="0.3">
      <c r="A27" t="s">
        <v>80</v>
      </c>
      <c r="B27" t="s">
        <v>5</v>
      </c>
      <c r="C27" t="s">
        <v>81</v>
      </c>
      <c r="D27" t="s">
        <v>82</v>
      </c>
      <c r="E27" t="str">
        <f>HYPERLINK("https://talan.bank.gov.ua/get-user-certificate/WlB631GX2-tvzdhpyeL8","Завантажити сертифікат")</f>
        <v>Завантажити сертифікат</v>
      </c>
    </row>
    <row r="28" spans="1:5" x14ac:dyDescent="0.3">
      <c r="A28" t="s">
        <v>83</v>
      </c>
      <c r="B28" t="s">
        <v>5</v>
      </c>
      <c r="C28" t="s">
        <v>84</v>
      </c>
      <c r="D28" t="s">
        <v>85</v>
      </c>
      <c r="E28" t="str">
        <f>HYPERLINK("https://talan.bank.gov.ua/get-user-certificate/WlB63IB1bWPgh8P5aOKS","Завантажити сертифікат")</f>
        <v>Завантажити сертифікат</v>
      </c>
    </row>
    <row r="29" spans="1:5" x14ac:dyDescent="0.3">
      <c r="A29" t="s">
        <v>86</v>
      </c>
      <c r="B29" t="s">
        <v>5</v>
      </c>
      <c r="C29" t="s">
        <v>87</v>
      </c>
      <c r="D29" t="s">
        <v>88</v>
      </c>
      <c r="E29" t="str">
        <f>HYPERLINK("https://talan.bank.gov.ua/get-user-certificate/WlB63JEWaDM5VriUDyXM","Завантажити сертифікат")</f>
        <v>Завантажити сертифікат</v>
      </c>
    </row>
    <row r="30" spans="1:5" x14ac:dyDescent="0.3">
      <c r="A30" t="s">
        <v>89</v>
      </c>
      <c r="B30" t="s">
        <v>5</v>
      </c>
      <c r="C30" t="s">
        <v>90</v>
      </c>
      <c r="D30" t="s">
        <v>91</v>
      </c>
      <c r="E30" t="str">
        <f>HYPERLINK("https://talan.bank.gov.ua/get-user-certificate/WlB63l9j7DqE5FPIdZ8p","Завантажити сертифікат")</f>
        <v>Завантажити сертифікат</v>
      </c>
    </row>
    <row r="31" spans="1:5" x14ac:dyDescent="0.3">
      <c r="A31" t="s">
        <v>92</v>
      </c>
      <c r="B31" t="s">
        <v>5</v>
      </c>
      <c r="C31" t="s">
        <v>93</v>
      </c>
      <c r="D31" t="s">
        <v>94</v>
      </c>
      <c r="E31" t="str">
        <f>HYPERLINK("https://talan.bank.gov.ua/get-user-certificate/WlB63QQTnGH2ff8Zuobn","Завантажити сертифікат")</f>
        <v>Завантажити сертифікат</v>
      </c>
    </row>
    <row r="32" spans="1:5" x14ac:dyDescent="0.3">
      <c r="A32" t="s">
        <v>95</v>
      </c>
      <c r="B32" t="s">
        <v>5</v>
      </c>
      <c r="C32" t="s">
        <v>96</v>
      </c>
      <c r="D32" t="s">
        <v>97</v>
      </c>
      <c r="E32" t="str">
        <f>HYPERLINK("https://talan.bank.gov.ua/get-user-certificate/WlB634fjU1hYwhWVmquB","Завантажити сертифікат")</f>
        <v>Завантажити сертифікат</v>
      </c>
    </row>
    <row r="33" spans="1:5" x14ac:dyDescent="0.3">
      <c r="A33" t="s">
        <v>98</v>
      </c>
      <c r="B33" t="s">
        <v>5</v>
      </c>
      <c r="C33" t="s">
        <v>99</v>
      </c>
      <c r="D33" t="s">
        <v>100</v>
      </c>
      <c r="E33" t="str">
        <f>HYPERLINK("https://talan.bank.gov.ua/get-user-certificate/WlB63jni7PkNBPkaBb4J","Завантажити сертифікат")</f>
        <v>Завантажити сертифікат</v>
      </c>
    </row>
    <row r="34" spans="1:5" x14ac:dyDescent="0.3">
      <c r="A34" t="s">
        <v>101</v>
      </c>
      <c r="B34" t="s">
        <v>5</v>
      </c>
      <c r="C34" t="s">
        <v>102</v>
      </c>
      <c r="D34" t="s">
        <v>103</v>
      </c>
      <c r="E34" t="str">
        <f>HYPERLINK("https://talan.bank.gov.ua/get-user-certificate/WlB63dBAnw6z7kChSUWT","Завантажити сертифікат")</f>
        <v>Завантажити сертифікат</v>
      </c>
    </row>
    <row r="35" spans="1:5" x14ac:dyDescent="0.3">
      <c r="A35" t="s">
        <v>104</v>
      </c>
      <c r="B35" t="s">
        <v>5</v>
      </c>
      <c r="C35" t="s">
        <v>105</v>
      </c>
      <c r="D35" t="s">
        <v>106</v>
      </c>
      <c r="E35" t="str">
        <f>HYPERLINK("https://talan.bank.gov.ua/get-user-certificate/WlB63NuRKFZB3Wum3svG","Завантажити сертифікат")</f>
        <v>Завантажити сертифікат</v>
      </c>
    </row>
    <row r="36" spans="1:5" x14ac:dyDescent="0.3">
      <c r="A36" t="s">
        <v>107</v>
      </c>
      <c r="B36" t="s">
        <v>5</v>
      </c>
      <c r="C36" t="s">
        <v>108</v>
      </c>
      <c r="D36" t="s">
        <v>109</v>
      </c>
      <c r="E36" t="str">
        <f>HYPERLINK("https://talan.bank.gov.ua/get-user-certificate/WlB639OHrvuIJvJHZVCI","Завантажити сертифікат")</f>
        <v>Завантажити сертифікат</v>
      </c>
    </row>
    <row r="37" spans="1:5" x14ac:dyDescent="0.3">
      <c r="A37" t="s">
        <v>110</v>
      </c>
      <c r="B37" t="s">
        <v>5</v>
      </c>
      <c r="C37" t="s">
        <v>111</v>
      </c>
      <c r="D37" t="s">
        <v>112</v>
      </c>
      <c r="E37" t="str">
        <f>HYPERLINK("https://talan.bank.gov.ua/get-user-certificate/WlB63txHtleJTtVH4YyL","Завантажити сертифікат")</f>
        <v>Завантажити сертифікат</v>
      </c>
    </row>
    <row r="38" spans="1:5" x14ac:dyDescent="0.3">
      <c r="A38" t="s">
        <v>113</v>
      </c>
      <c r="B38" t="s">
        <v>5</v>
      </c>
      <c r="C38" t="s">
        <v>114</v>
      </c>
      <c r="D38" t="s">
        <v>115</v>
      </c>
      <c r="E38" t="str">
        <f>HYPERLINK("https://talan.bank.gov.ua/get-user-certificate/WlB63gEzfge3aZRrXZ_g","Завантажити сертифікат")</f>
        <v>Завантажити сертифікат</v>
      </c>
    </row>
    <row r="39" spans="1:5" x14ac:dyDescent="0.3">
      <c r="A39" t="s">
        <v>116</v>
      </c>
      <c r="B39" t="s">
        <v>5</v>
      </c>
      <c r="C39" t="s">
        <v>117</v>
      </c>
      <c r="D39" t="s">
        <v>118</v>
      </c>
      <c r="E39" t="str">
        <f>HYPERLINK("https://talan.bank.gov.ua/get-user-certificate/WlB637wMZ_mQKxW3OnX3","Завантажити сертифікат")</f>
        <v>Завантажити сертифікат</v>
      </c>
    </row>
    <row r="40" spans="1:5" x14ac:dyDescent="0.3">
      <c r="A40" t="s">
        <v>119</v>
      </c>
      <c r="B40" t="s">
        <v>5</v>
      </c>
      <c r="C40" t="s">
        <v>120</v>
      </c>
      <c r="D40" t="s">
        <v>121</v>
      </c>
      <c r="E40" t="str">
        <f>HYPERLINK("https://talan.bank.gov.ua/get-user-certificate/WlB63bzJ-E6HnL2rZ67N","Завантажити сертифікат")</f>
        <v>Завантажити сертифікат</v>
      </c>
    </row>
    <row r="41" spans="1:5" x14ac:dyDescent="0.3">
      <c r="A41" t="s">
        <v>122</v>
      </c>
      <c r="B41" t="s">
        <v>5</v>
      </c>
      <c r="C41" t="s">
        <v>123</v>
      </c>
      <c r="D41" t="s">
        <v>124</v>
      </c>
      <c r="E41" t="str">
        <f>HYPERLINK("https://talan.bank.gov.ua/get-user-certificate/WlB6378RqmUUWaqI0F8k","Завантажити сертифікат")</f>
        <v>Завантажити сертифікат</v>
      </c>
    </row>
    <row r="42" spans="1:5" x14ac:dyDescent="0.3">
      <c r="A42" t="s">
        <v>125</v>
      </c>
      <c r="B42" t="s">
        <v>5</v>
      </c>
      <c r="C42" t="s">
        <v>126</v>
      </c>
      <c r="D42" t="s">
        <v>127</v>
      </c>
      <c r="E42" t="str">
        <f>HYPERLINK("https://talan.bank.gov.ua/get-user-certificate/WlB63iiwaYq2Ony1VJMY","Завантажити сертифікат")</f>
        <v>Завантажити сертифікат</v>
      </c>
    </row>
    <row r="43" spans="1:5" x14ac:dyDescent="0.3">
      <c r="A43" t="s">
        <v>128</v>
      </c>
      <c r="B43" t="s">
        <v>5</v>
      </c>
      <c r="C43" t="s">
        <v>129</v>
      </c>
      <c r="D43" t="s">
        <v>130</v>
      </c>
      <c r="E43" t="str">
        <f>HYPERLINK("https://talan.bank.gov.ua/get-user-certificate/WlB63COS-nzdSML-qNCo","Завантажити сертифікат")</f>
        <v>Завантажити сертифікат</v>
      </c>
    </row>
    <row r="44" spans="1:5" x14ac:dyDescent="0.3">
      <c r="A44" t="s">
        <v>131</v>
      </c>
      <c r="B44" t="s">
        <v>5</v>
      </c>
      <c r="C44" t="s">
        <v>132</v>
      </c>
      <c r="D44" t="s">
        <v>133</v>
      </c>
      <c r="E44" t="str">
        <f>HYPERLINK("https://talan.bank.gov.ua/get-user-certificate/WlB63WfUIO2X9Ph9yfyQ","Завантажити сертифікат")</f>
        <v>Завантажити сертифікат</v>
      </c>
    </row>
    <row r="45" spans="1:5" x14ac:dyDescent="0.3">
      <c r="A45" t="s">
        <v>134</v>
      </c>
      <c r="B45" t="s">
        <v>5</v>
      </c>
      <c r="C45" t="s">
        <v>135</v>
      </c>
      <c r="D45" t="s">
        <v>136</v>
      </c>
      <c r="E45" t="str">
        <f>HYPERLINK("https://talan.bank.gov.ua/get-user-certificate/WlB63V5bTFpvl1YVfspI","Завантажити сертифікат")</f>
        <v>Завантажити сертифікат</v>
      </c>
    </row>
    <row r="46" spans="1:5" x14ac:dyDescent="0.3">
      <c r="A46" t="s">
        <v>137</v>
      </c>
      <c r="B46" t="s">
        <v>5</v>
      </c>
      <c r="C46" t="s">
        <v>138</v>
      </c>
      <c r="D46" t="s">
        <v>139</v>
      </c>
      <c r="E46" t="str">
        <f>HYPERLINK("https://talan.bank.gov.ua/get-user-certificate/WlB63u5D1RIfHV7_YLkv","Завантажити сертифікат")</f>
        <v>Завантажити сертифікат</v>
      </c>
    </row>
    <row r="47" spans="1:5" x14ac:dyDescent="0.3">
      <c r="A47" t="s">
        <v>140</v>
      </c>
      <c r="B47" t="s">
        <v>5</v>
      </c>
      <c r="C47" t="s">
        <v>141</v>
      </c>
      <c r="D47" t="s">
        <v>142</v>
      </c>
      <c r="E47" t="str">
        <f>HYPERLINK("https://talan.bank.gov.ua/get-user-certificate/WlB63nO_DzONNvU_LRUT","Завантажити сертифікат")</f>
        <v>Завантажити сертифікат</v>
      </c>
    </row>
    <row r="48" spans="1:5" x14ac:dyDescent="0.3">
      <c r="A48" t="s">
        <v>143</v>
      </c>
      <c r="B48" t="s">
        <v>5</v>
      </c>
      <c r="C48" t="s">
        <v>144</v>
      </c>
      <c r="D48" t="s">
        <v>145</v>
      </c>
      <c r="E48" t="str">
        <f>HYPERLINK("https://talan.bank.gov.ua/get-user-certificate/WlB63AGn4jp1BwKPGFWa","Завантажити сертифікат")</f>
        <v>Завантажити сертифікат</v>
      </c>
    </row>
    <row r="49" spans="1:5" x14ac:dyDescent="0.3">
      <c r="A49" t="s">
        <v>146</v>
      </c>
      <c r="B49" t="s">
        <v>5</v>
      </c>
      <c r="C49" t="s">
        <v>147</v>
      </c>
      <c r="D49" t="s">
        <v>148</v>
      </c>
      <c r="E49" t="str">
        <f>HYPERLINK("https://talan.bank.gov.ua/get-user-certificate/WlB63LoasiT6kF3Rf92D","Завантажити сертифікат")</f>
        <v>Завантажити сертифікат</v>
      </c>
    </row>
    <row r="50" spans="1:5" x14ac:dyDescent="0.3">
      <c r="A50" t="s">
        <v>149</v>
      </c>
      <c r="B50" t="s">
        <v>5</v>
      </c>
      <c r="C50" t="s">
        <v>150</v>
      </c>
      <c r="D50" t="s">
        <v>151</v>
      </c>
      <c r="E50" t="str">
        <f>HYPERLINK("https://talan.bank.gov.ua/get-user-certificate/WlB63SHxtgHJ5Bq7rzES","Завантажити сертифікат")</f>
        <v>Завантажити сертифікат</v>
      </c>
    </row>
    <row r="51" spans="1:5" x14ac:dyDescent="0.3">
      <c r="A51" t="s">
        <v>152</v>
      </c>
      <c r="B51" t="s">
        <v>5</v>
      </c>
      <c r="C51" t="s">
        <v>153</v>
      </c>
      <c r="D51" t="s">
        <v>154</v>
      </c>
      <c r="E51" t="str">
        <f>HYPERLINK("https://talan.bank.gov.ua/get-user-certificate/WlB63-47cnfPkTdMsXaR","Завантажити сертифікат")</f>
        <v>Завантажити сертифікат</v>
      </c>
    </row>
    <row r="52" spans="1:5" x14ac:dyDescent="0.3">
      <c r="A52" t="s">
        <v>155</v>
      </c>
      <c r="B52" t="s">
        <v>5</v>
      </c>
      <c r="C52" t="s">
        <v>156</v>
      </c>
      <c r="D52" t="s">
        <v>157</v>
      </c>
      <c r="E52" t="str">
        <f>HYPERLINK("https://talan.bank.gov.ua/get-user-certificate/WlB63rBb7DWZq3nrialK","Завантажити сертифікат")</f>
        <v>Завантажити сертифікат</v>
      </c>
    </row>
    <row r="53" spans="1:5" x14ac:dyDescent="0.3">
      <c r="A53" t="s">
        <v>158</v>
      </c>
      <c r="B53" t="s">
        <v>5</v>
      </c>
      <c r="C53" t="s">
        <v>159</v>
      </c>
      <c r="D53" t="s">
        <v>160</v>
      </c>
      <c r="E53" t="str">
        <f>HYPERLINK("https://talan.bank.gov.ua/get-user-certificate/WlB63XnxEFltKgCERlfk","Завантажити сертифікат")</f>
        <v>Завантажити сертифікат</v>
      </c>
    </row>
    <row r="54" spans="1:5" x14ac:dyDescent="0.3">
      <c r="A54" t="s">
        <v>161</v>
      </c>
      <c r="B54" t="s">
        <v>5</v>
      </c>
      <c r="C54" t="s">
        <v>162</v>
      </c>
      <c r="D54" t="s">
        <v>163</v>
      </c>
      <c r="E54" t="str">
        <f>HYPERLINK("https://talan.bank.gov.ua/get-user-certificate/WlB63upzchuHIMOjVGJz","Завантажити сертифікат")</f>
        <v>Завантажити сертифікат</v>
      </c>
    </row>
    <row r="55" spans="1:5" x14ac:dyDescent="0.3">
      <c r="A55" t="s">
        <v>164</v>
      </c>
      <c r="B55" t="s">
        <v>5</v>
      </c>
      <c r="C55" t="s">
        <v>165</v>
      </c>
      <c r="D55" t="s">
        <v>166</v>
      </c>
      <c r="E55" t="str">
        <f>HYPERLINK("https://talan.bank.gov.ua/get-user-certificate/WlB63Miq2D04f9tMXtR2","Завантажити сертифікат")</f>
        <v>Завантажити сертифікат</v>
      </c>
    </row>
    <row r="56" spans="1:5" x14ac:dyDescent="0.3">
      <c r="A56" t="s">
        <v>167</v>
      </c>
      <c r="B56" t="s">
        <v>5</v>
      </c>
      <c r="C56" t="s">
        <v>168</v>
      </c>
      <c r="D56" t="s">
        <v>169</v>
      </c>
      <c r="E56" t="str">
        <f>HYPERLINK("https://talan.bank.gov.ua/get-user-certificate/WlB63YJCaxU1_73Pe2nt","Завантажити сертифікат")</f>
        <v>Завантажити сертифікат</v>
      </c>
    </row>
    <row r="57" spans="1:5" x14ac:dyDescent="0.3">
      <c r="A57" t="s">
        <v>170</v>
      </c>
      <c r="B57" t="s">
        <v>5</v>
      </c>
      <c r="C57" t="s">
        <v>171</v>
      </c>
      <c r="D57" t="s">
        <v>172</v>
      </c>
      <c r="E57" t="str">
        <f>HYPERLINK("https://talan.bank.gov.ua/get-user-certificate/WlB6309g_SJo4W9pOFps","Завантажити сертифікат")</f>
        <v>Завантажити сертифікат</v>
      </c>
    </row>
    <row r="58" spans="1:5" x14ac:dyDescent="0.3">
      <c r="A58" t="s">
        <v>173</v>
      </c>
      <c r="B58" t="s">
        <v>5</v>
      </c>
      <c r="C58" t="s">
        <v>174</v>
      </c>
      <c r="D58" t="s">
        <v>175</v>
      </c>
      <c r="E58" t="str">
        <f>HYPERLINK("https://talan.bank.gov.ua/get-user-certificate/WlB634ARkxfpoElZ8KI-","Завантажити сертифікат")</f>
        <v>Завантажити сертифікат</v>
      </c>
    </row>
    <row r="59" spans="1:5" x14ac:dyDescent="0.3">
      <c r="A59" t="s">
        <v>176</v>
      </c>
      <c r="B59" t="s">
        <v>5</v>
      </c>
      <c r="C59" t="s">
        <v>177</v>
      </c>
      <c r="D59" t="s">
        <v>178</v>
      </c>
      <c r="E59" t="str">
        <f>HYPERLINK("https://talan.bank.gov.ua/get-user-certificate/WlB63eBDu4Cybxl1Z8De","Завантажити сертифікат")</f>
        <v>Завантажити сертифікат</v>
      </c>
    </row>
    <row r="60" spans="1:5" x14ac:dyDescent="0.3">
      <c r="A60" t="s">
        <v>179</v>
      </c>
      <c r="B60" t="s">
        <v>5</v>
      </c>
      <c r="C60" t="s">
        <v>180</v>
      </c>
      <c r="D60" t="s">
        <v>181</v>
      </c>
      <c r="E60" t="str">
        <f>HYPERLINK("https://talan.bank.gov.ua/get-user-certificate/WlB63L48mOCPJKhD0aeg","Завантажити сертифікат")</f>
        <v>Завантажити сертифікат</v>
      </c>
    </row>
    <row r="61" spans="1:5" x14ac:dyDescent="0.3">
      <c r="A61" t="s">
        <v>182</v>
      </c>
      <c r="B61" t="s">
        <v>5</v>
      </c>
      <c r="C61" t="s">
        <v>183</v>
      </c>
      <c r="D61" t="s">
        <v>184</v>
      </c>
      <c r="E61" t="str">
        <f>HYPERLINK("https://talan.bank.gov.ua/get-user-certificate/WlB637JC-57OjTxN_9rd","Завантажити сертифікат")</f>
        <v>Завантажити сертифікат</v>
      </c>
    </row>
    <row r="62" spans="1:5" x14ac:dyDescent="0.3">
      <c r="A62" t="s">
        <v>185</v>
      </c>
      <c r="B62" t="s">
        <v>5</v>
      </c>
      <c r="C62" t="s">
        <v>186</v>
      </c>
      <c r="D62" t="s">
        <v>187</v>
      </c>
      <c r="E62" t="str">
        <f>HYPERLINK("https://talan.bank.gov.ua/get-user-certificate/WlB631wBKM_puwFkujvi","Завантажити сертифікат")</f>
        <v>Завантажити сертифікат</v>
      </c>
    </row>
    <row r="63" spans="1:5" x14ac:dyDescent="0.3">
      <c r="A63" t="s">
        <v>188</v>
      </c>
      <c r="B63" t="s">
        <v>5</v>
      </c>
      <c r="C63" t="s">
        <v>189</v>
      </c>
      <c r="D63" t="s">
        <v>190</v>
      </c>
      <c r="E63" t="str">
        <f>HYPERLINK("https://talan.bank.gov.ua/get-user-certificate/WlB63AoFIOadOHenRriR","Завантажити сертифікат")</f>
        <v>Завантажити сертифікат</v>
      </c>
    </row>
    <row r="64" spans="1:5" x14ac:dyDescent="0.3">
      <c r="A64" t="s">
        <v>191</v>
      </c>
      <c r="B64" t="s">
        <v>5</v>
      </c>
      <c r="C64" t="s">
        <v>192</v>
      </c>
      <c r="D64" t="s">
        <v>193</v>
      </c>
      <c r="E64" t="str">
        <f>HYPERLINK("https://talan.bank.gov.ua/get-user-certificate/WlB63kcCU4imx0YDKpcL","Завантажити сертифікат")</f>
        <v>Завантажити сертифікат</v>
      </c>
    </row>
    <row r="65" spans="1:5" x14ac:dyDescent="0.3">
      <c r="A65" t="s">
        <v>194</v>
      </c>
      <c r="B65" t="s">
        <v>5</v>
      </c>
      <c r="C65" t="s">
        <v>195</v>
      </c>
      <c r="D65" t="s">
        <v>196</v>
      </c>
      <c r="E65" t="str">
        <f>HYPERLINK("https://talan.bank.gov.ua/get-user-certificate/WlB63CjkzWUagASRC4ok","Завантажити сертифікат")</f>
        <v>Завантажити сертифікат</v>
      </c>
    </row>
    <row r="66" spans="1:5" x14ac:dyDescent="0.3">
      <c r="A66" t="s">
        <v>197</v>
      </c>
      <c r="B66" t="s">
        <v>5</v>
      </c>
      <c r="C66" t="s">
        <v>198</v>
      </c>
      <c r="D66" t="s">
        <v>199</v>
      </c>
      <c r="E66" t="str">
        <f>HYPERLINK("https://talan.bank.gov.ua/get-user-certificate/WlB63DapVNG7b_Xt2mW4","Завантажити сертифікат")</f>
        <v>Завантажити сертифікат</v>
      </c>
    </row>
    <row r="67" spans="1:5" x14ac:dyDescent="0.3">
      <c r="A67" t="s">
        <v>200</v>
      </c>
      <c r="B67" t="s">
        <v>5</v>
      </c>
      <c r="C67" t="s">
        <v>201</v>
      </c>
      <c r="D67" t="s">
        <v>202</v>
      </c>
      <c r="E67" t="str">
        <f>HYPERLINK("https://talan.bank.gov.ua/get-user-certificate/WlB63QZybvYl8iovne1P","Завантажити сертифікат")</f>
        <v>Завантажити сертифікат</v>
      </c>
    </row>
    <row r="68" spans="1:5" x14ac:dyDescent="0.3">
      <c r="A68" t="s">
        <v>203</v>
      </c>
      <c r="B68" t="s">
        <v>5</v>
      </c>
      <c r="C68" t="s">
        <v>204</v>
      </c>
      <c r="D68" t="s">
        <v>205</v>
      </c>
      <c r="E68" t="str">
        <f>HYPERLINK("https://talan.bank.gov.ua/get-user-certificate/WlB63e0rV50_L51qy0EQ","Завантажити сертифікат")</f>
        <v>Завантажити сертифікат</v>
      </c>
    </row>
    <row r="69" spans="1:5" x14ac:dyDescent="0.3">
      <c r="A69" t="s">
        <v>206</v>
      </c>
      <c r="B69" t="s">
        <v>5</v>
      </c>
      <c r="C69" t="s">
        <v>207</v>
      </c>
      <c r="D69" t="s">
        <v>208</v>
      </c>
      <c r="E69" t="str">
        <f>HYPERLINK("https://talan.bank.gov.ua/get-user-certificate/WlB63ny9Z-x5pxlNZDrb","Завантажити сертифікат")</f>
        <v>Завантажити сертифікат</v>
      </c>
    </row>
    <row r="70" spans="1:5" x14ac:dyDescent="0.3">
      <c r="A70" t="s">
        <v>209</v>
      </c>
      <c r="B70" t="s">
        <v>5</v>
      </c>
      <c r="C70" t="s">
        <v>210</v>
      </c>
      <c r="D70" t="s">
        <v>211</v>
      </c>
      <c r="E70" t="str">
        <f>HYPERLINK("https://talan.bank.gov.ua/get-user-certificate/WlB63JPe96DeftY2nOia","Завантажити сертифікат")</f>
        <v>Завантажити сертифікат</v>
      </c>
    </row>
    <row r="71" spans="1:5" x14ac:dyDescent="0.3">
      <c r="A71" t="s">
        <v>212</v>
      </c>
      <c r="B71" t="s">
        <v>5</v>
      </c>
      <c r="C71" t="s">
        <v>213</v>
      </c>
      <c r="D71" t="s">
        <v>214</v>
      </c>
      <c r="E71" t="str">
        <f>HYPERLINK("https://talan.bank.gov.ua/get-user-certificate/WlB63-CZBXlLZn48hcid","Завантажити сертифікат")</f>
        <v>Завантажити сертифікат</v>
      </c>
    </row>
    <row r="72" spans="1:5" x14ac:dyDescent="0.3">
      <c r="A72" t="s">
        <v>215</v>
      </c>
      <c r="B72" t="s">
        <v>5</v>
      </c>
      <c r="C72" t="s">
        <v>216</v>
      </c>
      <c r="D72" t="s">
        <v>217</v>
      </c>
      <c r="E72" t="str">
        <f>HYPERLINK("https://talan.bank.gov.ua/get-user-certificate/WlB63a3q4NrdGQzc_N--","Завантажити сертифікат")</f>
        <v>Завантажити сертифікат</v>
      </c>
    </row>
    <row r="73" spans="1:5" x14ac:dyDescent="0.3">
      <c r="A73" t="s">
        <v>218</v>
      </c>
      <c r="B73" t="s">
        <v>5</v>
      </c>
      <c r="C73" t="s">
        <v>219</v>
      </c>
      <c r="D73" t="s">
        <v>220</v>
      </c>
      <c r="E73" t="str">
        <f>HYPERLINK("https://talan.bank.gov.ua/get-user-certificate/WlB63_IiJVJfbhrOCXBg","Завантажити сертифікат")</f>
        <v>Завантажити сертифікат</v>
      </c>
    </row>
    <row r="74" spans="1:5" x14ac:dyDescent="0.3">
      <c r="A74" t="s">
        <v>221</v>
      </c>
      <c r="B74" t="s">
        <v>5</v>
      </c>
      <c r="C74" t="s">
        <v>222</v>
      </c>
      <c r="D74" t="s">
        <v>223</v>
      </c>
      <c r="E74" t="str">
        <f>HYPERLINK("https://talan.bank.gov.ua/get-user-certificate/WlB63xiAOwmoWGyQ4iMU","Завантажити сертифікат")</f>
        <v>Завантажити сертифікат</v>
      </c>
    </row>
    <row r="75" spans="1:5" x14ac:dyDescent="0.3">
      <c r="A75" t="s">
        <v>224</v>
      </c>
      <c r="B75" t="s">
        <v>5</v>
      </c>
      <c r="C75" t="s">
        <v>225</v>
      </c>
      <c r="D75" t="s">
        <v>226</v>
      </c>
      <c r="E75" t="str">
        <f>HYPERLINK("https://talan.bank.gov.ua/get-user-certificate/WlB63VAXA2puoUjMQFCk","Завантажити сертифікат")</f>
        <v>Завантажити сертифікат</v>
      </c>
    </row>
    <row r="76" spans="1:5" x14ac:dyDescent="0.3">
      <c r="A76" t="s">
        <v>227</v>
      </c>
      <c r="B76" t="s">
        <v>5</v>
      </c>
      <c r="C76" t="s">
        <v>228</v>
      </c>
      <c r="D76" t="s">
        <v>229</v>
      </c>
      <c r="E76" t="str">
        <f>HYPERLINK("https://talan.bank.gov.ua/get-user-certificate/WlB63BSC2JMz6tiAaTfH","Завантажити сертифікат")</f>
        <v>Завантажити сертифікат</v>
      </c>
    </row>
    <row r="77" spans="1:5" x14ac:dyDescent="0.3">
      <c r="A77" t="s">
        <v>230</v>
      </c>
      <c r="B77" t="s">
        <v>5</v>
      </c>
      <c r="C77" t="s">
        <v>231</v>
      </c>
      <c r="D77" t="s">
        <v>232</v>
      </c>
      <c r="E77" t="str">
        <f>HYPERLINK("https://talan.bank.gov.ua/get-user-certificate/WlB63LANSUAKslMVW7Yn","Завантажити сертифікат")</f>
        <v>Завантажити сертифікат</v>
      </c>
    </row>
    <row r="78" spans="1:5" x14ac:dyDescent="0.3">
      <c r="A78" t="s">
        <v>233</v>
      </c>
      <c r="B78" t="s">
        <v>5</v>
      </c>
      <c r="C78" t="s">
        <v>234</v>
      </c>
      <c r="D78" t="s">
        <v>235</v>
      </c>
      <c r="E78" t="str">
        <f>HYPERLINK("https://talan.bank.gov.ua/get-user-certificate/WlB63XCzR9mRAcCI2QsM","Завантажити сертифікат")</f>
        <v>Завантажити сертифікат</v>
      </c>
    </row>
    <row r="79" spans="1:5" x14ac:dyDescent="0.3">
      <c r="A79" t="s">
        <v>236</v>
      </c>
      <c r="B79" t="s">
        <v>5</v>
      </c>
      <c r="C79" t="s">
        <v>237</v>
      </c>
      <c r="D79" t="s">
        <v>238</v>
      </c>
      <c r="E79" t="str">
        <f>HYPERLINK("https://talan.bank.gov.ua/get-user-certificate/WlB63-n_mbHpOIMgrKb7","Завантажити сертифікат")</f>
        <v>Завантажити сертифікат</v>
      </c>
    </row>
    <row r="80" spans="1:5" x14ac:dyDescent="0.3">
      <c r="A80" t="s">
        <v>239</v>
      </c>
      <c r="B80" t="s">
        <v>5</v>
      </c>
      <c r="C80" t="s">
        <v>240</v>
      </c>
      <c r="D80" t="s">
        <v>241</v>
      </c>
      <c r="E80" t="str">
        <f>HYPERLINK("https://talan.bank.gov.ua/get-user-certificate/WlB63JpAjYMEvnWVDWFE","Завантажити сертифікат")</f>
        <v>Завантажити сертифікат</v>
      </c>
    </row>
    <row r="81" spans="1:5" x14ac:dyDescent="0.3">
      <c r="A81" t="s">
        <v>242</v>
      </c>
      <c r="B81" t="s">
        <v>5</v>
      </c>
      <c r="C81" t="s">
        <v>243</v>
      </c>
      <c r="D81" t="s">
        <v>244</v>
      </c>
      <c r="E81" t="str">
        <f>HYPERLINK("https://talan.bank.gov.ua/get-user-certificate/WlB63cDp4tDfoK6B1-Pz","Завантажити сертифікат")</f>
        <v>Завантажити сертифікат</v>
      </c>
    </row>
    <row r="82" spans="1:5" x14ac:dyDescent="0.3">
      <c r="A82" t="s">
        <v>245</v>
      </c>
      <c r="B82" t="s">
        <v>5</v>
      </c>
      <c r="C82" t="s">
        <v>246</v>
      </c>
      <c r="D82" t="s">
        <v>247</v>
      </c>
      <c r="E82" t="str">
        <f>HYPERLINK("https://talan.bank.gov.ua/get-user-certificate/WlB63zINfBcwJd79xAEj","Завантажити сертифікат")</f>
        <v>Завантажити сертифікат</v>
      </c>
    </row>
    <row r="83" spans="1:5" x14ac:dyDescent="0.3">
      <c r="A83" t="s">
        <v>248</v>
      </c>
      <c r="B83" t="s">
        <v>5</v>
      </c>
      <c r="C83" t="s">
        <v>249</v>
      </c>
      <c r="D83" t="s">
        <v>250</v>
      </c>
      <c r="E83" t="str">
        <f>HYPERLINK("https://talan.bank.gov.ua/get-user-certificate/WlB63qhEAEWUtOiQRPfl","Завантажити сертифікат")</f>
        <v>Завантажити сертифікат</v>
      </c>
    </row>
    <row r="84" spans="1:5" x14ac:dyDescent="0.3">
      <c r="A84" t="s">
        <v>251</v>
      </c>
      <c r="B84" t="s">
        <v>5</v>
      </c>
      <c r="C84" t="s">
        <v>252</v>
      </c>
      <c r="D84" t="s">
        <v>253</v>
      </c>
      <c r="E84" t="str">
        <f>HYPERLINK("https://talan.bank.gov.ua/get-user-certificate/WlB63R8d6bK7xeF9qzIb","Завантажити сертифікат")</f>
        <v>Завантажити сертифікат</v>
      </c>
    </row>
    <row r="85" spans="1:5" x14ac:dyDescent="0.3">
      <c r="A85" t="s">
        <v>254</v>
      </c>
      <c r="B85" t="s">
        <v>5</v>
      </c>
      <c r="C85" t="s">
        <v>255</v>
      </c>
      <c r="D85" t="s">
        <v>256</v>
      </c>
      <c r="E85" t="str">
        <f>HYPERLINK("https://talan.bank.gov.ua/get-user-certificate/WlB63vxD-Mt9fT7fgDTP","Завантажити сертифікат")</f>
        <v>Завантажити сертифікат</v>
      </c>
    </row>
    <row r="86" spans="1:5" x14ac:dyDescent="0.3">
      <c r="A86" t="s">
        <v>257</v>
      </c>
      <c r="B86" t="s">
        <v>5</v>
      </c>
      <c r="C86" t="s">
        <v>258</v>
      </c>
      <c r="D86" t="s">
        <v>259</v>
      </c>
      <c r="E86" t="str">
        <f>HYPERLINK("https://talan.bank.gov.ua/get-user-certificate/WlB630-LQCkneqoGtPWh","Завантажити сертифікат")</f>
        <v>Завантажити сертифікат</v>
      </c>
    </row>
    <row r="87" spans="1:5" x14ac:dyDescent="0.3">
      <c r="A87" t="s">
        <v>260</v>
      </c>
      <c r="B87" t="s">
        <v>5</v>
      </c>
      <c r="C87" t="s">
        <v>261</v>
      </c>
      <c r="D87" t="s">
        <v>262</v>
      </c>
      <c r="E87" t="str">
        <f>HYPERLINK("https://talan.bank.gov.ua/get-user-certificate/WlB63ckZqC35l1t_oTst","Завантажити сертифікат")</f>
        <v>Завантажити сертифікат</v>
      </c>
    </row>
    <row r="88" spans="1:5" x14ac:dyDescent="0.3">
      <c r="A88" t="s">
        <v>263</v>
      </c>
      <c r="B88" t="s">
        <v>5</v>
      </c>
      <c r="C88" t="s">
        <v>264</v>
      </c>
      <c r="D88" t="s">
        <v>265</v>
      </c>
      <c r="E88" t="str">
        <f>HYPERLINK("https://talan.bank.gov.ua/get-user-certificate/WlB63woRd4JTnQFZR9Ym","Завантажити сертифікат")</f>
        <v>Завантажити сертифікат</v>
      </c>
    </row>
    <row r="89" spans="1:5" x14ac:dyDescent="0.3">
      <c r="A89" t="s">
        <v>266</v>
      </c>
      <c r="B89" t="s">
        <v>5</v>
      </c>
      <c r="C89" t="s">
        <v>267</v>
      </c>
      <c r="D89" t="s">
        <v>268</v>
      </c>
      <c r="E89" t="str">
        <f>HYPERLINK("https://talan.bank.gov.ua/get-user-certificate/WlB63fLuAnIhQ3C0SiY_","Завантажити сертифікат")</f>
        <v>Завантажити сертифікат</v>
      </c>
    </row>
    <row r="90" spans="1:5" x14ac:dyDescent="0.3">
      <c r="A90" t="s">
        <v>269</v>
      </c>
      <c r="B90" t="s">
        <v>5</v>
      </c>
      <c r="C90" t="s">
        <v>270</v>
      </c>
      <c r="D90" t="s">
        <v>271</v>
      </c>
      <c r="E90" t="str">
        <f>HYPERLINK("https://talan.bank.gov.ua/get-user-certificate/WlB63CRSdOwEvLtFyJbV","Завантажити сертифікат")</f>
        <v>Завантажити сертифікат</v>
      </c>
    </row>
    <row r="91" spans="1:5" x14ac:dyDescent="0.3">
      <c r="A91" t="s">
        <v>272</v>
      </c>
      <c r="B91" t="s">
        <v>5</v>
      </c>
      <c r="C91" t="s">
        <v>273</v>
      </c>
      <c r="D91" t="s">
        <v>274</v>
      </c>
      <c r="E91" t="str">
        <f>HYPERLINK("https://talan.bank.gov.ua/get-user-certificate/WlB638dMKReY5FV7KaBH","Завантажити сертифікат")</f>
        <v>Завантажити сертифікат</v>
      </c>
    </row>
    <row r="92" spans="1:5" x14ac:dyDescent="0.3">
      <c r="A92" t="s">
        <v>275</v>
      </c>
      <c r="B92" t="s">
        <v>5</v>
      </c>
      <c r="C92" t="s">
        <v>276</v>
      </c>
      <c r="D92" t="s">
        <v>277</v>
      </c>
      <c r="E92" t="str">
        <f>HYPERLINK("https://talan.bank.gov.ua/get-user-certificate/WlB633LbM4mOG537k_8j","Завантажити сертифікат")</f>
        <v>Завантажити сертифікат</v>
      </c>
    </row>
    <row r="93" spans="1:5" x14ac:dyDescent="0.3">
      <c r="A93" t="s">
        <v>278</v>
      </c>
      <c r="B93" t="s">
        <v>5</v>
      </c>
      <c r="C93" t="s">
        <v>279</v>
      </c>
      <c r="D93" t="s">
        <v>280</v>
      </c>
      <c r="E93" t="str">
        <f>HYPERLINK("https://talan.bank.gov.ua/get-user-certificate/WlB63AScXXwXqe5zKrTb","Завантажити сертифікат")</f>
        <v>Завантажити сертифікат</v>
      </c>
    </row>
    <row r="94" spans="1:5" x14ac:dyDescent="0.3">
      <c r="A94" t="s">
        <v>281</v>
      </c>
      <c r="B94" t="s">
        <v>5</v>
      </c>
      <c r="C94" t="s">
        <v>282</v>
      </c>
      <c r="D94" t="s">
        <v>283</v>
      </c>
      <c r="E94" t="str">
        <f>HYPERLINK("https://talan.bank.gov.ua/get-user-certificate/WlB63_Q-aUKCZskiKO0l","Завантажити сертифікат")</f>
        <v>Завантажити сертифікат</v>
      </c>
    </row>
    <row r="95" spans="1:5" x14ac:dyDescent="0.3">
      <c r="A95" t="s">
        <v>284</v>
      </c>
      <c r="B95" t="s">
        <v>5</v>
      </c>
      <c r="C95" t="s">
        <v>285</v>
      </c>
      <c r="D95" t="s">
        <v>286</v>
      </c>
      <c r="E95" t="str">
        <f>HYPERLINK("https://talan.bank.gov.ua/get-user-certificate/WlB63E8VL3sLSmlZ6s-M","Завантажити сертифікат")</f>
        <v>Завантажити сертифікат</v>
      </c>
    </row>
    <row r="96" spans="1:5" x14ac:dyDescent="0.3">
      <c r="A96" t="s">
        <v>287</v>
      </c>
      <c r="B96" t="s">
        <v>5</v>
      </c>
      <c r="C96" t="s">
        <v>288</v>
      </c>
      <c r="D96" t="s">
        <v>289</v>
      </c>
      <c r="E96" t="str">
        <f>HYPERLINK("https://talan.bank.gov.ua/get-user-certificate/WlB63F98sqetC1drST_R","Завантажити сертифікат")</f>
        <v>Завантажити сертифікат</v>
      </c>
    </row>
    <row r="97" spans="1:5" x14ac:dyDescent="0.3">
      <c r="A97" t="s">
        <v>290</v>
      </c>
      <c r="B97" t="s">
        <v>5</v>
      </c>
      <c r="C97" t="s">
        <v>291</v>
      </c>
      <c r="D97" t="s">
        <v>292</v>
      </c>
      <c r="E97" t="str">
        <f>HYPERLINK("https://talan.bank.gov.ua/get-user-certificate/WlB638omGaL8_A2dzJ4u","Завантажити сертифікат")</f>
        <v>Завантажити сертифікат</v>
      </c>
    </row>
    <row r="98" spans="1:5" x14ac:dyDescent="0.3">
      <c r="A98" t="s">
        <v>293</v>
      </c>
      <c r="B98" t="s">
        <v>5</v>
      </c>
      <c r="C98" t="s">
        <v>294</v>
      </c>
      <c r="D98" t="s">
        <v>295</v>
      </c>
      <c r="E98" t="str">
        <f>HYPERLINK("https://talan.bank.gov.ua/get-user-certificate/WlB63VtXuPQNvcPU48qK","Завантажити сертифікат")</f>
        <v>Завантажити сертифікат</v>
      </c>
    </row>
    <row r="99" spans="1:5" x14ac:dyDescent="0.3">
      <c r="A99" t="s">
        <v>296</v>
      </c>
      <c r="B99" t="s">
        <v>5</v>
      </c>
      <c r="C99" t="s">
        <v>297</v>
      </c>
      <c r="D99" t="s">
        <v>298</v>
      </c>
      <c r="E99" t="str">
        <f>HYPERLINK("https://talan.bank.gov.ua/get-user-certificate/WlB63ZCnQxC41Lsef_mK","Завантажити сертифікат")</f>
        <v>Завантажити сертифікат</v>
      </c>
    </row>
    <row r="100" spans="1:5" x14ac:dyDescent="0.3">
      <c r="A100" t="s">
        <v>299</v>
      </c>
      <c r="B100" t="s">
        <v>5</v>
      </c>
      <c r="C100" t="s">
        <v>300</v>
      </c>
      <c r="D100" t="s">
        <v>301</v>
      </c>
      <c r="E100" t="str">
        <f>HYPERLINK("https://talan.bank.gov.ua/get-user-certificate/WlB630yyWS7IBgIjd5nD","Завантажити сертифікат")</f>
        <v>Завантажити сертифікат</v>
      </c>
    </row>
    <row r="101" spans="1:5" x14ac:dyDescent="0.3">
      <c r="A101" t="s">
        <v>302</v>
      </c>
      <c r="B101" t="s">
        <v>5</v>
      </c>
      <c r="C101" t="s">
        <v>303</v>
      </c>
      <c r="D101" t="s">
        <v>304</v>
      </c>
      <c r="E101" t="str">
        <f>HYPERLINK("https://talan.bank.gov.ua/get-user-certificate/WlB6332r3rzOf2cd4HgV","Завантажити сертифікат")</f>
        <v>Завантажити сертифікат</v>
      </c>
    </row>
    <row r="102" spans="1:5" x14ac:dyDescent="0.3">
      <c r="A102" t="s">
        <v>305</v>
      </c>
      <c r="B102" t="s">
        <v>5</v>
      </c>
      <c r="C102" t="s">
        <v>306</v>
      </c>
      <c r="D102" t="s">
        <v>307</v>
      </c>
      <c r="E102" t="str">
        <f>HYPERLINK("https://talan.bank.gov.ua/get-user-certificate/WlB636yKSIdoi-irf9F-","Завантажити сертифікат")</f>
        <v>Завантажити сертифікат</v>
      </c>
    </row>
    <row r="103" spans="1:5" x14ac:dyDescent="0.3">
      <c r="A103" t="s">
        <v>308</v>
      </c>
      <c r="B103" t="s">
        <v>5</v>
      </c>
      <c r="C103" t="s">
        <v>309</v>
      </c>
      <c r="D103" t="s">
        <v>310</v>
      </c>
      <c r="E103" t="str">
        <f>HYPERLINK("https://talan.bank.gov.ua/get-user-certificate/WlB63mu1nfc5hY52u5Xv","Завантажити сертифікат")</f>
        <v>Завантажити сертифікат</v>
      </c>
    </row>
    <row r="104" spans="1:5" x14ac:dyDescent="0.3">
      <c r="A104" t="s">
        <v>311</v>
      </c>
      <c r="B104" t="s">
        <v>5</v>
      </c>
      <c r="C104" t="s">
        <v>312</v>
      </c>
      <c r="D104" t="s">
        <v>313</v>
      </c>
      <c r="E104" t="str">
        <f>HYPERLINK("https://talan.bank.gov.ua/get-user-certificate/WlB63WRemdBjh3ZylkrC","Завантажити сертифікат")</f>
        <v>Завантажити сертифікат</v>
      </c>
    </row>
    <row r="105" spans="1:5" x14ac:dyDescent="0.3">
      <c r="A105" t="s">
        <v>314</v>
      </c>
      <c r="B105" t="s">
        <v>5</v>
      </c>
      <c r="C105" t="s">
        <v>315</v>
      </c>
      <c r="D105" t="s">
        <v>316</v>
      </c>
      <c r="E105" t="str">
        <f>HYPERLINK("https://talan.bank.gov.ua/get-user-certificate/WlB63rluUIh3c3iIcLPS","Завантажити сертифікат")</f>
        <v>Завантажити сертифікат</v>
      </c>
    </row>
    <row r="106" spans="1:5" x14ac:dyDescent="0.3">
      <c r="A106" t="s">
        <v>317</v>
      </c>
      <c r="B106" t="s">
        <v>5</v>
      </c>
      <c r="C106" t="s">
        <v>318</v>
      </c>
      <c r="D106" t="s">
        <v>319</v>
      </c>
      <c r="E106" t="str">
        <f>HYPERLINK("https://talan.bank.gov.ua/get-user-certificate/WlB63-gajKRZjB9fy0Lz","Завантажити сертифікат")</f>
        <v>Завантажити сертифікат</v>
      </c>
    </row>
    <row r="107" spans="1:5" x14ac:dyDescent="0.3">
      <c r="A107" t="s">
        <v>320</v>
      </c>
      <c r="B107" t="s">
        <v>5</v>
      </c>
      <c r="C107" t="s">
        <v>321</v>
      </c>
      <c r="D107" t="s">
        <v>322</v>
      </c>
      <c r="E107" t="str">
        <f>HYPERLINK("https://talan.bank.gov.ua/get-user-certificate/WlB630g4qY56G1UczBQb","Завантажити сертифікат")</f>
        <v>Завантажити сертифікат</v>
      </c>
    </row>
    <row r="108" spans="1:5" x14ac:dyDescent="0.3">
      <c r="A108" t="s">
        <v>323</v>
      </c>
      <c r="B108" t="s">
        <v>5</v>
      </c>
      <c r="C108" t="s">
        <v>324</v>
      </c>
      <c r="D108" t="s">
        <v>325</v>
      </c>
      <c r="E108" t="str">
        <f>HYPERLINK("https://talan.bank.gov.ua/get-user-certificate/WlB63PMIfZIIEi16sdJ6","Завантажити сертифікат")</f>
        <v>Завантажити сертифікат</v>
      </c>
    </row>
    <row r="109" spans="1:5" x14ac:dyDescent="0.3">
      <c r="A109" t="s">
        <v>326</v>
      </c>
      <c r="B109" t="s">
        <v>5</v>
      </c>
      <c r="C109" t="s">
        <v>327</v>
      </c>
      <c r="D109" t="s">
        <v>328</v>
      </c>
      <c r="E109" t="str">
        <f>HYPERLINK("https://talan.bank.gov.ua/get-user-certificate/WlB63VGnKR5qXrqOINmV","Завантажити сертифікат")</f>
        <v>Завантажити сертифікат</v>
      </c>
    </row>
    <row r="110" spans="1:5" x14ac:dyDescent="0.3">
      <c r="A110" t="s">
        <v>329</v>
      </c>
      <c r="B110" t="s">
        <v>5</v>
      </c>
      <c r="C110" t="s">
        <v>330</v>
      </c>
      <c r="D110" t="s">
        <v>331</v>
      </c>
      <c r="E110" t="str">
        <f>HYPERLINK("https://talan.bank.gov.ua/get-user-certificate/WlB635HmjX-X2EX45t7Z","Завантажити сертифікат")</f>
        <v>Завантажити сертифікат</v>
      </c>
    </row>
    <row r="111" spans="1:5" x14ac:dyDescent="0.3">
      <c r="A111" t="s">
        <v>332</v>
      </c>
      <c r="B111" t="s">
        <v>5</v>
      </c>
      <c r="C111" t="s">
        <v>333</v>
      </c>
      <c r="D111" t="s">
        <v>334</v>
      </c>
      <c r="E111" t="str">
        <f>HYPERLINK("https://talan.bank.gov.ua/get-user-certificate/WlB63mgS3BHjGOXNUPEE","Завантажити сертифікат")</f>
        <v>Завантажити сертифікат</v>
      </c>
    </row>
    <row r="112" spans="1:5" x14ac:dyDescent="0.3">
      <c r="A112" t="s">
        <v>335</v>
      </c>
      <c r="B112" t="s">
        <v>5</v>
      </c>
      <c r="C112" t="s">
        <v>336</v>
      </c>
      <c r="D112" t="s">
        <v>337</v>
      </c>
      <c r="E112" t="str">
        <f>HYPERLINK("https://talan.bank.gov.ua/get-user-certificate/WlB635_BmCqjQxihkFo5","Завантажити сертифікат")</f>
        <v>Завантажити сертифікат</v>
      </c>
    </row>
    <row r="113" spans="1:5" x14ac:dyDescent="0.3">
      <c r="A113" t="s">
        <v>338</v>
      </c>
      <c r="B113" t="s">
        <v>5</v>
      </c>
      <c r="C113" t="s">
        <v>339</v>
      </c>
      <c r="D113" t="s">
        <v>340</v>
      </c>
      <c r="E113" t="str">
        <f>HYPERLINK("https://talan.bank.gov.ua/get-user-certificate/WlB639qZz0_arBIMP0_F","Завантажити сертифікат")</f>
        <v>Завантажити сертифікат</v>
      </c>
    </row>
    <row r="114" spans="1:5" x14ac:dyDescent="0.3">
      <c r="A114" t="s">
        <v>341</v>
      </c>
      <c r="B114" t="s">
        <v>5</v>
      </c>
      <c r="C114" t="s">
        <v>342</v>
      </c>
      <c r="D114" t="s">
        <v>343</v>
      </c>
      <c r="E114" t="str">
        <f>HYPERLINK("https://talan.bank.gov.ua/get-user-certificate/WlB6383vr2sI0AtyZjpu","Завантажити сертифікат")</f>
        <v>Завантажити сертифікат</v>
      </c>
    </row>
    <row r="115" spans="1:5" x14ac:dyDescent="0.3">
      <c r="A115" t="s">
        <v>344</v>
      </c>
      <c r="B115" t="s">
        <v>5</v>
      </c>
      <c r="C115" t="s">
        <v>345</v>
      </c>
      <c r="D115" t="s">
        <v>346</v>
      </c>
      <c r="E115" t="str">
        <f>HYPERLINK("https://talan.bank.gov.ua/get-user-certificate/WlB63OpqvmxDk6okrd6t","Завантажити сертифікат")</f>
        <v>Завантажити сертифікат</v>
      </c>
    </row>
    <row r="116" spans="1:5" x14ac:dyDescent="0.3">
      <c r="A116" t="s">
        <v>347</v>
      </c>
      <c r="B116" t="s">
        <v>5</v>
      </c>
      <c r="C116" t="s">
        <v>348</v>
      </c>
      <c r="D116" t="s">
        <v>349</v>
      </c>
      <c r="E116" t="str">
        <f>HYPERLINK("https://talan.bank.gov.ua/get-user-certificate/WlB63yDrF5mmM7cpGZ5m","Завантажити сертифікат")</f>
        <v>Завантажити сертифікат</v>
      </c>
    </row>
    <row r="117" spans="1:5" x14ac:dyDescent="0.3">
      <c r="A117" t="s">
        <v>350</v>
      </c>
      <c r="B117" t="s">
        <v>5</v>
      </c>
      <c r="C117" t="s">
        <v>351</v>
      </c>
      <c r="D117" t="s">
        <v>352</v>
      </c>
      <c r="E117" t="str">
        <f>HYPERLINK("https://talan.bank.gov.ua/get-user-certificate/WlB63FTz3o8eG_QUf4NN","Завантажити сертифікат")</f>
        <v>Завантажити сертифікат</v>
      </c>
    </row>
    <row r="118" spans="1:5" x14ac:dyDescent="0.3">
      <c r="A118" t="s">
        <v>353</v>
      </c>
      <c r="B118" t="s">
        <v>5</v>
      </c>
      <c r="C118" t="s">
        <v>354</v>
      </c>
      <c r="D118" t="s">
        <v>355</v>
      </c>
      <c r="E118" t="str">
        <f>HYPERLINK("https://talan.bank.gov.ua/get-user-certificate/WlB63tHZvTK-LX22I0uH","Завантажити сертифікат")</f>
        <v>Завантажити сертифікат</v>
      </c>
    </row>
    <row r="119" spans="1:5" x14ac:dyDescent="0.3">
      <c r="A119" t="s">
        <v>356</v>
      </c>
      <c r="B119" t="s">
        <v>5</v>
      </c>
      <c r="C119" t="s">
        <v>357</v>
      </c>
      <c r="D119" t="s">
        <v>358</v>
      </c>
      <c r="E119" t="str">
        <f>HYPERLINK("https://talan.bank.gov.ua/get-user-certificate/WlB63fzv8TI3LxRRZhGO","Завантажити сертифікат")</f>
        <v>Завантажити сертифікат</v>
      </c>
    </row>
    <row r="120" spans="1:5" x14ac:dyDescent="0.3">
      <c r="A120" t="s">
        <v>359</v>
      </c>
      <c r="B120" t="s">
        <v>5</v>
      </c>
      <c r="C120" t="s">
        <v>360</v>
      </c>
      <c r="D120" t="s">
        <v>361</v>
      </c>
      <c r="E120" t="str">
        <f>HYPERLINK("https://talan.bank.gov.ua/get-user-certificate/WlB63SwZ2ohDo4biUtog","Завантажити сертифікат")</f>
        <v>Завантажити сертифікат</v>
      </c>
    </row>
    <row r="121" spans="1:5" x14ac:dyDescent="0.3">
      <c r="A121" t="s">
        <v>362</v>
      </c>
      <c r="B121" t="s">
        <v>5</v>
      </c>
      <c r="C121" t="s">
        <v>363</v>
      </c>
      <c r="D121" t="s">
        <v>364</v>
      </c>
      <c r="E121" t="str">
        <f>HYPERLINK("https://talan.bank.gov.ua/get-user-certificate/WlB63k1XaG3SyHQwyLGz","Завантажити сертифікат")</f>
        <v>Завантажити сертифікат</v>
      </c>
    </row>
    <row r="122" spans="1:5" x14ac:dyDescent="0.3">
      <c r="A122" t="s">
        <v>365</v>
      </c>
      <c r="B122" t="s">
        <v>5</v>
      </c>
      <c r="C122" t="s">
        <v>366</v>
      </c>
      <c r="D122" t="s">
        <v>367</v>
      </c>
      <c r="E122" t="str">
        <f>HYPERLINK("https://talan.bank.gov.ua/get-user-certificate/WlB63k09XqWwkDeNuRMD","Завантажити сертифікат")</f>
        <v>Завантажити сертифікат</v>
      </c>
    </row>
    <row r="123" spans="1:5" x14ac:dyDescent="0.3">
      <c r="A123" t="s">
        <v>368</v>
      </c>
      <c r="B123" t="s">
        <v>5</v>
      </c>
      <c r="C123" t="s">
        <v>369</v>
      </c>
      <c r="D123" t="s">
        <v>370</v>
      </c>
      <c r="E123" t="str">
        <f>HYPERLINK("https://talan.bank.gov.ua/get-user-certificate/WlB63sl9VEbbdVdux3K_","Завантажити сертифікат")</f>
        <v>Завантажити сертифікат</v>
      </c>
    </row>
    <row r="124" spans="1:5" x14ac:dyDescent="0.3">
      <c r="A124" t="s">
        <v>371</v>
      </c>
      <c r="B124" t="s">
        <v>5</v>
      </c>
      <c r="C124" t="s">
        <v>372</v>
      </c>
      <c r="D124" t="s">
        <v>373</v>
      </c>
      <c r="E124" t="str">
        <f>HYPERLINK("https://talan.bank.gov.ua/get-user-certificate/WlB639IltGwqIjLD5h2v","Завантажити сертифікат")</f>
        <v>Завантажити сертифікат</v>
      </c>
    </row>
    <row r="125" spans="1:5" x14ac:dyDescent="0.3">
      <c r="A125" t="s">
        <v>374</v>
      </c>
      <c r="B125" t="s">
        <v>5</v>
      </c>
      <c r="C125" t="s">
        <v>375</v>
      </c>
      <c r="D125" t="s">
        <v>376</v>
      </c>
      <c r="E125" t="str">
        <f>HYPERLINK("https://talan.bank.gov.ua/get-user-certificate/WlB63Fo1930PqHaF0zZs","Завантажити сертифікат")</f>
        <v>Завантажити сертифікат</v>
      </c>
    </row>
    <row r="126" spans="1:5" x14ac:dyDescent="0.3">
      <c r="A126" t="s">
        <v>377</v>
      </c>
      <c r="B126" t="s">
        <v>5</v>
      </c>
      <c r="C126" t="s">
        <v>378</v>
      </c>
      <c r="D126" t="s">
        <v>379</v>
      </c>
      <c r="E126" t="str">
        <f>HYPERLINK("https://talan.bank.gov.ua/get-user-certificate/WlB63ZbB3uxU3ymQlO_F","Завантажити сертифікат")</f>
        <v>Завантажити сертифікат</v>
      </c>
    </row>
    <row r="127" spans="1:5" x14ac:dyDescent="0.3">
      <c r="A127" t="s">
        <v>380</v>
      </c>
      <c r="B127" t="s">
        <v>5</v>
      </c>
      <c r="C127" t="s">
        <v>381</v>
      </c>
      <c r="D127" t="s">
        <v>382</v>
      </c>
      <c r="E127" t="str">
        <f>HYPERLINK("https://talan.bank.gov.ua/get-user-certificate/WlB63mLZqWalFSY0q6Oy","Завантажити сертифікат")</f>
        <v>Завантажити сертифікат</v>
      </c>
    </row>
    <row r="128" spans="1:5" x14ac:dyDescent="0.3">
      <c r="A128" t="s">
        <v>383</v>
      </c>
      <c r="B128" t="s">
        <v>5</v>
      </c>
      <c r="C128" t="s">
        <v>384</v>
      </c>
      <c r="D128" t="s">
        <v>385</v>
      </c>
      <c r="E128" t="str">
        <f>HYPERLINK("https://talan.bank.gov.ua/get-user-certificate/WlB632CkktBJV_CZfjjG","Завантажити сертифікат")</f>
        <v>Завантажити сертифікат</v>
      </c>
    </row>
    <row r="129" spans="1:5" x14ac:dyDescent="0.3">
      <c r="A129" t="s">
        <v>386</v>
      </c>
      <c r="B129" t="s">
        <v>5</v>
      </c>
      <c r="C129" t="s">
        <v>387</v>
      </c>
      <c r="D129" t="s">
        <v>388</v>
      </c>
      <c r="E129" t="str">
        <f>HYPERLINK("https://talan.bank.gov.ua/get-user-certificate/WlB63iaNNhK-GEtidF9i","Завантажити сертифікат")</f>
        <v>Завантажити сертифікат</v>
      </c>
    </row>
    <row r="130" spans="1:5" x14ac:dyDescent="0.3">
      <c r="A130" t="s">
        <v>389</v>
      </c>
      <c r="B130" t="s">
        <v>5</v>
      </c>
      <c r="C130" t="s">
        <v>390</v>
      </c>
      <c r="D130" t="s">
        <v>391</v>
      </c>
      <c r="E130" t="str">
        <f>HYPERLINK("https://talan.bank.gov.ua/get-user-certificate/WlB63GSsgp__JGiOtzIN","Завантажити сертифікат")</f>
        <v>Завантажити сертифікат</v>
      </c>
    </row>
    <row r="131" spans="1:5" x14ac:dyDescent="0.3">
      <c r="A131" t="s">
        <v>392</v>
      </c>
      <c r="B131" t="s">
        <v>5</v>
      </c>
      <c r="C131" t="s">
        <v>393</v>
      </c>
      <c r="D131" t="s">
        <v>394</v>
      </c>
      <c r="E131" t="str">
        <f>HYPERLINK("https://talan.bank.gov.ua/get-user-certificate/WlB63pQdRonskwCKCs-7","Завантажити сертифікат")</f>
        <v>Завантажити сертифікат</v>
      </c>
    </row>
    <row r="132" spans="1:5" x14ac:dyDescent="0.3">
      <c r="A132" t="s">
        <v>395</v>
      </c>
      <c r="B132" t="s">
        <v>5</v>
      </c>
      <c r="C132" t="s">
        <v>396</v>
      </c>
      <c r="D132" t="s">
        <v>397</v>
      </c>
      <c r="E132" t="str">
        <f>HYPERLINK("https://talan.bank.gov.ua/get-user-certificate/WlB63ZvDel5o9lmYApzn","Завантажити сертифікат")</f>
        <v>Завантажити сертифікат</v>
      </c>
    </row>
    <row r="133" spans="1:5" x14ac:dyDescent="0.3">
      <c r="A133" t="s">
        <v>398</v>
      </c>
      <c r="B133" t="s">
        <v>5</v>
      </c>
      <c r="C133" t="s">
        <v>399</v>
      </c>
      <c r="D133" t="s">
        <v>400</v>
      </c>
      <c r="E133" t="str">
        <f>HYPERLINK("https://talan.bank.gov.ua/get-user-certificate/WlB63f2BfodihkuI3D77","Завантажити сертифікат")</f>
        <v>Завантажити сертифікат</v>
      </c>
    </row>
    <row r="134" spans="1:5" x14ac:dyDescent="0.3">
      <c r="A134" t="s">
        <v>401</v>
      </c>
      <c r="B134" t="s">
        <v>5</v>
      </c>
      <c r="C134" t="s">
        <v>402</v>
      </c>
      <c r="D134" t="s">
        <v>403</v>
      </c>
      <c r="E134" t="str">
        <f>HYPERLINK("https://talan.bank.gov.ua/get-user-certificate/WlB63giQ_t4v_EklYqcy","Завантажити сертифікат")</f>
        <v>Завантажити сертифікат</v>
      </c>
    </row>
    <row r="135" spans="1:5" x14ac:dyDescent="0.3">
      <c r="A135" t="s">
        <v>404</v>
      </c>
      <c r="B135" t="s">
        <v>5</v>
      </c>
      <c r="C135" t="s">
        <v>405</v>
      </c>
      <c r="D135" t="s">
        <v>406</v>
      </c>
      <c r="E135" t="str">
        <f>HYPERLINK("https://talan.bank.gov.ua/get-user-certificate/WlB6303Endla9qQpXhxT","Завантажити сертифікат")</f>
        <v>Завантажити сертифікат</v>
      </c>
    </row>
    <row r="136" spans="1:5" x14ac:dyDescent="0.3">
      <c r="A136" t="s">
        <v>407</v>
      </c>
      <c r="B136" t="s">
        <v>5</v>
      </c>
      <c r="C136" t="s">
        <v>408</v>
      </c>
      <c r="D136" t="s">
        <v>409</v>
      </c>
      <c r="E136" t="str">
        <f>HYPERLINK("https://talan.bank.gov.ua/get-user-certificate/WlB63dznBlQTvvhhJTwI","Завантажити сертифікат")</f>
        <v>Завантажити сертифікат</v>
      </c>
    </row>
    <row r="137" spans="1:5" x14ac:dyDescent="0.3">
      <c r="A137" t="s">
        <v>410</v>
      </c>
      <c r="B137" t="s">
        <v>5</v>
      </c>
      <c r="C137" t="s">
        <v>411</v>
      </c>
      <c r="D137" t="s">
        <v>412</v>
      </c>
      <c r="E137" t="str">
        <f>HYPERLINK("https://talan.bank.gov.ua/get-user-certificate/WlB63qWO6db2UMjVYrZf","Завантажити сертифікат")</f>
        <v>Завантажити сертифікат</v>
      </c>
    </row>
    <row r="138" spans="1:5" x14ac:dyDescent="0.3">
      <c r="A138" t="s">
        <v>413</v>
      </c>
      <c r="B138" t="s">
        <v>5</v>
      </c>
      <c r="C138" t="s">
        <v>414</v>
      </c>
      <c r="D138" t="s">
        <v>415</v>
      </c>
      <c r="E138" t="str">
        <f>HYPERLINK("https://talan.bank.gov.ua/get-user-certificate/WlB63aPqTqcy3T4FUfIS","Завантажити сертифікат")</f>
        <v>Завантажити сертифікат</v>
      </c>
    </row>
    <row r="139" spans="1:5" x14ac:dyDescent="0.3">
      <c r="A139" t="s">
        <v>416</v>
      </c>
      <c r="B139" t="s">
        <v>5</v>
      </c>
      <c r="C139" t="s">
        <v>417</v>
      </c>
      <c r="D139" t="s">
        <v>418</v>
      </c>
      <c r="E139" t="str">
        <f>HYPERLINK("https://talan.bank.gov.ua/get-user-certificate/WlB63olP6yvgtfALl6xZ","Завантажити сертифікат")</f>
        <v>Завантажити сертифікат</v>
      </c>
    </row>
    <row r="140" spans="1:5" x14ac:dyDescent="0.3">
      <c r="A140" t="s">
        <v>419</v>
      </c>
      <c r="B140" t="s">
        <v>5</v>
      </c>
      <c r="C140" t="s">
        <v>420</v>
      </c>
      <c r="D140" t="s">
        <v>64</v>
      </c>
      <c r="E140" t="str">
        <f>HYPERLINK("https://talan.bank.gov.ua/get-user-certificate/WlB633iDPbcupU7cPQwG","Завантажити сертифікат")</f>
        <v>Завантажити сертифікат</v>
      </c>
    </row>
    <row r="141" spans="1:5" x14ac:dyDescent="0.3">
      <c r="A141" t="s">
        <v>421</v>
      </c>
      <c r="B141" t="s">
        <v>5</v>
      </c>
      <c r="C141" t="s">
        <v>422</v>
      </c>
      <c r="D141" t="s">
        <v>423</v>
      </c>
      <c r="E141" t="str">
        <f>HYPERLINK("https://talan.bank.gov.ua/get-user-certificate/WlB63Pcht1t1bn9STO3X","Завантажити сертифікат")</f>
        <v>Завантажити сертифікат</v>
      </c>
    </row>
    <row r="142" spans="1:5" x14ac:dyDescent="0.3">
      <c r="A142" t="s">
        <v>424</v>
      </c>
      <c r="B142" t="s">
        <v>5</v>
      </c>
      <c r="C142" t="s">
        <v>425</v>
      </c>
      <c r="D142" t="s">
        <v>426</v>
      </c>
      <c r="E142" t="str">
        <f>HYPERLINK("https://talan.bank.gov.ua/get-user-certificate/WlB63hgkfnrsUeNPGM8A","Завантажити сертифікат")</f>
        <v>Завантажити сертифікат</v>
      </c>
    </row>
    <row r="143" spans="1:5" x14ac:dyDescent="0.3">
      <c r="A143" t="s">
        <v>427</v>
      </c>
      <c r="B143" t="s">
        <v>5</v>
      </c>
      <c r="C143" t="s">
        <v>428</v>
      </c>
      <c r="D143" t="s">
        <v>429</v>
      </c>
      <c r="E143" t="str">
        <f>HYPERLINK("https://talan.bank.gov.ua/get-user-certificate/WlB63cwdr_WlVVIvFsls","Завантажити сертифікат")</f>
        <v>Завантажити сертифікат</v>
      </c>
    </row>
    <row r="144" spans="1:5" x14ac:dyDescent="0.3">
      <c r="A144" t="s">
        <v>430</v>
      </c>
      <c r="B144" t="s">
        <v>5</v>
      </c>
      <c r="C144" t="s">
        <v>431</v>
      </c>
      <c r="D144" t="s">
        <v>432</v>
      </c>
      <c r="E144" t="str">
        <f>HYPERLINK("https://talan.bank.gov.ua/get-user-certificate/WlB63yCU11IEVnmUQoSP","Завантажити сертифікат")</f>
        <v>Завантажити сертифікат</v>
      </c>
    </row>
    <row r="145" spans="1:5" x14ac:dyDescent="0.3">
      <c r="A145" t="s">
        <v>433</v>
      </c>
      <c r="B145" t="s">
        <v>5</v>
      </c>
      <c r="C145" t="s">
        <v>434</v>
      </c>
      <c r="D145" t="s">
        <v>435</v>
      </c>
      <c r="E145" t="str">
        <f>HYPERLINK("https://talan.bank.gov.ua/get-user-certificate/WlB63GTrs7JsdlaYZ0SV","Завантажити сертифікат")</f>
        <v>Завантажити сертифікат</v>
      </c>
    </row>
    <row r="146" spans="1:5" x14ac:dyDescent="0.3">
      <c r="A146" t="s">
        <v>436</v>
      </c>
      <c r="B146" t="s">
        <v>5</v>
      </c>
      <c r="C146" t="s">
        <v>437</v>
      </c>
      <c r="D146" t="s">
        <v>438</v>
      </c>
      <c r="E146" t="str">
        <f>HYPERLINK("https://talan.bank.gov.ua/get-user-certificate/WlB630YoZt94yN_pRGeS","Завантажити сертифікат")</f>
        <v>Завантажити сертифікат</v>
      </c>
    </row>
    <row r="147" spans="1:5" x14ac:dyDescent="0.3">
      <c r="A147" t="s">
        <v>439</v>
      </c>
      <c r="B147" t="s">
        <v>5</v>
      </c>
      <c r="C147" t="s">
        <v>440</v>
      </c>
      <c r="D147" t="s">
        <v>441</v>
      </c>
      <c r="E147" t="str">
        <f>HYPERLINK("https://talan.bank.gov.ua/get-user-certificate/WlB63hWDGfE2s4V_S_v5","Завантажити сертифікат")</f>
        <v>Завантажити сертифікат</v>
      </c>
    </row>
    <row r="148" spans="1:5" x14ac:dyDescent="0.3">
      <c r="A148" t="s">
        <v>442</v>
      </c>
      <c r="B148" t="s">
        <v>5</v>
      </c>
      <c r="C148" t="s">
        <v>443</v>
      </c>
      <c r="D148" t="s">
        <v>444</v>
      </c>
      <c r="E148" t="str">
        <f>HYPERLINK("https://talan.bank.gov.ua/get-user-certificate/WlB63dC9vMicdokegaTj","Завантажити сертифікат")</f>
        <v>Завантажити сертифікат</v>
      </c>
    </row>
    <row r="149" spans="1:5" x14ac:dyDescent="0.3">
      <c r="A149" t="s">
        <v>445</v>
      </c>
      <c r="B149" t="s">
        <v>5</v>
      </c>
      <c r="C149" t="s">
        <v>446</v>
      </c>
      <c r="D149" t="s">
        <v>447</v>
      </c>
      <c r="E149" t="str">
        <f>HYPERLINK("https://talan.bank.gov.ua/get-user-certificate/WlB639Q3mcj23W98kj8L","Завантажити сертифікат")</f>
        <v>Завантажити сертифікат</v>
      </c>
    </row>
    <row r="150" spans="1:5" x14ac:dyDescent="0.3">
      <c r="A150" t="s">
        <v>448</v>
      </c>
      <c r="B150" t="s">
        <v>5</v>
      </c>
      <c r="C150" t="s">
        <v>449</v>
      </c>
      <c r="D150" t="s">
        <v>450</v>
      </c>
      <c r="E150" t="str">
        <f>HYPERLINK("https://talan.bank.gov.ua/get-user-certificate/WlB63UG-ciWN56Qc_uAq","Завантажити сертифікат")</f>
        <v>Завантажити сертифікат</v>
      </c>
    </row>
    <row r="151" spans="1:5" x14ac:dyDescent="0.3">
      <c r="A151" t="s">
        <v>451</v>
      </c>
      <c r="B151" t="s">
        <v>5</v>
      </c>
      <c r="C151" t="s">
        <v>452</v>
      </c>
      <c r="D151" t="s">
        <v>453</v>
      </c>
      <c r="E151" t="str">
        <f>HYPERLINK("https://talan.bank.gov.ua/get-user-certificate/WlB63NEqdErEpfSLYlcP","Завантажити сертифікат")</f>
        <v>Завантажити сертифікат</v>
      </c>
    </row>
    <row r="152" spans="1:5" x14ac:dyDescent="0.3">
      <c r="A152" t="s">
        <v>454</v>
      </c>
      <c r="B152" t="s">
        <v>5</v>
      </c>
      <c r="C152" t="s">
        <v>455</v>
      </c>
      <c r="D152" t="s">
        <v>456</v>
      </c>
      <c r="E152" t="str">
        <f>HYPERLINK("https://talan.bank.gov.ua/get-user-certificate/WlB63_xOE059E8e8PUXA","Завантажити сертифікат")</f>
        <v>Завантажити сертифікат</v>
      </c>
    </row>
    <row r="153" spans="1:5" x14ac:dyDescent="0.3">
      <c r="A153" t="s">
        <v>457</v>
      </c>
      <c r="B153" t="s">
        <v>5</v>
      </c>
      <c r="C153" t="s">
        <v>458</v>
      </c>
      <c r="D153" t="s">
        <v>459</v>
      </c>
      <c r="E153" t="str">
        <f>HYPERLINK("https://talan.bank.gov.ua/get-user-certificate/WlB63AmXX3Ki7muRih1b","Завантажити сертифікат")</f>
        <v>Завантажити сертифікат</v>
      </c>
    </row>
    <row r="154" spans="1:5" x14ac:dyDescent="0.3">
      <c r="A154" t="s">
        <v>460</v>
      </c>
      <c r="B154" t="s">
        <v>5</v>
      </c>
      <c r="C154" t="s">
        <v>461</v>
      </c>
      <c r="D154" t="s">
        <v>462</v>
      </c>
      <c r="E154" t="str">
        <f>HYPERLINK("https://talan.bank.gov.ua/get-user-certificate/WlB63D3c2Vh4JHoRI7Gx","Завантажити сертифікат")</f>
        <v>Завантажити сертифікат</v>
      </c>
    </row>
    <row r="155" spans="1:5" x14ac:dyDescent="0.3">
      <c r="A155" t="s">
        <v>463</v>
      </c>
      <c r="B155" t="s">
        <v>5</v>
      </c>
      <c r="C155" t="s">
        <v>464</v>
      </c>
      <c r="D155" t="s">
        <v>465</v>
      </c>
      <c r="E155" t="str">
        <f>HYPERLINK("https://talan.bank.gov.ua/get-user-certificate/WlB63z4KLDan278mhU0d","Завантажити сертифікат")</f>
        <v>Завантажити сертифікат</v>
      </c>
    </row>
    <row r="156" spans="1:5" x14ac:dyDescent="0.3">
      <c r="A156" t="s">
        <v>466</v>
      </c>
      <c r="B156" t="s">
        <v>5</v>
      </c>
      <c r="C156" t="s">
        <v>467</v>
      </c>
      <c r="D156" t="s">
        <v>468</v>
      </c>
      <c r="E156" t="str">
        <f>HYPERLINK("https://talan.bank.gov.ua/get-user-certificate/WlB63DqluIBWGg18cokW","Завантажити сертифікат")</f>
        <v>Завантажити сертифікат</v>
      </c>
    </row>
    <row r="157" spans="1:5" x14ac:dyDescent="0.3">
      <c r="A157" t="s">
        <v>469</v>
      </c>
      <c r="B157" t="s">
        <v>5</v>
      </c>
      <c r="C157" t="s">
        <v>470</v>
      </c>
      <c r="D157" t="s">
        <v>471</v>
      </c>
      <c r="E157" t="str">
        <f>HYPERLINK("https://talan.bank.gov.ua/get-user-certificate/WlB63yss4_sAOtoC69dg","Завантажити сертифікат")</f>
        <v>Завантажити сертифікат</v>
      </c>
    </row>
    <row r="158" spans="1:5" x14ac:dyDescent="0.3">
      <c r="A158" t="s">
        <v>472</v>
      </c>
      <c r="B158" t="s">
        <v>5</v>
      </c>
      <c r="C158" t="s">
        <v>473</v>
      </c>
      <c r="D158" t="s">
        <v>474</v>
      </c>
      <c r="E158" t="str">
        <f>HYPERLINK("https://talan.bank.gov.ua/get-user-certificate/WlB63bleByBXUf8Yu-OG","Завантажити сертифікат")</f>
        <v>Завантажити сертифікат</v>
      </c>
    </row>
    <row r="159" spans="1:5" x14ac:dyDescent="0.3">
      <c r="A159" t="s">
        <v>475</v>
      </c>
      <c r="B159" t="s">
        <v>5</v>
      </c>
      <c r="C159" t="s">
        <v>476</v>
      </c>
      <c r="D159" t="s">
        <v>477</v>
      </c>
      <c r="E159" t="str">
        <f>HYPERLINK("https://talan.bank.gov.ua/get-user-certificate/WlB63s9C9e7P0eJYCUTb","Завантажити сертифікат")</f>
        <v>Завантажити сертифікат</v>
      </c>
    </row>
    <row r="160" spans="1:5" x14ac:dyDescent="0.3">
      <c r="A160" t="s">
        <v>478</v>
      </c>
      <c r="B160" t="s">
        <v>5</v>
      </c>
      <c r="C160" t="s">
        <v>479</v>
      </c>
      <c r="D160" t="s">
        <v>480</v>
      </c>
      <c r="E160" t="str">
        <f>HYPERLINK("https://talan.bank.gov.ua/get-user-certificate/WlB63HWz2INdBQAaVXpO","Завантажити сертифікат")</f>
        <v>Завантажити сертифікат</v>
      </c>
    </row>
    <row r="161" spans="1:5" x14ac:dyDescent="0.3">
      <c r="A161" t="s">
        <v>481</v>
      </c>
      <c r="B161" t="s">
        <v>5</v>
      </c>
      <c r="C161" t="s">
        <v>482</v>
      </c>
      <c r="D161" t="s">
        <v>483</v>
      </c>
      <c r="E161" t="str">
        <f>HYPERLINK("https://talan.bank.gov.ua/get-user-certificate/WlB63y1B2ABKUlXt0XMf","Завантажити сертифікат")</f>
        <v>Завантажити сертифікат</v>
      </c>
    </row>
    <row r="162" spans="1:5" x14ac:dyDescent="0.3">
      <c r="A162" t="s">
        <v>484</v>
      </c>
      <c r="B162" t="s">
        <v>5</v>
      </c>
      <c r="C162" t="s">
        <v>485</v>
      </c>
      <c r="D162" t="s">
        <v>486</v>
      </c>
      <c r="E162" t="str">
        <f>HYPERLINK("https://talan.bank.gov.ua/get-user-certificate/WlB63MKxgloYBjgXs2MZ","Завантажити сертифікат")</f>
        <v>Завантажити сертифікат</v>
      </c>
    </row>
    <row r="163" spans="1:5" x14ac:dyDescent="0.3">
      <c r="A163" t="s">
        <v>487</v>
      </c>
      <c r="B163" t="s">
        <v>5</v>
      </c>
      <c r="C163" t="s">
        <v>488</v>
      </c>
      <c r="D163" t="s">
        <v>489</v>
      </c>
      <c r="E163" t="str">
        <f>HYPERLINK("https://talan.bank.gov.ua/get-user-certificate/WlB631Leg45Z-1VWxHKo","Завантажити сертифікат")</f>
        <v>Завантажити сертифікат</v>
      </c>
    </row>
    <row r="164" spans="1:5" x14ac:dyDescent="0.3">
      <c r="A164" t="s">
        <v>490</v>
      </c>
      <c r="B164" t="s">
        <v>5</v>
      </c>
      <c r="C164" t="s">
        <v>491</v>
      </c>
      <c r="D164" t="s">
        <v>492</v>
      </c>
      <c r="E164" t="str">
        <f>HYPERLINK("https://talan.bank.gov.ua/get-user-certificate/WlB63Yol8RCjXo_JDEH8","Завантажити сертифікат")</f>
        <v>Завантажити сертифікат</v>
      </c>
    </row>
    <row r="165" spans="1:5" x14ac:dyDescent="0.3">
      <c r="A165" t="s">
        <v>493</v>
      </c>
      <c r="B165" t="s">
        <v>5</v>
      </c>
      <c r="C165" t="s">
        <v>494</v>
      </c>
      <c r="D165" t="s">
        <v>495</v>
      </c>
      <c r="E165" t="str">
        <f>HYPERLINK("https://talan.bank.gov.ua/get-user-certificate/WlB63lqDDBJxJeJ1Ypg-","Завантажити сертифікат")</f>
        <v>Завантажити сертифікат</v>
      </c>
    </row>
    <row r="166" spans="1:5" x14ac:dyDescent="0.3">
      <c r="A166" t="s">
        <v>496</v>
      </c>
      <c r="B166" t="s">
        <v>5</v>
      </c>
      <c r="C166" t="s">
        <v>497</v>
      </c>
      <c r="D166" t="s">
        <v>498</v>
      </c>
      <c r="E166" t="str">
        <f>HYPERLINK("https://talan.bank.gov.ua/get-user-certificate/WlB63SppYncnlvPnHS16","Завантажити сертифікат")</f>
        <v>Завантажити сертифікат</v>
      </c>
    </row>
    <row r="167" spans="1:5" x14ac:dyDescent="0.3">
      <c r="A167" t="s">
        <v>499</v>
      </c>
      <c r="B167" t="s">
        <v>5</v>
      </c>
      <c r="C167" t="s">
        <v>500</v>
      </c>
      <c r="D167" t="s">
        <v>501</v>
      </c>
      <c r="E167" t="str">
        <f>HYPERLINK("https://talan.bank.gov.ua/get-user-certificate/WlB63_pDcvJhoD8xOhdW","Завантажити сертифікат")</f>
        <v>Завантажити сертифікат</v>
      </c>
    </row>
    <row r="168" spans="1:5" x14ac:dyDescent="0.3">
      <c r="A168" t="s">
        <v>502</v>
      </c>
      <c r="B168" t="s">
        <v>5</v>
      </c>
      <c r="C168" t="s">
        <v>503</v>
      </c>
      <c r="D168" t="s">
        <v>504</v>
      </c>
      <c r="E168" t="str">
        <f>HYPERLINK("https://talan.bank.gov.ua/get-user-certificate/WlB63PNJmPzEQAnV9Jdh","Завантажити сертифікат")</f>
        <v>Завантажити сертифікат</v>
      </c>
    </row>
    <row r="169" spans="1:5" x14ac:dyDescent="0.3">
      <c r="A169" t="s">
        <v>505</v>
      </c>
      <c r="B169" t="s">
        <v>5</v>
      </c>
      <c r="C169" t="s">
        <v>506</v>
      </c>
      <c r="D169" t="s">
        <v>507</v>
      </c>
      <c r="E169" t="str">
        <f>HYPERLINK("https://talan.bank.gov.ua/get-user-certificate/WlB632Q-YRY0gSr1IwUY","Завантажити сертифікат")</f>
        <v>Завантажити сертифікат</v>
      </c>
    </row>
    <row r="170" spans="1:5" x14ac:dyDescent="0.3">
      <c r="A170" t="s">
        <v>508</v>
      </c>
      <c r="B170" t="s">
        <v>5</v>
      </c>
      <c r="C170" t="s">
        <v>509</v>
      </c>
      <c r="D170" t="s">
        <v>510</v>
      </c>
      <c r="E170" t="str">
        <f>HYPERLINK("https://talan.bank.gov.ua/get-user-certificate/WlB63vbhPUNvI-Uz65Ws","Завантажити сертифікат")</f>
        <v>Завантажити сертифікат</v>
      </c>
    </row>
    <row r="171" spans="1:5" x14ac:dyDescent="0.3">
      <c r="A171" t="s">
        <v>511</v>
      </c>
      <c r="B171" t="s">
        <v>5</v>
      </c>
      <c r="C171" t="s">
        <v>512</v>
      </c>
      <c r="D171" t="s">
        <v>513</v>
      </c>
      <c r="E171" t="str">
        <f>HYPERLINK("https://talan.bank.gov.ua/get-user-certificate/WlB632lBF9aFuWs-YORF","Завантажити сертифікат")</f>
        <v>Завантажити сертифікат</v>
      </c>
    </row>
    <row r="172" spans="1:5" x14ac:dyDescent="0.3">
      <c r="A172" t="s">
        <v>514</v>
      </c>
      <c r="B172" t="s">
        <v>5</v>
      </c>
      <c r="C172" t="s">
        <v>515</v>
      </c>
      <c r="D172" t="s">
        <v>516</v>
      </c>
      <c r="E172" t="str">
        <f>HYPERLINK("https://talan.bank.gov.ua/get-user-certificate/WlB63XOKlPQF43XzoDvb","Завантажити сертифікат")</f>
        <v>Завантажити сертифікат</v>
      </c>
    </row>
    <row r="173" spans="1:5" x14ac:dyDescent="0.3">
      <c r="A173" t="s">
        <v>517</v>
      </c>
      <c r="B173" t="s">
        <v>5</v>
      </c>
      <c r="C173" t="s">
        <v>518</v>
      </c>
      <c r="D173" t="s">
        <v>519</v>
      </c>
      <c r="E173" t="str">
        <f>HYPERLINK("https://talan.bank.gov.ua/get-user-certificate/WlB63K2PiYfyCqi3zZTF","Завантажити сертифікат")</f>
        <v>Завантажити сертифікат</v>
      </c>
    </row>
    <row r="174" spans="1:5" x14ac:dyDescent="0.3">
      <c r="A174" t="s">
        <v>520</v>
      </c>
      <c r="B174" t="s">
        <v>5</v>
      </c>
      <c r="C174" t="s">
        <v>521</v>
      </c>
      <c r="D174" t="s">
        <v>522</v>
      </c>
      <c r="E174" t="str">
        <f>HYPERLINK("https://talan.bank.gov.ua/get-user-certificate/WlB63E75Jph9rhmZu-aS","Завантажити сертифікат")</f>
        <v>Завантажити сертифікат</v>
      </c>
    </row>
    <row r="175" spans="1:5" x14ac:dyDescent="0.3">
      <c r="A175" t="s">
        <v>523</v>
      </c>
      <c r="B175" t="s">
        <v>5</v>
      </c>
      <c r="C175" t="s">
        <v>524</v>
      </c>
      <c r="D175" t="s">
        <v>525</v>
      </c>
      <c r="E175" t="str">
        <f>HYPERLINK("https://talan.bank.gov.ua/get-user-certificate/WlB63dfxmGZW0F4RjskV","Завантажити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  <hyperlink ref="E108" r:id="rId107" tooltip="Завантажити сертифікат" display="Завантажити сертифікат"/>
    <hyperlink ref="E109" r:id="rId108" tooltip="Завантажити сертифікат" display="Завантажити сертифікат"/>
    <hyperlink ref="E110" r:id="rId109" tooltip="Завантажити сертифікат" display="Завантажити сертифікат"/>
    <hyperlink ref="E111" r:id="rId110" tooltip="Завантажити сертифікат" display="Завантажити сертифікат"/>
    <hyperlink ref="E112" r:id="rId111" tooltip="Завантажити сертифікат" display="Завантажити сертифікат"/>
    <hyperlink ref="E113" r:id="rId112" tooltip="Завантажити сертифікат" display="Завантажити сертифікат"/>
    <hyperlink ref="E114" r:id="rId113" tooltip="Завантажити сертифікат" display="Завантажити сертифікат"/>
    <hyperlink ref="E115" r:id="rId114" tooltip="Завантажити сертифікат" display="Завантажити сертифікат"/>
    <hyperlink ref="E116" r:id="rId115" tooltip="Завантажити сертифікат" display="Завантажити сертифікат"/>
    <hyperlink ref="E117" r:id="rId116" tooltip="Завантажити сертифікат" display="Завантажити сертифікат"/>
    <hyperlink ref="E118" r:id="rId117" tooltip="Завантажити сертифікат" display="Завантажити сертифікат"/>
    <hyperlink ref="E119" r:id="rId118" tooltip="Завантажити сертифікат" display="Завантажити сертифікат"/>
    <hyperlink ref="E120" r:id="rId119" tooltip="Завантажити сертифікат" display="Завантажити сертифікат"/>
    <hyperlink ref="E121" r:id="rId120" tooltip="Завантажити сертифікат" display="Завантажити сертифікат"/>
    <hyperlink ref="E122" r:id="rId121" tooltip="Завантажити сертифікат" display="Завантажити сертифікат"/>
    <hyperlink ref="E123" r:id="rId122" tooltip="Завантажити сертифікат" display="Завантажити сертифікат"/>
    <hyperlink ref="E124" r:id="rId123" tooltip="Завантажити сертифікат" display="Завантажити сертифікат"/>
    <hyperlink ref="E125" r:id="rId124" tooltip="Завантажити сертифікат" display="Завантажити сертифікат"/>
    <hyperlink ref="E126" r:id="rId125" tooltip="Завантажити сертифікат" display="Завантажити сертифікат"/>
    <hyperlink ref="E127" r:id="rId126" tooltip="Завантажити сертифікат" display="Завантажити сертифікат"/>
    <hyperlink ref="E128" r:id="rId127" tooltip="Завантажити сертифікат" display="Завантажити сертифікат"/>
    <hyperlink ref="E129" r:id="rId128" tooltip="Завантажити сертифікат" display="Завантажити сертифікат"/>
    <hyperlink ref="E130" r:id="rId129" tooltip="Завантажити сертифікат" display="Завантажити сертифікат"/>
    <hyperlink ref="E131" r:id="rId130" tooltip="Завантажити сертифікат" display="Завантажити сертифікат"/>
    <hyperlink ref="E132" r:id="rId131" tooltip="Завантажити сертифікат" display="Завантажити сертифікат"/>
    <hyperlink ref="E133" r:id="rId132" tooltip="Завантажити сертифікат" display="Завантажити сертифікат"/>
    <hyperlink ref="E134" r:id="rId133" tooltip="Завантажити сертифікат" display="Завантажити сертифікат"/>
    <hyperlink ref="E135" r:id="rId134" tooltip="Завантажити сертифікат" display="Завантажити сертифікат"/>
    <hyperlink ref="E136" r:id="rId135" tooltip="Завантажити сертифікат" display="Завантажити сертифікат"/>
    <hyperlink ref="E137" r:id="rId136" tooltip="Завантажити сертифікат" display="Завантажити сертифікат"/>
    <hyperlink ref="E138" r:id="rId137" tooltip="Завантажити сертифікат" display="Завантажити сертифікат"/>
    <hyperlink ref="E139" r:id="rId138" tooltip="Завантажити сертифікат" display="Завантажити сертифікат"/>
    <hyperlink ref="E140" r:id="rId139" tooltip="Завантажити сертифікат" display="Завантажити сертифікат"/>
    <hyperlink ref="E141" r:id="rId140" tooltip="Завантажити сертифікат" display="Завантажити сертифікат"/>
    <hyperlink ref="E142" r:id="rId141" tooltip="Завантажити сертифікат" display="Завантажити сертифікат"/>
    <hyperlink ref="E143" r:id="rId142" tooltip="Завантажити сертифікат" display="Завантажити сертифікат"/>
    <hyperlink ref="E144" r:id="rId143" tooltip="Завантажити сертифікат" display="Завантажити сертифікат"/>
    <hyperlink ref="E145" r:id="rId144" tooltip="Завантажити сертифікат" display="Завантажити сертифікат"/>
    <hyperlink ref="E146" r:id="rId145" tooltip="Завантажити сертифікат" display="Завантажити сертифікат"/>
    <hyperlink ref="E147" r:id="rId146" tooltip="Завантажити сертифікат" display="Завантажити сертифікат"/>
    <hyperlink ref="E148" r:id="rId147" tooltip="Завантажити сертифікат" display="Завантажити сертифікат"/>
    <hyperlink ref="E149" r:id="rId148" tooltip="Завантажити сертифікат" display="Завантажити сертифікат"/>
    <hyperlink ref="E150" r:id="rId149" tooltip="Завантажити сертифікат" display="Завантажити сертифікат"/>
    <hyperlink ref="E151" r:id="rId150" tooltip="Завантажити сертифікат" display="Завантажити сертифікат"/>
    <hyperlink ref="E152" r:id="rId151" tooltip="Завантажити сертифікат" display="Завантажити сертифікат"/>
    <hyperlink ref="E153" r:id="rId152" tooltip="Завантажити сертифікат" display="Завантажити сертифікат"/>
    <hyperlink ref="E154" r:id="rId153" tooltip="Завантажити сертифікат" display="Завантажити сертифікат"/>
    <hyperlink ref="E155" r:id="rId154" tooltip="Завантажити сертифікат" display="Завантажити сертифікат"/>
    <hyperlink ref="E156" r:id="rId155" tooltip="Завантажити сертифікат" display="Завантажити сертифікат"/>
    <hyperlink ref="E157" r:id="rId156" tooltip="Завантажити сертифікат" display="Завантажити сертифікат"/>
    <hyperlink ref="E158" r:id="rId157" tooltip="Завантажити сертифікат" display="Завантажити сертифікат"/>
    <hyperlink ref="E159" r:id="rId158" tooltip="Завантажити сертифікат" display="Завантажити сертифікат"/>
    <hyperlink ref="E160" r:id="rId159" tooltip="Завантажити сертифікат" display="Завантажити сертифікат"/>
    <hyperlink ref="E161" r:id="rId160" tooltip="Завантажити сертифікат" display="Завантажити сертифікат"/>
    <hyperlink ref="E162" r:id="rId161" tooltip="Завантажити сертифікат" display="Завантажити сертифікат"/>
    <hyperlink ref="E163" r:id="rId162" tooltip="Завантажити сертифікат" display="Завантажити сертифікат"/>
    <hyperlink ref="E164" r:id="rId163" tooltip="Завантажити сертифікат" display="Завантажити сертифікат"/>
    <hyperlink ref="E165" r:id="rId164" tooltip="Завантажити сертифікат" display="Завантажити сертифікат"/>
    <hyperlink ref="E166" r:id="rId165" tooltip="Завантажити сертифікат" display="Завантажити сертифікат"/>
    <hyperlink ref="E167" r:id="rId166" tooltip="Завантажити сертифікат" display="Завантажити сертифікат"/>
    <hyperlink ref="E168" r:id="rId167" tooltip="Завантажити сертифікат" display="Завантажити сертифікат"/>
    <hyperlink ref="E169" r:id="rId168" tooltip="Завантажити сертифікат" display="Завантажити сертифікат"/>
    <hyperlink ref="E170" r:id="rId169" tooltip="Завантажити сертифікат" display="Завантажити сертифікат"/>
    <hyperlink ref="E171" r:id="rId170" tooltip="Завантажити сертифікат" display="Завантажити сертифікат"/>
    <hyperlink ref="E172" r:id="rId171" tooltip="Завантажити сертифікат" display="Завантажити сертифікат"/>
    <hyperlink ref="E173" r:id="rId172" tooltip="Завантажити сертифікат" display="Завантажити сертифікат"/>
    <hyperlink ref="E174" r:id="rId173" tooltip="Завантажити сертифікат" display="Завантажити сертифікат"/>
    <hyperlink ref="E175" r:id="rId174" tooltip="Завантажити сертифікат" display="Завантажити сертифікат"/>
  </hyperlinks>
  <pageMargins left="0.7" right="0.7" top="0.75" bottom="0.75" header="0.3" footer="0.3"/>
  <pageSetup orientation="portrait" r:id="rId1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2025-12-19T08:30:29Z</dcterms:created>
  <dcterms:modified xsi:type="dcterms:W3CDTF">2025-12-19T08:32:10Z</dcterms:modified>
  <cp:category/>
</cp:coreProperties>
</file>