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ownloads\"/>
    </mc:Choice>
  </mc:AlternateContent>
  <bookViews>
    <workbookView xWindow="0" yWindow="0" windowWidth="23040" windowHeight="8784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D66" i="1" l="1"/>
  <c r="D222" i="1" l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<sst xmlns="http://schemas.openxmlformats.org/spreadsheetml/2006/main" count="667" uniqueCount="447">
  <si>
    <t>номер</t>
  </si>
  <si>
    <t>дата</t>
  </si>
  <si>
    <t>Посилання на сертифікат</t>
  </si>
  <si>
    <t>PC_db_001</t>
  </si>
  <si>
    <t>19 грудня 2025 р.</t>
  </si>
  <si>
    <t>Андріївський заклад дошкільної освіти (ясла-садок) Донецької селищної ради Ізюмського району Харківської області</t>
  </si>
  <si>
    <t>PC_db_002</t>
  </si>
  <si>
    <t>Балаклійський дошкільний навчальний заклад (ясла-садок) № 10 Балаклійської міської ради Харківської області</t>
  </si>
  <si>
    <t>PC_db_003</t>
  </si>
  <si>
    <t>Балаклійський дошкільний навчальний заклад (ясла-садок) № 2 Балаклійської міської ради Харківської області</t>
  </si>
  <si>
    <t>PC_db_004</t>
  </si>
  <si>
    <t>Балаклійський ліцей №2 Балаклійської міської ради Харківської області</t>
  </si>
  <si>
    <t>PC_db_005</t>
  </si>
  <si>
    <t>Балаклійський ліцей №3 Балаклійської міської ради Харківської області</t>
  </si>
  <si>
    <t>PC_db_006</t>
  </si>
  <si>
    <t>Березовобалківська гімназія імені Т.Г. Шевченка Вільшанської селищної ради</t>
  </si>
  <si>
    <t>PC_db_007</t>
  </si>
  <si>
    <t>Берестинський заклад дошкільної освіти (ясла-садок) №17 Берестинської міської ради Харківської області</t>
  </si>
  <si>
    <t>PC_db_008</t>
  </si>
  <si>
    <t>Берестинський центр дитячої та юнацької творчості Берестинської міської ради Харківської області</t>
  </si>
  <si>
    <t>PC_db_009</t>
  </si>
  <si>
    <t>Білгород-Дністровський морський рибопромисловий фаховий коледж</t>
  </si>
  <si>
    <t>PC_db_010</t>
  </si>
  <si>
    <t>Білівський ліцей Зорянської сільської ради Рівненського району Рівненської області</t>
  </si>
  <si>
    <t>PC_db_011</t>
  </si>
  <si>
    <t>Бубнівський ліцей Локачинської селищної ради Володимирського району Волинської області</t>
  </si>
  <si>
    <t>PC_db_012</t>
  </si>
  <si>
    <t>Васильківський центр дитячої та юнацької творчості Васильківської міської ради Київської області</t>
  </si>
  <si>
    <t>PC_db_013</t>
  </si>
  <si>
    <t>Великобобрицький ЗДО (ясла-садок) "Барвінок" Верхньосироватської сільської ради Сумського району Сумської області</t>
  </si>
  <si>
    <t>PC_db_014</t>
  </si>
  <si>
    <t>Веселокутська гімназія Таращанської міської ради Київської області</t>
  </si>
  <si>
    <t>PC_db_015</t>
  </si>
  <si>
    <t>ВСП "Виноградівський фаховий коледж Мукачівського державного університету"</t>
  </si>
  <si>
    <t>PC_db_016</t>
  </si>
  <si>
    <t>ВСП "Тернопільський фаховий коледж Тернопільського національного університету ім. Івана Пулюя"</t>
  </si>
  <si>
    <t>PC_db_017</t>
  </si>
  <si>
    <t>ВСП «Березівське вище професійне училище Національного університету «Одеська політехніка»</t>
  </si>
  <si>
    <t>PC_db_018</t>
  </si>
  <si>
    <t>ВСП «Фаховий коледж технологій, бізнесу та права» Волинського Національного Університету імені Лесі Українки</t>
  </si>
  <si>
    <t>PC_db_019</t>
  </si>
  <si>
    <t>ВСП "Золотоніський фаховий коледж ветеринарної медицини БНАУ"</t>
  </si>
  <si>
    <t>PC_db_020</t>
  </si>
  <si>
    <t>Відокремлений структурний підрозділ «Кам’янець-Подільський фаховий коледж Закладу вищої освіти «Подільський державний університет»</t>
  </si>
  <si>
    <t>PC_db_021</t>
  </si>
  <si>
    <t>ВСП "Стрийський фаховий коледж Львівського національного університету природокористування"</t>
  </si>
  <si>
    <t>PC_db_022</t>
  </si>
  <si>
    <t>Гімназія № 163 Шевченківського району м. Києва</t>
  </si>
  <si>
    <t>PC_db_023</t>
  </si>
  <si>
    <t xml:space="preserve"> Глухівська загальноосвітня школа І-ІІІ ступенів №1 Глухівської міської ради Сумської області </t>
  </si>
  <si>
    <t>PC_db_024</t>
  </si>
  <si>
    <t>Гнідинський ліцей імені Петра Яцика Золочівської сільської ради Бориспільського району Київської області</t>
  </si>
  <si>
    <t>PC_db_025</t>
  </si>
  <si>
    <t>Городницький дитячий садок "Сонечко" загального розвитку</t>
  </si>
  <si>
    <t>PC_db_026</t>
  </si>
  <si>
    <t>Гриньківська гімназія імені Миколи Віталійовича Лисенка Градизької селищної ради</t>
  </si>
  <si>
    <t>PC_db_027</t>
  </si>
  <si>
    <t>Державний навчальний заклад "Бердичівське вище професійне училище"</t>
  </si>
  <si>
    <t>PC_db_028</t>
  </si>
  <si>
    <t>Державний навчальний заклад "Жашківський аграрно-технологічний професійний ліцей"</t>
  </si>
  <si>
    <t>PC_db_029</t>
  </si>
  <si>
    <t>Державний професійно-технічний навчальний заклад "Куликівський професійний аграрний ліцей"</t>
  </si>
  <si>
    <t>PC_db_030</t>
  </si>
  <si>
    <t>ДНЗ №4 "Попелюшка" Костянтинівської міської ради Донецької області</t>
  </si>
  <si>
    <t>PC_db_031</t>
  </si>
  <si>
    <t>Дніпровська гімназія №17 Дніпровської міської ради</t>
  </si>
  <si>
    <t>PC_db_032</t>
  </si>
  <si>
    <t>Дніпровський науковий хіміко-екологічний ліцей Дніпровської міської ради</t>
  </si>
  <si>
    <t>PC_db_033</t>
  </si>
  <si>
    <t>Дніпровський техніко-економічний ліцей # 61 " ЕРУДИТ " Дніпровської міської ради</t>
  </si>
  <si>
    <t>PC_db_034</t>
  </si>
  <si>
    <t>Доманівський заклад дошкільної освіти № 2 Доманівської селищної ради Вознесенського району Миколаївської області</t>
  </si>
  <si>
    <t>PC_db_035</t>
  </si>
  <si>
    <t>Дошкільний навчальний заклад - центр розвитку дитини №20 "Пірамідка" Херсонської міської ради</t>
  </si>
  <si>
    <t>PC_db_036</t>
  </si>
  <si>
    <t>Дошкільний навчальний заклад (ясла-садок) №7 комбінованого типу Балаклійської міської ради Харківської області</t>
  </si>
  <si>
    <t>PC_db_037</t>
  </si>
  <si>
    <t>Дошкільний навчальний заклад(ясла-садок )№1"Чайка"м.Ромни Роменської міської ради Сумської області.</t>
  </si>
  <si>
    <t>PC_db_038</t>
  </si>
  <si>
    <t>Державний професійно-технічний навчальний заклад "Кам'янський центр підготовки і перепідготовки робітничих кадрів"</t>
  </si>
  <si>
    <t>PC_db_039</t>
  </si>
  <si>
    <t>Екологічний центр Рівненського міського Палацу дітей та молоді</t>
  </si>
  <si>
    <t>PC_db_040</t>
  </si>
  <si>
    <t>Житомирський базовий фармацевтичний фаховий коледж Житомирської обласної ради</t>
  </si>
  <si>
    <t>PC_db_041</t>
  </si>
  <si>
    <t>Житомирський дошкільний навчальний заклад №70</t>
  </si>
  <si>
    <t>PC_db_042</t>
  </si>
  <si>
    <t>Заклад дошкільної освіти (ясла-садок) №12 “Олімпійський” Сумської міської ради</t>
  </si>
  <si>
    <t>PC_db_043</t>
  </si>
  <si>
    <t>Заклад дошкільної освіти (ясла-садок) «Котигорошко» Боярської міської ради</t>
  </si>
  <si>
    <t>PC_db_044</t>
  </si>
  <si>
    <t>Заклад дошкільної освіти (ясла-садок) «Левомрій» Львівської міської ради</t>
  </si>
  <si>
    <t>PC_db_045</t>
  </si>
  <si>
    <t>Заклад дошкільної освіти (ясла-садок) комбінованого типу "Вулик" Броварської міської ради Броварського району Київської області</t>
  </si>
  <si>
    <t>PC_db_046</t>
  </si>
  <si>
    <t>Заклад дошкільної освіти (ясла-садок) комбінованого типу "Капітошка" Броварської міської ради Броварського району Київської області</t>
  </si>
  <si>
    <t>PC_db_047</t>
  </si>
  <si>
    <t>Заклад дошкільної освіти (ясла-садок) комбінованого типу "Дивосвіт" Слобожанської селищної ради" Дніпровського району Дніпропетровської області</t>
  </si>
  <si>
    <t>PC_db_048</t>
  </si>
  <si>
    <t xml:space="preserve">Заклад дошкільної освіти (ясла-садок) комбінованого типу "Золота рибка" Броварської міської ради Броварського району Київської області </t>
  </si>
  <si>
    <t>PC_db_049</t>
  </si>
  <si>
    <t>Заклад дошкільної освіти 1 ''Малятко'' Заводської міської ради Миргородського району Полтавської області</t>
  </si>
  <si>
    <t>PC_db_050</t>
  </si>
  <si>
    <t>Заклад дошкільної освіти № 4 Слобожанської міської ради Чугуївського району Харківської області</t>
  </si>
  <si>
    <t>PC_db_051</t>
  </si>
  <si>
    <t>Заклад дошкільної освіти №1 "Теремок"Старокостянтинівської міської ради</t>
  </si>
  <si>
    <t>PC_db_052</t>
  </si>
  <si>
    <t>Заклад дошкільної освіти №12 "Золота рибка" Ковельської міської ради Волинської області</t>
  </si>
  <si>
    <t>PC_db_053</t>
  </si>
  <si>
    <t>Заклад дошкільної освіти №13 Коростишівської міської ради</t>
  </si>
  <si>
    <t>PC_db_054</t>
  </si>
  <si>
    <t>Заклад дошкільної освіти №3 Слобожанської міської ради Чугуївського району Харківської області</t>
  </si>
  <si>
    <t>PC_db_055</t>
  </si>
  <si>
    <t>Заклад дошкільної освіти №5 «Калинка» Шполянської міської ради об’єднаної територіальної громади</t>
  </si>
  <si>
    <t>PC_db_056</t>
  </si>
  <si>
    <t>Заклад дошкільної освіти №7 "Колосок" Слобожанської міської ради Чугуївського району Харківської області.</t>
  </si>
  <si>
    <t>PC_db_057</t>
  </si>
  <si>
    <t>Заклад дошкільної освіти с.Овадне Оваднівської сільської ради Володимирського району Волинської області</t>
  </si>
  <si>
    <t>PC_db_058</t>
  </si>
  <si>
    <t>Заклад дошкільної освіти селища Донець Слобожанської міської ради Чууївськоо району Харківської області</t>
  </si>
  <si>
    <t>PC_db_059</t>
  </si>
  <si>
    <t>Заклад дошкільної освіти я/с «Ромашка» Козівської селищної ради</t>
  </si>
  <si>
    <t>PC_db_060</t>
  </si>
  <si>
    <t>Заклад дошкільної освіти ясла садок № 819 Святошинського району</t>
  </si>
  <si>
    <t>PC_db_061</t>
  </si>
  <si>
    <t>Заклад загальної середньої освіти "Прилиманський ліцей" Авангардівської селищної ради</t>
  </si>
  <si>
    <t>PC_db_062</t>
  </si>
  <si>
    <t>Заклад професійної (професійно-технічної) освіти «Чугуївський регіональний центр професійної освіти Харківської області»</t>
  </si>
  <si>
    <t>PC_db_063</t>
  </si>
  <si>
    <t>Зачепилівський заклад дошкільної освіти (ясла-садок) "Ромашка" Зачепилівської селищної ради Берестинського району Харківської області</t>
  </si>
  <si>
    <t>PC_db_064</t>
  </si>
  <si>
    <t>ЗДО (Ясла-садок) "Веселка" Апостолівської міської ради, Криворізького р-ну, Дніпропетровської обл.</t>
  </si>
  <si>
    <t>PC_db_065</t>
  </si>
  <si>
    <t>PC_db_066</t>
  </si>
  <si>
    <t>Заклад дошкільної освіти № 28(ясла-садок) "Вербиченька" Рівненської міської ради</t>
  </si>
  <si>
    <t>PC_db_067</t>
  </si>
  <si>
    <t>Заклад дошкільної освіти №5 "Калинка" Шполянської міської ради об'єднаної територіальної громади</t>
  </si>
  <si>
    <t>PC_db_068</t>
  </si>
  <si>
    <t>Заклад дошкільної освіти "Зернятко" Димерської селищної ради Вишгородського району Київської області</t>
  </si>
  <si>
    <t>PC_db_069</t>
  </si>
  <si>
    <t>Заклад дошкільної освіти №5 "Калинка" Шполянської міської територіальної громади</t>
  </si>
  <si>
    <t>PC_db_070</t>
  </si>
  <si>
    <t>ЗЗСО «Любешівськоволянська гімназія» Любешівськоі селищної ради</t>
  </si>
  <si>
    <t>PC_db_071</t>
  </si>
  <si>
    <t>ЗЗСО I -III ступенів с. Видричка Богданської сільської ради</t>
  </si>
  <si>
    <t>PC_db_072</t>
  </si>
  <si>
    <t>Золочівський заклад загальної середньої освіти №2 імені М. Шашкевича</t>
  </si>
  <si>
    <t>PC_db_073</t>
  </si>
  <si>
    <t>Іваницький ліцей Парафіївської селищної ради</t>
  </si>
  <si>
    <t>PC_db_074</t>
  </si>
  <si>
    <t>Калениківський заклад загальної середньої освіти І-ІІІ ступенів Решетилівської міської ради Полтавської області.</t>
  </si>
  <si>
    <t>PC_db_075</t>
  </si>
  <si>
    <t>Кам'янець-Подільський ліцей 12 Кам'янець-Подільської міської ради Хмельницької області</t>
  </si>
  <si>
    <t>PC_db_076</t>
  </si>
  <si>
    <t xml:space="preserve">Богодухівський заклад дошкільної освіти (ясла-садок) №3 "Веселка" Богодухівської міської ради Богодухівського району Харківської області </t>
  </si>
  <si>
    <t>PC_db_077</t>
  </si>
  <si>
    <t>КЗ "Об'єднання клубів для дітей та молоді за місцем їх проживання" Кропивницької міської ради КДМ "Скіф"""</t>
  </si>
  <si>
    <t>PC_db_078</t>
  </si>
  <si>
    <t>Комунальний заклад "Олександрійський медичний фаховий коледж"</t>
  </si>
  <si>
    <t>PC_db_079</t>
  </si>
  <si>
    <t>КЗ "Слобожанський ліцей №2" Слобожанської міської ради, Чугуївського району Харківської області</t>
  </si>
  <si>
    <t>PC_db_080</t>
  </si>
  <si>
    <t>КЗ "Харківська спеціальна школа 11" Харківської обласної ради</t>
  </si>
  <si>
    <t>PC_db_081</t>
  </si>
  <si>
    <t>Комунальний заклад дошкільної освіти №227 ДМР "Дніпряночка"</t>
  </si>
  <si>
    <t>PC_db_082</t>
  </si>
  <si>
    <t>Комунальний заклад Львівської обласної ради "Обласний науковий ліцей"</t>
  </si>
  <si>
    <t>PC_db_083</t>
  </si>
  <si>
    <t>Кобеляцький заклад дошкільної освіти №1 "Світлячок" Кобеляцької міської ради Полтавської області</t>
  </si>
  <si>
    <t>PC_db_084</t>
  </si>
  <si>
    <t>Козинський заклад дошкільної освіти загального розвитку «Барвінок»</t>
  </si>
  <si>
    <t>PC_db_085</t>
  </si>
  <si>
    <t>Комунальна установа "Заклад дошкільної освіти" "Перлинка" м.Заліщики заліщицької міської ради</t>
  </si>
  <si>
    <t>PC_db_086</t>
  </si>
  <si>
    <t>Комунальний заклад " Козачалопанський ліцей" Дергачівської міської ради Харківської області</t>
  </si>
  <si>
    <t>PC_db_087</t>
  </si>
  <si>
    <t>Комунальний заклад " Харківський ліцей 119 Харківської міської ради"</t>
  </si>
  <si>
    <t>PC_db_088</t>
  </si>
  <si>
    <t>Комунальний заклад "Артільський ліцей" Лозівської міської ради Харківської області (спільно з дошкільним підрозділом закладу)</t>
  </si>
  <si>
    <t>PC_db_089</t>
  </si>
  <si>
    <t>Комунальний заклад "Богодухівський ліцей №2" Богодухівської міської ради Богодухівського району Харківської області</t>
  </si>
  <si>
    <t>PC_db_090</t>
  </si>
  <si>
    <t>Комунальний заклад "Городнянський ліцей №1" Городнянської міської ради Чернігівської області</t>
  </si>
  <si>
    <t>PC_db_091</t>
  </si>
  <si>
    <t>Комунальний заклад "Забродівська гімназія" Богодухівської міської ради Богодухівського району Харківської області</t>
  </si>
  <si>
    <t>PC_db_092</t>
  </si>
  <si>
    <t>Комунальний заклад "Заклад дошкільної освіти (ясла-садок) №25 "Казковий" Кропивницької міської ради</t>
  </si>
  <si>
    <t>PC_db_093</t>
  </si>
  <si>
    <t>Комунальний заклад "Заклад дошкільної освіти (ясла-садок) № 36 Харківської міської ради"</t>
  </si>
  <si>
    <t>PC_db_094</t>
  </si>
  <si>
    <t>Комунальний заклад "Заклад дошкільної освіти (ясла-садок) комбінованого типу №182 Харківської міської ради"</t>
  </si>
  <si>
    <t>PC_db_095</t>
  </si>
  <si>
    <t>Комунальний заклад "Запорізька спеціальна загальноосвітня школа-інтернат "Орієнтир" Запорізької обласної ради</t>
  </si>
  <si>
    <t>PC_db_096</t>
  </si>
  <si>
    <t>Комунальний заклад "Зачепилівський будинок дитячої та юнацької творчості" Зачепилівської селищної ради Берестинського району Харківської області</t>
  </si>
  <si>
    <t>PC_db_097</t>
  </si>
  <si>
    <t>Комунальний заклад "Зіньківщинський ліцей" Зачепилівської селищної ради Берестинського району Харківської області</t>
  </si>
  <si>
    <t>PC_db_098</t>
  </si>
  <si>
    <t>Комунальний заклад "Кислівський ліцей Петропавлівської сільської ради"</t>
  </si>
  <si>
    <t>PC_db_099</t>
  </si>
  <si>
    <t>Комунальний заклад "Козачолопанський ліцей" Дергачівської міської ради</t>
  </si>
  <si>
    <t>PC_db_100</t>
  </si>
  <si>
    <t>Комунальний заклад "Меліоративний заклад дошкільної освіти" Ромашка" Піщанської сільської ради Самарівського району Дніпропетровської області</t>
  </si>
  <si>
    <t>PC_db_101</t>
  </si>
  <si>
    <t>Комунальний заклад "Мереф'янський ліцей "Перспектива" Мереф'янської міської ради  Харківської області</t>
  </si>
  <si>
    <t>PC_db_102</t>
  </si>
  <si>
    <t>Комунальний заклад “Новопокровський заклад дошкільної освіти (ясла-садок)” Новопокровської селищної ради Чугуївського району Харківської області</t>
  </si>
  <si>
    <t>PC_db_103</t>
  </si>
  <si>
    <t>Комунальний заклад "Новопокровський опорний ліцей" Новопокровської селищної ради Чугуївського району Харківської області</t>
  </si>
  <si>
    <t>PC_db_104</t>
  </si>
  <si>
    <t>Комунальний заклад "Підліткові клуби за місцем проживання " Рівненської міської ради клуб "Юність"</t>
  </si>
  <si>
    <t>PC_db_105</t>
  </si>
  <si>
    <t>Комунальний заклад "Русько-Лозівський ліцей" Дергачівської міської ради</t>
  </si>
  <si>
    <t>PC_db_106</t>
  </si>
  <si>
    <t>Комунальний заклад "Сахновщинський навчально - реабілітаційний центр " Харківської обласної ради"</t>
  </si>
  <si>
    <t>PC_db_107</t>
  </si>
  <si>
    <t>Комунальний заклад "Харківська спеціальна школа № 3" Харківської обласної ради</t>
  </si>
  <si>
    <t>PC_db_108</t>
  </si>
  <si>
    <t>Комунальний заклад "Харківський ліцей № 119" Харківської міської ради</t>
  </si>
  <si>
    <t>PC_db_109</t>
  </si>
  <si>
    <t>комунальний заклад "Харківський ліцей №31 Харківської міської ради"</t>
  </si>
  <si>
    <t>PC_db_110</t>
  </si>
  <si>
    <t>Комунальний заклад "Харківський ліцей №39 Харківської міської ради"</t>
  </si>
  <si>
    <t>PC_db_111</t>
  </si>
  <si>
    <t xml:space="preserve">Комунальний заклад Червонівський ліцей Біляївської сільської ради Лозівського району Харківської області </t>
  </si>
  <si>
    <t>PC_db_112</t>
  </si>
  <si>
    <t>Комунальний заклад "Чугуївський академічний ліцей "Синергія ""</t>
  </si>
  <si>
    <t>PC_db_113</t>
  </si>
  <si>
    <t>комунальний заклад « Заклад дошкільної освіти №6 «Зоряний» Тернівської міської ради Дніпропетровської області»</t>
  </si>
  <si>
    <t>PC_db_114</t>
  </si>
  <si>
    <t>Комунальний заклад «Богодухівський заклад дошкільної освіти (ясла-садок) №8 «Казка»</t>
  </si>
  <si>
    <t>PC_db_115</t>
  </si>
  <si>
    <t>Комунальний заклад «Богодухівський ліцей № 2» Богодухівської міської ради Богодухівського району Харківської області</t>
  </si>
  <si>
    <t>PC_db_116</t>
  </si>
  <si>
    <t>Комунальний заклад «Вінницький ліцей 8»</t>
  </si>
  <si>
    <t>PC_db_117</t>
  </si>
  <si>
    <t xml:space="preserve">Комунальний заклад "Вінницький ліцей №20“ 3-А клас </t>
  </si>
  <si>
    <t>PC_db_118</t>
  </si>
  <si>
    <t>КЗ «Зачепилівський будинок дитячої та юнацької творчості» Зачепилівськоі селищної ради Берестинського району Харківської області</t>
  </si>
  <si>
    <t>PC_db_119</t>
  </si>
  <si>
    <t>Комунальний заклад "Златопільський заклад дошкільної освіти (ясла-садок) № 17 "Казка" Златопільської міської ради Харківської області"</t>
  </si>
  <si>
    <t>PC_db_120</t>
  </si>
  <si>
    <t>Комунальний заклад «Люботинський мистецький ліцей “Дивосвіт”» Харківської обласної ради</t>
  </si>
  <si>
    <t>PC_db_121</t>
  </si>
  <si>
    <t>Комунальний заклад дошкільний освіти( ясла- садок) №90 Дніпровської міської ради</t>
  </si>
  <si>
    <t>PC_db_122</t>
  </si>
  <si>
    <t>Комунальний заклад дошкільної освіти (центр розвитку дитини) № 259 Дніпровської міської ради</t>
  </si>
  <si>
    <t>PC_db_123</t>
  </si>
  <si>
    <t>Комунальний заклад дошкільної освіти (ясла - садок) 348 ДМР</t>
  </si>
  <si>
    <t>PC_db_124</t>
  </si>
  <si>
    <t>Комунальний заклад дошкільної освіти (ясла - садок) № 378 Дніпровської міської ради</t>
  </si>
  <si>
    <t>PC_db_125</t>
  </si>
  <si>
    <t>Комунальний заклад дошкільної освіти (ясла-садок) комбінованого типу № 323 Дніпровської міської ради</t>
  </si>
  <si>
    <t>PC_db_126</t>
  </si>
  <si>
    <t>Комунальний заклад дошкільної освіти (ясла -садок)ДМР</t>
  </si>
  <si>
    <t>PC_db_127</t>
  </si>
  <si>
    <t>Комунальний заклад дошкільної освіти (ясла-садок) № 14 Криворізької міської ради</t>
  </si>
  <si>
    <t>PC_db_128</t>
  </si>
  <si>
    <t>Комунальний заклад дошкільної освіти (ясла-садок) №334 Дніпровської міської ради</t>
  </si>
  <si>
    <t>PC_db_129</t>
  </si>
  <si>
    <t>Комунальний заклад дошкільної освіти (ясла-садок) №90 Дніпровської міської ради</t>
  </si>
  <si>
    <t>PC_db_130</t>
  </si>
  <si>
    <t>Комунальний заклад дошкільної освіти (ясла-садок) комбінованого типу №144 Дніпровської міської ради</t>
  </si>
  <si>
    <t>PC_db_131</t>
  </si>
  <si>
    <t>Комунальний заклад дошкільної освіти (ясла—садок) комбінованого типу №2 Дніпровської міської ради</t>
  </si>
  <si>
    <t>PC_db_132</t>
  </si>
  <si>
    <t>Комунальний заклад дошкільної освіти (ясла-садок) комбінованого типу №241 Криворізької міської ради</t>
  </si>
  <si>
    <t>PC_db_133</t>
  </si>
  <si>
    <t>Комунальний заклад дошкільної освіти (ясла-садок) комбінованого типу №358 Дніпровської міської ради</t>
  </si>
  <si>
    <t>PC_db_134</t>
  </si>
  <si>
    <t>Комунальний заклад дошкільної освіти (ясла-садок) комбінованого типу №80 Криворізької міської ради</t>
  </si>
  <si>
    <t>PC_db_135</t>
  </si>
  <si>
    <t>Комунальний заклад дошкільної освіти (ясла-садок)108 Дніпровської міської ради</t>
  </si>
  <si>
    <t>PC_db_136</t>
  </si>
  <si>
    <t>Комунальний заклад дошкільної освіти (ясла-садок)№339 Дніпровської міської ради</t>
  </si>
  <si>
    <t>PC_db_137</t>
  </si>
  <si>
    <t>Комунальний заклад дошкільної освіти N239 Дніпровської міської ради</t>
  </si>
  <si>
    <t>PC_db_138</t>
  </si>
  <si>
    <t>Комунальний заклад дошкільної освіти №34 "Маргаритка" Нікопольської міської ради</t>
  </si>
  <si>
    <t>PC_db_139</t>
  </si>
  <si>
    <t>Комунальний заклад дошкільної освіти компенсуючого типу №310 Дніпровської міської ради</t>
  </si>
  <si>
    <t>PC_db_140</t>
  </si>
  <si>
    <t>Комунальний заклад дошкільної освіті (ясла-садок) №210 Дніпровської міської ради</t>
  </si>
  <si>
    <t>PC_db_141</t>
  </si>
  <si>
    <t>Комунальний заклад Кегичівський ліцей Кегичівської селищної ради</t>
  </si>
  <si>
    <t>PC_db_142</t>
  </si>
  <si>
    <t>Комунальний заклад освіти «Криворізька спеціальна школа «Перлина «Дніпропетровської обласної ради «</t>
  </si>
  <si>
    <t>PC_db_143</t>
  </si>
  <si>
    <t>Краматорський фаховий коледж технологій та дизайну</t>
  </si>
  <si>
    <t>PC_db_144</t>
  </si>
  <si>
    <t>Криворізький ліцей №49 Криворізької міської ради</t>
  </si>
  <si>
    <t>PC_db_145</t>
  </si>
  <si>
    <t xml:space="preserve">Сумський навчально-виховний комплекс №16 імені Олексія Братушки "Загальноосвітня школа I-III ступенів - дошкільний навчальний заклад" </t>
  </si>
  <si>
    <t>PC_db_146</t>
  </si>
  <si>
    <t>Куцеволівський ліцей Онуфріївської селищної ради Олександрійського району Кіровоградської області</t>
  </si>
  <si>
    <t>PC_db_147</t>
  </si>
  <si>
    <t>Ларжанський ліцей Саф'янівської сільської ради Ізмаїльського району Одеської області</t>
  </si>
  <si>
    <t>PC_db_148</t>
  </si>
  <si>
    <t>Лебединська гімназія з початковою школою №4 Лебединської міської ради Сумської області</t>
  </si>
  <si>
    <t>PC_db_149</t>
  </si>
  <si>
    <t>Лебедівська гімназія Пірнівської сільської ради</t>
  </si>
  <si>
    <t>PC_db_150</t>
  </si>
  <si>
    <t>Ліцей № 1 м.Копичинці Копичинецької міської ради Чортківського району Тернопільської області</t>
  </si>
  <si>
    <t>PC_db_151</t>
  </si>
  <si>
    <t>Ліцей №3 імені Святої Королеви Ядвіги м. Мостиська Мостиської міської ради Яворівського району Львівської області</t>
  </si>
  <si>
    <t>PC_db_152</t>
  </si>
  <si>
    <t>Ліцей №3 Новокаховської міської ради</t>
  </si>
  <si>
    <t>PC_db_153</t>
  </si>
  <si>
    <t>Лозівський центр професійної освіти Харківської області</t>
  </si>
  <si>
    <t>PC_db_154</t>
  </si>
  <si>
    <t>Львівське вище професійне училище харчових технологій</t>
  </si>
  <si>
    <t>PC_db_155</t>
  </si>
  <si>
    <t>Маловільшанський заклад дошкільної освіти(дитячий садок) «Ромашка»</t>
  </si>
  <si>
    <t>PC_db_156</t>
  </si>
  <si>
    <t>Мелітопольська гімназія №20 Мелітопольської міської ради Запорізької області</t>
  </si>
  <si>
    <t>PC_db_157</t>
  </si>
  <si>
    <t>Миколаївська гімназія №30 Миколаївської міської ради Миколаївської області</t>
  </si>
  <si>
    <t>PC_db_158</t>
  </si>
  <si>
    <t>Мирогощанський заклад дошкільної освіти, Мирогощанської сільської ради, Дубенського району, Рівненської області</t>
  </si>
  <si>
    <t>PC_db_159</t>
  </si>
  <si>
    <t>Миропільський центр розвитку дитини</t>
  </si>
  <si>
    <t>PC_db_160</t>
  </si>
  <si>
    <t>Михайлівський ліцей Апостолівської міської ради Криворізького району Дніпропетровської області</t>
  </si>
  <si>
    <t>PC_db_161</t>
  </si>
  <si>
    <t>Некрашівський заклад дошкільної освіти Бджілка</t>
  </si>
  <si>
    <t>PC_db_162</t>
  </si>
  <si>
    <t>Немирівський заклад дошкільної освіти(ясла- садок комбінованого типу)"Пролісок"</t>
  </si>
  <si>
    <t>PC_db_163</t>
  </si>
  <si>
    <t>Нововолинський заклад дошкільної освіти 1 Нововолинської міської ради Волинської області</t>
  </si>
  <si>
    <t>PC_db_164</t>
  </si>
  <si>
    <t>Нововолинський заклад дошкільної освіти №8</t>
  </si>
  <si>
    <t>PC_db_165</t>
  </si>
  <si>
    <t>Новогуйвинський заклад дошкільної освіти "Дзвіночок" Новогуйвинської селищної ради Житомирського району Житомирської області</t>
  </si>
  <si>
    <t>PC_db_166</t>
  </si>
  <si>
    <t>Одеський заклад дошкільної освіти дитячий садок №260 Одеської міської ради</t>
  </si>
  <si>
    <t>PC_db_167</t>
  </si>
  <si>
    <t>Опорний заклад «Каланчацький заклад повної загальної середньої освіти №1»</t>
  </si>
  <si>
    <t>PC_db_168</t>
  </si>
  <si>
    <t>Опорний заклад освіти "Корецький ліцей" Корецької міської ради</t>
  </si>
  <si>
    <t>PC_db_169</t>
  </si>
  <si>
    <t>Опорний заклад освіти «Доброславський ліцей» Доброславської селищної ради Одеського району Одеської області</t>
  </si>
  <si>
    <t>PC_db_170</t>
  </si>
  <si>
    <t>Освітній центр «Вулик» Балаклійського ліцею №5</t>
  </si>
  <si>
    <t>PC_db_171</t>
  </si>
  <si>
    <t>Пантазіївський заклад дошкільної освіти (дитячий садок) "Рушничок" Новопразької селищної ради Олександрійського району Кіровоградської області</t>
  </si>
  <si>
    <t>PC_db_172</t>
  </si>
  <si>
    <t>Петрівський заклад дошкільної освіти (ясла-садок) Балаклійської міської ради Харківської області</t>
  </si>
  <si>
    <t>PC_db_173</t>
  </si>
  <si>
    <t>Петрівський ліцей Балаклійської міської ради Харківської області</t>
  </si>
  <si>
    <t>PC_db_174</t>
  </si>
  <si>
    <t>Петропавлівський ліцей №1 Петропавлівської селищної ради, Дніпропетровської області</t>
  </si>
  <si>
    <t>PC_db_175</t>
  </si>
  <si>
    <t>Поливанівський заклад дошкільної освіти Магдалинівської селищної ради</t>
  </si>
  <si>
    <t>PC_db_176</t>
  </si>
  <si>
    <t>Пономаренківський ДНЗ (ясла-садок) Роганської селищної ради Харківського району Харківської області</t>
  </si>
  <si>
    <t>PC_db_177</t>
  </si>
  <si>
    <t>Приватна організація “Приватний заклад загальної середньої освіти “Початкова школа Юлії Микитин міста Стрий Львівської області”</t>
  </si>
  <si>
    <t>PC_db_178</t>
  </si>
  <si>
    <t xml:space="preserve">Пришибський ліцей Донецької селищної ради Ізюмського району Харківської області </t>
  </si>
  <si>
    <t>PC_db_179</t>
  </si>
  <si>
    <t>Професійно-технічне училище №32 місто Бобринець</t>
  </si>
  <si>
    <t>PC_db_180</t>
  </si>
  <si>
    <t>Радушненський будинок культури -філія КЗ" ЦКДМС "Арт-палітра" НСР "</t>
  </si>
  <si>
    <t>PC_db_181</t>
  </si>
  <si>
    <t>Решетилівський заклад дошкільної освіти ясла-садок "Ромашка" Решетилівської міської ради Полтавської області</t>
  </si>
  <si>
    <t>PC_db_182</t>
  </si>
  <si>
    <t>Роменський дошкільний навчальний заклад ( ясла - садок ) №1 «Чайка»</t>
  </si>
  <si>
    <t>PC_db_183</t>
  </si>
  <si>
    <t>Спеціальний дошкільний навчальний заклад (ясла-садок) №46 "Краплинка"</t>
  </si>
  <si>
    <t>PC_db_184</t>
  </si>
  <si>
    <t>Середино-Будський ліцей №2 Середино-Будської міської ради Сумської області</t>
  </si>
  <si>
    <t>PC_db_185</t>
  </si>
  <si>
    <t>Середкевицький ЗЗСО І-ІІІ ступенів Яворівської міської ради Львівської обл</t>
  </si>
  <si>
    <t>PC_db_186</t>
  </si>
  <si>
    <t>Середня загальноосвітня школа № 74 міста Києва</t>
  </si>
  <si>
    <t>PC_db_187</t>
  </si>
  <si>
    <t>Синельниківський ліцей №6 Синельниківської міської ради Дніпропетровської області</t>
  </si>
  <si>
    <t>PC_db_188</t>
  </si>
  <si>
    <t>Смолінський ліцей №2 Смолінської селищної ради Кіровоградської області</t>
  </si>
  <si>
    <t>PC_db_189</t>
  </si>
  <si>
    <t>Софіївський ліцей Софіївської селищної ради Дніпропетровської області</t>
  </si>
  <si>
    <t>PC_db_190</t>
  </si>
  <si>
    <t>Спеціальна школа №4 Оболонського району м. Києва</t>
  </si>
  <si>
    <t>PC_db_191</t>
  </si>
  <si>
    <t>Ставрівський опорний ліцей з дошкільним відділенням, початковою школою та гімназією Окнянської селищної ради Подільського району Одеської області</t>
  </si>
  <si>
    <t>PC_db_192</t>
  </si>
  <si>
    <t>Сумський державний університет</t>
  </si>
  <si>
    <t>PC_db_193</t>
  </si>
  <si>
    <t>Сумський дошкільний навчальний заклад (ясла-садок) № 19 "Рум'янек" м. Суми, Сумської області</t>
  </si>
  <si>
    <t>PC_db_194</t>
  </si>
  <si>
    <t>Сумський дошкільний навчальний заклад (ясла-садок) №2 "Ясочка"</t>
  </si>
  <si>
    <t>PC_db_195</t>
  </si>
  <si>
    <t>Сумський заклад загальної середньої освіти І-ІІІ ступенів №15 Сумської міської ради</t>
  </si>
  <si>
    <t>PC_db_196</t>
  </si>
  <si>
    <t>Таращанський академічний ліцей "Ерудит" Таращанської міської ради Київської області</t>
  </si>
  <si>
    <t>PC_db_197</t>
  </si>
  <si>
    <t>Торчинський професійний ліцей</t>
  </si>
  <si>
    <t>PC_db_198</t>
  </si>
  <si>
    <t>Херсонський заклад дошкільної освіти № 45 Херсонської міської ради</t>
  </si>
  <si>
    <t>PC_db_199</t>
  </si>
  <si>
    <t>Херсонський заклад дошкільної освіти №14 Херсонської міської ради</t>
  </si>
  <si>
    <t>PC_db_200</t>
  </si>
  <si>
    <t>Херсонський заклад дошкільної освіти №21 Херсонської міської ради</t>
  </si>
  <si>
    <t>PC_db_201</t>
  </si>
  <si>
    <t>Херсонський заклад дошкільної освіти №8 комбінованого типу</t>
  </si>
  <si>
    <t>PC_db_202</t>
  </si>
  <si>
    <t>Херсонський ліцей №27 Херсонської міської ради</t>
  </si>
  <si>
    <t>PC_db_203</t>
  </si>
  <si>
    <t>Херсонський навчально-виховний комплекс «Дошкільний навчальний заклад – загальноосвітня школа І-ІІІ ступенів» №33 Херсонської міської ради</t>
  </si>
  <si>
    <t>PC_db_204</t>
  </si>
  <si>
    <t>Хмельницький заклад дошкільної освіти № 23 «Вогник»</t>
  </si>
  <si>
    <t>PC_db_205</t>
  </si>
  <si>
    <t>Хмельницький заклад дошкільної освіти 20 "Білочка "</t>
  </si>
  <si>
    <t>PC_db_206</t>
  </si>
  <si>
    <t>Хмельницький заклад дошкільної освіти №37 "Незабудка"</t>
  </si>
  <si>
    <t>PC_db_207</t>
  </si>
  <si>
    <t>Хрестищенська гімназія Берестинської міської ради Харківської області</t>
  </si>
  <si>
    <t>PC_db_208</t>
  </si>
  <si>
    <t>Христинівський ліцей Христинівської міської ради</t>
  </si>
  <si>
    <t>PC_db_209</t>
  </si>
  <si>
    <t>Центр дитячого розвитку «Мудрик»</t>
  </si>
  <si>
    <t>PC_db_210</t>
  </si>
  <si>
    <t>Центр дитячої та юнацької творчості Іванківської селищної ради</t>
  </si>
  <si>
    <t>PC_db_211</t>
  </si>
  <si>
    <t>Часовоярський опорний заклад загальної середньої освіти І-ІІІ ступенів № 17 Часовоярської міської ради Донецької області</t>
  </si>
  <si>
    <t>PC_db_212</t>
  </si>
  <si>
    <t>Черкаська загальноосвітня школа І-ІІІ ступенів № 29 Черкаської міської ради Черкаської області</t>
  </si>
  <si>
    <t>PC_db_213</t>
  </si>
  <si>
    <t>Чорноморський економіко-правовий ліцей № 1 Чорноморської міської ради Одеського району Одеської області </t>
  </si>
  <si>
    <t>PC_db_214</t>
  </si>
  <si>
    <t>Чортківський ліцей №1 імені Маркіяна Шашкевича</t>
  </si>
  <si>
    <t>PC_db_215</t>
  </si>
  <si>
    <t>Чупирянська гімназія Маловільшанської сільської ради</t>
  </si>
  <si>
    <t>PC_db_216</t>
  </si>
  <si>
    <t>Шевелівський ліцей Балаклійської міської ради Харківської області</t>
  </si>
  <si>
    <t>PC_db_217</t>
  </si>
  <si>
    <t>Широківський заклад дошкільної освіти,, Оленка,, Новопільської сільської ради</t>
  </si>
  <si>
    <t>PC_db_218</t>
  </si>
  <si>
    <t>Яківська гімназія Івано-Франкіського району Івано- Франківської області</t>
  </si>
  <si>
    <t>PC_db_219</t>
  </si>
  <si>
    <t>Ямпільський ліцей №1 Ямпільської селищної ради Сумської області</t>
  </si>
  <si>
    <t>PC_db_220</t>
  </si>
  <si>
    <t>Ямпільський ліцей №2 Ямпільської селищної ради Сумської області</t>
  </si>
  <si>
    <t>PC_db_221</t>
  </si>
  <si>
    <t>Ярунський ліцей Ярунської сільської ради Звягельського району Житомирської області</t>
  </si>
  <si>
    <t>Назва закладу освіти</t>
  </si>
  <si>
    <t>Полтавський дошкільний навчальний заклад (ясла-садок) № 2 «Віночок» Полтавської міської ради Полтавської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</si>
</sst>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alan.bank.gov.ua/get-user-certificate/CboICzENXtR8j1Ug6HN0" TargetMode="External"/><Relationship Id="rId21" Type="http://schemas.openxmlformats.org/officeDocument/2006/relationships/hyperlink" Target="https://talan.bank.gov.ua/get-user-certificate/CboICFSAK_apE7NDwLgZ" TargetMode="External"/><Relationship Id="rId42" Type="http://schemas.openxmlformats.org/officeDocument/2006/relationships/hyperlink" Target="https://talan.bank.gov.ua/get-user-certificate/CboIC1ZhviSBVRYUaZdd" TargetMode="External"/><Relationship Id="rId63" Type="http://schemas.openxmlformats.org/officeDocument/2006/relationships/hyperlink" Target="https://talan.bank.gov.ua/get-user-certificate/CboICjMOxrM47X6-He1B" TargetMode="External"/><Relationship Id="rId84" Type="http://schemas.openxmlformats.org/officeDocument/2006/relationships/hyperlink" Target="https://talan.bank.gov.ua/get-user-certificate/CboICVBVqIovtf4I4FLU" TargetMode="External"/><Relationship Id="rId138" Type="http://schemas.openxmlformats.org/officeDocument/2006/relationships/hyperlink" Target="https://talan.bank.gov.ua/get-user-certificate/CboIC79c7p0SH-6K-qv1" TargetMode="External"/><Relationship Id="rId159" Type="http://schemas.openxmlformats.org/officeDocument/2006/relationships/hyperlink" Target="https://talan.bank.gov.ua/get-user-certificate/CboICm0HhsWScZweiVqU" TargetMode="External"/><Relationship Id="rId170" Type="http://schemas.openxmlformats.org/officeDocument/2006/relationships/hyperlink" Target="https://talan.bank.gov.ua/get-user-certificate/CboIC_1XIGiFRx11zC6C" TargetMode="External"/><Relationship Id="rId191" Type="http://schemas.openxmlformats.org/officeDocument/2006/relationships/hyperlink" Target="https://talan.bank.gov.ua/get-user-certificate/CboIChfRDg1F_TopsOPe" TargetMode="External"/><Relationship Id="rId205" Type="http://schemas.openxmlformats.org/officeDocument/2006/relationships/hyperlink" Target="https://talan.bank.gov.ua/get-user-certificate/CboICsID4D9agmh9fLsU" TargetMode="External"/><Relationship Id="rId107" Type="http://schemas.openxmlformats.org/officeDocument/2006/relationships/hyperlink" Target="https://talan.bank.gov.ua/get-user-certificate/CboICH4WA6xZBslqwbYf" TargetMode="External"/><Relationship Id="rId11" Type="http://schemas.openxmlformats.org/officeDocument/2006/relationships/hyperlink" Target="https://talan.bank.gov.ua/get-user-certificate/CboICN-GvZf66WtD93ox" TargetMode="External"/><Relationship Id="rId32" Type="http://schemas.openxmlformats.org/officeDocument/2006/relationships/hyperlink" Target="https://talan.bank.gov.ua/get-user-certificate/CboICCmCoVdjoZ1aTF4I" TargetMode="External"/><Relationship Id="rId53" Type="http://schemas.openxmlformats.org/officeDocument/2006/relationships/hyperlink" Target="https://talan.bank.gov.ua/get-user-certificate/CboICPuG2aHaoP_MNl3b" TargetMode="External"/><Relationship Id="rId74" Type="http://schemas.openxmlformats.org/officeDocument/2006/relationships/hyperlink" Target="https://talan.bank.gov.ua/get-user-certificate/CboICaBbHjxfHnBjmKk0" TargetMode="External"/><Relationship Id="rId128" Type="http://schemas.openxmlformats.org/officeDocument/2006/relationships/hyperlink" Target="https://talan.bank.gov.ua/get-user-certificate/CboIC9LGKSZp5RKPrpYY" TargetMode="External"/><Relationship Id="rId149" Type="http://schemas.openxmlformats.org/officeDocument/2006/relationships/hyperlink" Target="https://talan.bank.gov.ua/get-user-certificate/CboICFcZhcdQa3u2gWlt" TargetMode="External"/><Relationship Id="rId5" Type="http://schemas.openxmlformats.org/officeDocument/2006/relationships/hyperlink" Target="https://talan.bank.gov.ua/get-user-certificate/CboICEaWYUy7v6ooYpSV" TargetMode="External"/><Relationship Id="rId95" Type="http://schemas.openxmlformats.org/officeDocument/2006/relationships/hyperlink" Target="https://talan.bank.gov.ua/get-user-certificate/CboICc86eOaCmVgOmsQ-" TargetMode="External"/><Relationship Id="rId160" Type="http://schemas.openxmlformats.org/officeDocument/2006/relationships/hyperlink" Target="https://talan.bank.gov.ua/get-user-certificate/CboICl4pqM09Ua58g4fV" TargetMode="External"/><Relationship Id="rId181" Type="http://schemas.openxmlformats.org/officeDocument/2006/relationships/hyperlink" Target="https://talan.bank.gov.ua/get-user-certificate/CboICXJOFthinW7wMWwu" TargetMode="External"/><Relationship Id="rId216" Type="http://schemas.openxmlformats.org/officeDocument/2006/relationships/hyperlink" Target="https://talan.bank.gov.ua/get-user-certificate/CboICZPUcR_eGD0I4DOO" TargetMode="External"/><Relationship Id="rId22" Type="http://schemas.openxmlformats.org/officeDocument/2006/relationships/hyperlink" Target="https://talan.bank.gov.ua/get-user-certificate/CboICnyK-Ywcyn8yf2TX" TargetMode="External"/><Relationship Id="rId43" Type="http://schemas.openxmlformats.org/officeDocument/2006/relationships/hyperlink" Target="https://talan.bank.gov.ua/get-user-certificate/CboICPjB5UMGYkObobP7" TargetMode="External"/><Relationship Id="rId64" Type="http://schemas.openxmlformats.org/officeDocument/2006/relationships/hyperlink" Target="https://talan.bank.gov.ua/get-user-certificate/CboICt3KfENBrZrQhhgG" TargetMode="External"/><Relationship Id="rId118" Type="http://schemas.openxmlformats.org/officeDocument/2006/relationships/hyperlink" Target="https://talan.bank.gov.ua/get-user-certificate/CboICmvc6464lxFKQ8EC" TargetMode="External"/><Relationship Id="rId139" Type="http://schemas.openxmlformats.org/officeDocument/2006/relationships/hyperlink" Target="https://talan.bank.gov.ua/get-user-certificate/CboICQYRzdL3rt-O1JXf" TargetMode="External"/><Relationship Id="rId85" Type="http://schemas.openxmlformats.org/officeDocument/2006/relationships/hyperlink" Target="https://talan.bank.gov.ua/get-user-certificate/CboIC0LzGzb5RXKGzmgF" TargetMode="External"/><Relationship Id="rId150" Type="http://schemas.openxmlformats.org/officeDocument/2006/relationships/hyperlink" Target="https://talan.bank.gov.ua/get-user-certificate/CboIC3Zq1nKeQ1VagQQZ" TargetMode="External"/><Relationship Id="rId171" Type="http://schemas.openxmlformats.org/officeDocument/2006/relationships/hyperlink" Target="https://talan.bank.gov.ua/get-user-certificate/CboIC9h7Hqq6vD6ZgJQZ" TargetMode="External"/><Relationship Id="rId192" Type="http://schemas.openxmlformats.org/officeDocument/2006/relationships/hyperlink" Target="https://talan.bank.gov.ua/get-user-certificate/CboICJ8NKZutWqinzi34" TargetMode="External"/><Relationship Id="rId206" Type="http://schemas.openxmlformats.org/officeDocument/2006/relationships/hyperlink" Target="https://talan.bank.gov.ua/get-user-certificate/CboICl_G1P1rXQ_Bwt9p" TargetMode="External"/><Relationship Id="rId12" Type="http://schemas.openxmlformats.org/officeDocument/2006/relationships/hyperlink" Target="https://talan.bank.gov.ua/get-user-certificate/CboICDNRcjcjDGDVt3Id" TargetMode="External"/><Relationship Id="rId33" Type="http://schemas.openxmlformats.org/officeDocument/2006/relationships/hyperlink" Target="https://talan.bank.gov.ua/get-user-certificate/CboICdCCbUiMYiyXNUqH" TargetMode="External"/><Relationship Id="rId108" Type="http://schemas.openxmlformats.org/officeDocument/2006/relationships/hyperlink" Target="https://talan.bank.gov.ua/get-user-certificate/CboIC__NiS9yNBI-3XHp" TargetMode="External"/><Relationship Id="rId129" Type="http://schemas.openxmlformats.org/officeDocument/2006/relationships/hyperlink" Target="https://talan.bank.gov.ua/get-user-certificate/CboIC7EytPL1cjRS6K2G" TargetMode="External"/><Relationship Id="rId54" Type="http://schemas.openxmlformats.org/officeDocument/2006/relationships/hyperlink" Target="https://talan.bank.gov.ua/get-user-certificate/CboIC7wneylTCVNDPiiK" TargetMode="External"/><Relationship Id="rId75" Type="http://schemas.openxmlformats.org/officeDocument/2006/relationships/hyperlink" Target="https://talan.bank.gov.ua/get-user-certificate/CboICD_e4ih-p5uMb77D" TargetMode="External"/><Relationship Id="rId96" Type="http://schemas.openxmlformats.org/officeDocument/2006/relationships/hyperlink" Target="https://talan.bank.gov.ua/get-user-certificate/CboICXb6Qgq6RW2a3Ugl" TargetMode="External"/><Relationship Id="rId140" Type="http://schemas.openxmlformats.org/officeDocument/2006/relationships/hyperlink" Target="https://talan.bank.gov.ua/get-user-certificate/CboICCZ-IqYiqlONqNoT" TargetMode="External"/><Relationship Id="rId161" Type="http://schemas.openxmlformats.org/officeDocument/2006/relationships/hyperlink" Target="https://talan.bank.gov.ua/get-user-certificate/CboICh4FraGBv26vi8wn" TargetMode="External"/><Relationship Id="rId182" Type="http://schemas.openxmlformats.org/officeDocument/2006/relationships/hyperlink" Target="https://talan.bank.gov.ua/get-user-certificate/CboICw6CADARnZQbdtYG" TargetMode="External"/><Relationship Id="rId217" Type="http://schemas.openxmlformats.org/officeDocument/2006/relationships/hyperlink" Target="https://talan.bank.gov.ua/get-user-certificate/CboICZobaFhnve6Olszw" TargetMode="External"/><Relationship Id="rId6" Type="http://schemas.openxmlformats.org/officeDocument/2006/relationships/hyperlink" Target="https://talan.bank.gov.ua/get-user-certificate/CboICD0931whsDOi4ZOW" TargetMode="External"/><Relationship Id="rId23" Type="http://schemas.openxmlformats.org/officeDocument/2006/relationships/hyperlink" Target="https://talan.bank.gov.ua/get-user-certificate/CboICBda1Szv3QUi2E4U" TargetMode="External"/><Relationship Id="rId119" Type="http://schemas.openxmlformats.org/officeDocument/2006/relationships/hyperlink" Target="https://talan.bank.gov.ua/get-user-certificate/CboICJuzWhSOuYzbwk_-" TargetMode="External"/><Relationship Id="rId44" Type="http://schemas.openxmlformats.org/officeDocument/2006/relationships/hyperlink" Target="https://talan.bank.gov.ua/get-user-certificate/CboICM6jPdZ9S2M8fnEu" TargetMode="External"/><Relationship Id="rId65" Type="http://schemas.openxmlformats.org/officeDocument/2006/relationships/hyperlink" Target="https://talan.bank.gov.ua/get-user-certificate/CboIClrII-T_lrYW0tbv" TargetMode="External"/><Relationship Id="rId86" Type="http://schemas.openxmlformats.org/officeDocument/2006/relationships/hyperlink" Target="https://talan.bank.gov.ua/get-user-certificate/CboICoOTVIkZKmohRCT5" TargetMode="External"/><Relationship Id="rId130" Type="http://schemas.openxmlformats.org/officeDocument/2006/relationships/hyperlink" Target="https://talan.bank.gov.ua/get-user-certificate/CboIC3MN2Qg-xmU1H7u1" TargetMode="External"/><Relationship Id="rId151" Type="http://schemas.openxmlformats.org/officeDocument/2006/relationships/hyperlink" Target="https://talan.bank.gov.ua/get-user-certificate/CboIC9OnJsvdQFECO-un" TargetMode="External"/><Relationship Id="rId172" Type="http://schemas.openxmlformats.org/officeDocument/2006/relationships/hyperlink" Target="https://talan.bank.gov.ua/get-user-certificate/CboIC7CYHLyEZsRJ2f3G" TargetMode="External"/><Relationship Id="rId193" Type="http://schemas.openxmlformats.org/officeDocument/2006/relationships/hyperlink" Target="https://talan.bank.gov.ua/get-user-certificate/CboICtPCbXWneb9QGeU2" TargetMode="External"/><Relationship Id="rId207" Type="http://schemas.openxmlformats.org/officeDocument/2006/relationships/hyperlink" Target="https://talan.bank.gov.ua/get-user-certificate/CboIC9AHhcuomYgs8eas" TargetMode="External"/><Relationship Id="rId13" Type="http://schemas.openxmlformats.org/officeDocument/2006/relationships/hyperlink" Target="https://talan.bank.gov.ua/get-user-certificate/CboICsm5xMHuOdr_wEWv" TargetMode="External"/><Relationship Id="rId109" Type="http://schemas.openxmlformats.org/officeDocument/2006/relationships/hyperlink" Target="https://talan.bank.gov.ua/get-user-certificate/CboIC1bxjHD6EPZTIUEk" TargetMode="External"/><Relationship Id="rId34" Type="http://schemas.openxmlformats.org/officeDocument/2006/relationships/hyperlink" Target="https://talan.bank.gov.ua/get-user-certificate/CboIC4B1gigxxMm-uKU2" TargetMode="External"/><Relationship Id="rId55" Type="http://schemas.openxmlformats.org/officeDocument/2006/relationships/hyperlink" Target="https://talan.bank.gov.ua/get-user-certificate/CboICUIfTRBdqNJC1YYk" TargetMode="External"/><Relationship Id="rId76" Type="http://schemas.openxmlformats.org/officeDocument/2006/relationships/hyperlink" Target="https://talan.bank.gov.ua/get-user-certificate/CboICzXkb5YkwRfjqGpo" TargetMode="External"/><Relationship Id="rId97" Type="http://schemas.openxmlformats.org/officeDocument/2006/relationships/hyperlink" Target="https://talan.bank.gov.ua/get-user-certificate/CboICgCs4EO1r8yfUuvc" TargetMode="External"/><Relationship Id="rId120" Type="http://schemas.openxmlformats.org/officeDocument/2006/relationships/hyperlink" Target="https://talan.bank.gov.ua/get-user-certificate/CboICpwMMHwt7zIU7p47" TargetMode="External"/><Relationship Id="rId141" Type="http://schemas.openxmlformats.org/officeDocument/2006/relationships/hyperlink" Target="https://talan.bank.gov.ua/get-user-certificate/CboICdFbk-mroBX1sybw" TargetMode="External"/><Relationship Id="rId7" Type="http://schemas.openxmlformats.org/officeDocument/2006/relationships/hyperlink" Target="https://talan.bank.gov.ua/get-user-certificate/CboIC_jiocwNObbKEwKD" TargetMode="External"/><Relationship Id="rId162" Type="http://schemas.openxmlformats.org/officeDocument/2006/relationships/hyperlink" Target="https://talan.bank.gov.ua/get-user-certificate/CboICOiYhQ9mdZ4IuFmd" TargetMode="External"/><Relationship Id="rId183" Type="http://schemas.openxmlformats.org/officeDocument/2006/relationships/hyperlink" Target="https://talan.bank.gov.ua/get-user-certificate/CboICLaPYnmF3H8oxMb5" TargetMode="External"/><Relationship Id="rId218" Type="http://schemas.openxmlformats.org/officeDocument/2006/relationships/hyperlink" Target="https://talan.bank.gov.ua/get-user-certificate/CboICMWVl_t0T7czOgzC" TargetMode="External"/><Relationship Id="rId24" Type="http://schemas.openxmlformats.org/officeDocument/2006/relationships/hyperlink" Target="https://talan.bank.gov.ua/get-user-certificate/CboICaOpdYtD_RfR7Uye" TargetMode="External"/><Relationship Id="rId45" Type="http://schemas.openxmlformats.org/officeDocument/2006/relationships/hyperlink" Target="https://talan.bank.gov.ua/get-user-certificate/CboICZafh8DTkw-kcyOi" TargetMode="External"/><Relationship Id="rId66" Type="http://schemas.openxmlformats.org/officeDocument/2006/relationships/hyperlink" Target="https://talan.bank.gov.ua/get-user-certificate/CboICPaT0JDKDnyF3cie" TargetMode="External"/><Relationship Id="rId87" Type="http://schemas.openxmlformats.org/officeDocument/2006/relationships/hyperlink" Target="https://talan.bank.gov.ua/get-user-certificate/CboIC8N3veh7un3DAu0D" TargetMode="External"/><Relationship Id="rId110" Type="http://schemas.openxmlformats.org/officeDocument/2006/relationships/hyperlink" Target="https://talan.bank.gov.ua/get-user-certificate/CboICjUiTo6czsy72u7w" TargetMode="External"/><Relationship Id="rId131" Type="http://schemas.openxmlformats.org/officeDocument/2006/relationships/hyperlink" Target="https://talan.bank.gov.ua/get-user-certificate/CboICLzfU6mN5gJFr0FF" TargetMode="External"/><Relationship Id="rId152" Type="http://schemas.openxmlformats.org/officeDocument/2006/relationships/hyperlink" Target="https://talan.bank.gov.ua/get-user-certificate/CboICVAYpEPt4Yl2_Msw" TargetMode="External"/><Relationship Id="rId173" Type="http://schemas.openxmlformats.org/officeDocument/2006/relationships/hyperlink" Target="https://talan.bank.gov.ua/get-user-certificate/CboICYhcU3yGIZlsj7wn" TargetMode="External"/><Relationship Id="rId194" Type="http://schemas.openxmlformats.org/officeDocument/2006/relationships/hyperlink" Target="https://talan.bank.gov.ua/get-user-certificate/CboIC_swKhQEl53qEUov" TargetMode="External"/><Relationship Id="rId208" Type="http://schemas.openxmlformats.org/officeDocument/2006/relationships/hyperlink" Target="https://talan.bank.gov.ua/get-user-certificate/CboICsyrJNMnLzpuzNre" TargetMode="External"/><Relationship Id="rId14" Type="http://schemas.openxmlformats.org/officeDocument/2006/relationships/hyperlink" Target="https://talan.bank.gov.ua/get-user-certificate/CboIC1jZDA3RwGP5-yaT" TargetMode="External"/><Relationship Id="rId35" Type="http://schemas.openxmlformats.org/officeDocument/2006/relationships/hyperlink" Target="https://talan.bank.gov.ua/get-user-certificate/CboICMKKjpwfpQ4Bin_H" TargetMode="External"/><Relationship Id="rId56" Type="http://schemas.openxmlformats.org/officeDocument/2006/relationships/hyperlink" Target="https://talan.bank.gov.ua/get-user-certificate/CboICT2kY6D9n1c6eC2M" TargetMode="External"/><Relationship Id="rId77" Type="http://schemas.openxmlformats.org/officeDocument/2006/relationships/hyperlink" Target="https://talan.bank.gov.ua/get-user-certificate/CboICOEWdy5b3VdLwc0y" TargetMode="External"/><Relationship Id="rId100" Type="http://schemas.openxmlformats.org/officeDocument/2006/relationships/hyperlink" Target="https://talan.bank.gov.ua/get-user-certificate/CboIC5QjkkM-zM9Ad3BT" TargetMode="External"/><Relationship Id="rId8" Type="http://schemas.openxmlformats.org/officeDocument/2006/relationships/hyperlink" Target="https://talan.bank.gov.ua/get-user-certificate/CboICNSidRhQlRU5P7JJ" TargetMode="External"/><Relationship Id="rId51" Type="http://schemas.openxmlformats.org/officeDocument/2006/relationships/hyperlink" Target="https://talan.bank.gov.ua/get-user-certificate/CboICulRtGZZOdSjlLaw" TargetMode="External"/><Relationship Id="rId72" Type="http://schemas.openxmlformats.org/officeDocument/2006/relationships/hyperlink" Target="https://talan.bank.gov.ua/get-user-certificate/CboICG5BrpXQrzlEjI04" TargetMode="External"/><Relationship Id="rId93" Type="http://schemas.openxmlformats.org/officeDocument/2006/relationships/hyperlink" Target="https://talan.bank.gov.ua/get-user-certificate/CboICFVUo6Xjmsidqj_Z" TargetMode="External"/><Relationship Id="rId98" Type="http://schemas.openxmlformats.org/officeDocument/2006/relationships/hyperlink" Target="https://talan.bank.gov.ua/get-user-certificate/CboICFcZC4MMdoZ1zddP" TargetMode="External"/><Relationship Id="rId121" Type="http://schemas.openxmlformats.org/officeDocument/2006/relationships/hyperlink" Target="https://talan.bank.gov.ua/get-user-certificate/CboICyQ20UL2BmbJulif" TargetMode="External"/><Relationship Id="rId142" Type="http://schemas.openxmlformats.org/officeDocument/2006/relationships/hyperlink" Target="https://talan.bank.gov.ua/get-user-certificate/CboICEpAHeOunb4HOpjR" TargetMode="External"/><Relationship Id="rId163" Type="http://schemas.openxmlformats.org/officeDocument/2006/relationships/hyperlink" Target="https://talan.bank.gov.ua/get-user-certificate/CboICtWIYzFtnkCh74F3" TargetMode="External"/><Relationship Id="rId184" Type="http://schemas.openxmlformats.org/officeDocument/2006/relationships/hyperlink" Target="https://talan.bank.gov.ua/get-user-certificate/CboICp12PJU0ka6Cwjhe" TargetMode="External"/><Relationship Id="rId189" Type="http://schemas.openxmlformats.org/officeDocument/2006/relationships/hyperlink" Target="https://talan.bank.gov.ua/get-user-certificate/CboIChcecPw9Xz4jYC6L" TargetMode="External"/><Relationship Id="rId219" Type="http://schemas.openxmlformats.org/officeDocument/2006/relationships/hyperlink" Target="https://talan.bank.gov.ua/get-user-certificate/CboICIHOnOIOKbSQDWIA" TargetMode="External"/><Relationship Id="rId3" Type="http://schemas.openxmlformats.org/officeDocument/2006/relationships/hyperlink" Target="https://talan.bank.gov.ua/get-user-certificate/CboICLLOLmR1XtjCsXwb" TargetMode="External"/><Relationship Id="rId214" Type="http://schemas.openxmlformats.org/officeDocument/2006/relationships/hyperlink" Target="https://talan.bank.gov.ua/get-user-certificate/CboICndK01ci8vox_NMW" TargetMode="External"/><Relationship Id="rId25" Type="http://schemas.openxmlformats.org/officeDocument/2006/relationships/hyperlink" Target="https://talan.bank.gov.ua/get-user-certificate/CboICsuFYLVW1tMlVNGM" TargetMode="External"/><Relationship Id="rId46" Type="http://schemas.openxmlformats.org/officeDocument/2006/relationships/hyperlink" Target="https://talan.bank.gov.ua/get-user-certificate/CboICWngdJa53N0SOqPt" TargetMode="External"/><Relationship Id="rId67" Type="http://schemas.openxmlformats.org/officeDocument/2006/relationships/hyperlink" Target="https://talan.bank.gov.ua/get-user-certificate/CboIC0v2HMhW8kg-vF5s" TargetMode="External"/><Relationship Id="rId116" Type="http://schemas.openxmlformats.org/officeDocument/2006/relationships/hyperlink" Target="https://talan.bank.gov.ua/get-user-certificate/CboICJguAihVj2k7rzUC" TargetMode="External"/><Relationship Id="rId137" Type="http://schemas.openxmlformats.org/officeDocument/2006/relationships/hyperlink" Target="https://talan.bank.gov.ua/get-user-certificate/CboICuuQnsZtJaZ2ozL3" TargetMode="External"/><Relationship Id="rId158" Type="http://schemas.openxmlformats.org/officeDocument/2006/relationships/hyperlink" Target="https://talan.bank.gov.ua/get-user-certificate/CboIC8lsRzDF6sXAIMuM" TargetMode="External"/><Relationship Id="rId20" Type="http://schemas.openxmlformats.org/officeDocument/2006/relationships/hyperlink" Target="https://talan.bank.gov.ua/get-user-certificate/CboICLTZSnCMrljaiLXO" TargetMode="External"/><Relationship Id="rId41" Type="http://schemas.openxmlformats.org/officeDocument/2006/relationships/hyperlink" Target="https://talan.bank.gov.ua/get-user-certificate/CboICeg5PxLeBzotolg0" TargetMode="External"/><Relationship Id="rId62" Type="http://schemas.openxmlformats.org/officeDocument/2006/relationships/hyperlink" Target="https://talan.bank.gov.ua/get-user-certificate/CboIC6edS8X-f-6Nox58" TargetMode="External"/><Relationship Id="rId83" Type="http://schemas.openxmlformats.org/officeDocument/2006/relationships/hyperlink" Target="https://talan.bank.gov.ua/get-user-certificate/CboICrXS3Y9Ahc-jSCCM" TargetMode="External"/><Relationship Id="rId88" Type="http://schemas.openxmlformats.org/officeDocument/2006/relationships/hyperlink" Target="https://talan.bank.gov.ua/get-user-certificate/CboICUuyU_Th2MUglxKK" TargetMode="External"/><Relationship Id="rId111" Type="http://schemas.openxmlformats.org/officeDocument/2006/relationships/hyperlink" Target="https://talan.bank.gov.ua/get-user-certificate/CboICMxYjfYC5O-y05mf" TargetMode="External"/><Relationship Id="rId132" Type="http://schemas.openxmlformats.org/officeDocument/2006/relationships/hyperlink" Target="https://talan.bank.gov.ua/get-user-certificate/CboICSjMIaZgXAJEggNl" TargetMode="External"/><Relationship Id="rId153" Type="http://schemas.openxmlformats.org/officeDocument/2006/relationships/hyperlink" Target="https://talan.bank.gov.ua/get-user-certificate/CboICZY2cfduDcU1H5VG" TargetMode="External"/><Relationship Id="rId174" Type="http://schemas.openxmlformats.org/officeDocument/2006/relationships/hyperlink" Target="https://talan.bank.gov.ua/get-user-certificate/CboICWdPdaDtV9UjxTHJ" TargetMode="External"/><Relationship Id="rId179" Type="http://schemas.openxmlformats.org/officeDocument/2006/relationships/hyperlink" Target="https://talan.bank.gov.ua/get-user-certificate/CboICBV_4s53B_YrBP7P" TargetMode="External"/><Relationship Id="rId195" Type="http://schemas.openxmlformats.org/officeDocument/2006/relationships/hyperlink" Target="https://talan.bank.gov.ua/get-user-certificate/CboICl_dijyOQsR6eQm8" TargetMode="External"/><Relationship Id="rId209" Type="http://schemas.openxmlformats.org/officeDocument/2006/relationships/hyperlink" Target="https://talan.bank.gov.ua/get-user-certificate/CboICEbXmmiR5kAFlkyw" TargetMode="External"/><Relationship Id="rId190" Type="http://schemas.openxmlformats.org/officeDocument/2006/relationships/hyperlink" Target="https://talan.bank.gov.ua/get-user-certificate/CboICGZ8DO_1QgYZHI-B" TargetMode="External"/><Relationship Id="rId204" Type="http://schemas.openxmlformats.org/officeDocument/2006/relationships/hyperlink" Target="https://talan.bank.gov.ua/get-user-certificate/CboICizgAQpl3C0cxxx_" TargetMode="External"/><Relationship Id="rId220" Type="http://schemas.openxmlformats.org/officeDocument/2006/relationships/hyperlink" Target="https://talan.bank.gov.ua/get-user-certificate/CboICRpjwdzS5EGX_Lnv" TargetMode="External"/><Relationship Id="rId15" Type="http://schemas.openxmlformats.org/officeDocument/2006/relationships/hyperlink" Target="https://talan.bank.gov.ua/get-user-certificate/CboICVtADUj29H_vpmvp" TargetMode="External"/><Relationship Id="rId36" Type="http://schemas.openxmlformats.org/officeDocument/2006/relationships/hyperlink" Target="https://talan.bank.gov.ua/get-user-certificate/CboICSbwLqWrVZu5ASXf" TargetMode="External"/><Relationship Id="rId57" Type="http://schemas.openxmlformats.org/officeDocument/2006/relationships/hyperlink" Target="https://talan.bank.gov.ua/get-user-certificate/CboIChbEOi7c7kxxKLPe" TargetMode="External"/><Relationship Id="rId106" Type="http://schemas.openxmlformats.org/officeDocument/2006/relationships/hyperlink" Target="https://talan.bank.gov.ua/get-user-certificate/CboICDWo7_KLkd1RLW9B" TargetMode="External"/><Relationship Id="rId127" Type="http://schemas.openxmlformats.org/officeDocument/2006/relationships/hyperlink" Target="https://talan.bank.gov.ua/get-user-certificate/CboICjYM4cLfZfV28-BZ" TargetMode="External"/><Relationship Id="rId10" Type="http://schemas.openxmlformats.org/officeDocument/2006/relationships/hyperlink" Target="https://talan.bank.gov.ua/get-user-certificate/CboICEplBzQFO1itS7Ok" TargetMode="External"/><Relationship Id="rId31" Type="http://schemas.openxmlformats.org/officeDocument/2006/relationships/hyperlink" Target="https://talan.bank.gov.ua/get-user-certificate/CboICyVFR35vh9457hc5" TargetMode="External"/><Relationship Id="rId52" Type="http://schemas.openxmlformats.org/officeDocument/2006/relationships/hyperlink" Target="https://talan.bank.gov.ua/get-user-certificate/CboICnBQahBDI7W-fF-R" TargetMode="External"/><Relationship Id="rId73" Type="http://schemas.openxmlformats.org/officeDocument/2006/relationships/hyperlink" Target="https://talan.bank.gov.ua/get-user-certificate/CboICbhf8ZQDRxaJ8cgY" TargetMode="External"/><Relationship Id="rId78" Type="http://schemas.openxmlformats.org/officeDocument/2006/relationships/hyperlink" Target="https://talan.bank.gov.ua/get-user-certificate/CboICsXm7LbuBJSEWDmj" TargetMode="External"/><Relationship Id="rId94" Type="http://schemas.openxmlformats.org/officeDocument/2006/relationships/hyperlink" Target="https://talan.bank.gov.ua/get-user-certificate/CboICq6sPbrn09CPfDCL" TargetMode="External"/><Relationship Id="rId99" Type="http://schemas.openxmlformats.org/officeDocument/2006/relationships/hyperlink" Target="https://talan.bank.gov.ua/get-user-certificate/CboICgGdkmh1nJr1MXld" TargetMode="External"/><Relationship Id="rId101" Type="http://schemas.openxmlformats.org/officeDocument/2006/relationships/hyperlink" Target="https://talan.bank.gov.ua/get-user-certificate/CboIC32J5rWAwLvoGESb" TargetMode="External"/><Relationship Id="rId122" Type="http://schemas.openxmlformats.org/officeDocument/2006/relationships/hyperlink" Target="https://talan.bank.gov.ua/get-user-certificate/CboICIECsYNyY7zAtpaV" TargetMode="External"/><Relationship Id="rId143" Type="http://schemas.openxmlformats.org/officeDocument/2006/relationships/hyperlink" Target="https://talan.bank.gov.ua/get-user-certificate/CboICZ7ccBocA1FCBbEN" TargetMode="External"/><Relationship Id="rId148" Type="http://schemas.openxmlformats.org/officeDocument/2006/relationships/hyperlink" Target="https://talan.bank.gov.ua/get-user-certificate/CboICJmbHXsbR6DkrN9f" TargetMode="External"/><Relationship Id="rId164" Type="http://schemas.openxmlformats.org/officeDocument/2006/relationships/hyperlink" Target="https://talan.bank.gov.ua/get-user-certificate/CboIC0K-fRchFFbpFrBO" TargetMode="External"/><Relationship Id="rId169" Type="http://schemas.openxmlformats.org/officeDocument/2006/relationships/hyperlink" Target="https://talan.bank.gov.ua/get-user-certificate/CboICf4q_aQwlnwZVQ6k" TargetMode="External"/><Relationship Id="rId185" Type="http://schemas.openxmlformats.org/officeDocument/2006/relationships/hyperlink" Target="https://talan.bank.gov.ua/get-user-certificate/CboICWhBpE4DCodxmUIn" TargetMode="External"/><Relationship Id="rId4" Type="http://schemas.openxmlformats.org/officeDocument/2006/relationships/hyperlink" Target="https://talan.bank.gov.ua/get-user-certificate/CboICHH8aDPu515JXRnE" TargetMode="External"/><Relationship Id="rId9" Type="http://schemas.openxmlformats.org/officeDocument/2006/relationships/hyperlink" Target="https://talan.bank.gov.ua/get-user-certificate/CboICUfriPyF6jD0R_qA" TargetMode="External"/><Relationship Id="rId180" Type="http://schemas.openxmlformats.org/officeDocument/2006/relationships/hyperlink" Target="https://talan.bank.gov.ua/get-user-certificate/CboICfp6ICQ7bDrMrkh0" TargetMode="External"/><Relationship Id="rId210" Type="http://schemas.openxmlformats.org/officeDocument/2006/relationships/hyperlink" Target="https://talan.bank.gov.ua/get-user-certificate/CboICOcyLMA9qdUPLKuK" TargetMode="External"/><Relationship Id="rId215" Type="http://schemas.openxmlformats.org/officeDocument/2006/relationships/hyperlink" Target="https://talan.bank.gov.ua/get-user-certificate/CboICNfC5JQiuAIl9UEQ" TargetMode="External"/><Relationship Id="rId26" Type="http://schemas.openxmlformats.org/officeDocument/2006/relationships/hyperlink" Target="https://talan.bank.gov.ua/get-user-certificate/CboIC2Lx6ruiLOKO9HfH" TargetMode="External"/><Relationship Id="rId47" Type="http://schemas.openxmlformats.org/officeDocument/2006/relationships/hyperlink" Target="https://talan.bank.gov.ua/get-user-certificate/CboICWlTwUDdGRZsiLgI" TargetMode="External"/><Relationship Id="rId68" Type="http://schemas.openxmlformats.org/officeDocument/2006/relationships/hyperlink" Target="https://talan.bank.gov.ua/get-user-certificate/CboICYC4oZLNg1aDKLwm" TargetMode="External"/><Relationship Id="rId89" Type="http://schemas.openxmlformats.org/officeDocument/2006/relationships/hyperlink" Target="https://talan.bank.gov.ua/get-user-certificate/CboICVHZpIOknER7jUZ1" TargetMode="External"/><Relationship Id="rId112" Type="http://schemas.openxmlformats.org/officeDocument/2006/relationships/hyperlink" Target="https://talan.bank.gov.ua/get-user-certificate/CboICNsAtrtNywGLr0wl" TargetMode="External"/><Relationship Id="rId133" Type="http://schemas.openxmlformats.org/officeDocument/2006/relationships/hyperlink" Target="https://talan.bank.gov.ua/get-user-certificate/CboICEvIbSvdY2sTL0ap" TargetMode="External"/><Relationship Id="rId154" Type="http://schemas.openxmlformats.org/officeDocument/2006/relationships/hyperlink" Target="https://talan.bank.gov.ua/get-user-certificate/CboICX8EQOM7NKkn3BW0" TargetMode="External"/><Relationship Id="rId175" Type="http://schemas.openxmlformats.org/officeDocument/2006/relationships/hyperlink" Target="https://talan.bank.gov.ua/get-user-certificate/CboIC-HtLNlLr_NXVy6B" TargetMode="External"/><Relationship Id="rId196" Type="http://schemas.openxmlformats.org/officeDocument/2006/relationships/hyperlink" Target="https://talan.bank.gov.ua/get-user-certificate/CboICoQyPACQOvwiAy4I" TargetMode="External"/><Relationship Id="rId200" Type="http://schemas.openxmlformats.org/officeDocument/2006/relationships/hyperlink" Target="https://talan.bank.gov.ua/get-user-certificate/CboICk1cVE_yEvLb5xe7" TargetMode="External"/><Relationship Id="rId16" Type="http://schemas.openxmlformats.org/officeDocument/2006/relationships/hyperlink" Target="https://talan.bank.gov.ua/get-user-certificate/CboICO4NEkTXsVKyMo-P" TargetMode="External"/><Relationship Id="rId221" Type="http://schemas.openxmlformats.org/officeDocument/2006/relationships/hyperlink" Target="https://talan.bank.gov.ua/get-user-certificate/G_32amKzCCpsF5ArmS8t" TargetMode="External"/><Relationship Id="rId37" Type="http://schemas.openxmlformats.org/officeDocument/2006/relationships/hyperlink" Target="https://talan.bank.gov.ua/get-user-certificate/CboICApn8ar_yZPZIRIi" TargetMode="External"/><Relationship Id="rId58" Type="http://schemas.openxmlformats.org/officeDocument/2006/relationships/hyperlink" Target="https://talan.bank.gov.ua/get-user-certificate/CboICGlw-8_dgNCCqPg6" TargetMode="External"/><Relationship Id="rId79" Type="http://schemas.openxmlformats.org/officeDocument/2006/relationships/hyperlink" Target="https://talan.bank.gov.ua/get-user-certificate/CboIClBW4ccffoIwZgsK" TargetMode="External"/><Relationship Id="rId102" Type="http://schemas.openxmlformats.org/officeDocument/2006/relationships/hyperlink" Target="https://talan.bank.gov.ua/get-user-certificate/CboICUnmZBpjH7bOeUYm" TargetMode="External"/><Relationship Id="rId123" Type="http://schemas.openxmlformats.org/officeDocument/2006/relationships/hyperlink" Target="https://talan.bank.gov.ua/get-user-certificate/CboICUfLDNPw7WxiNFvT" TargetMode="External"/><Relationship Id="rId144" Type="http://schemas.openxmlformats.org/officeDocument/2006/relationships/hyperlink" Target="https://talan.bank.gov.ua/get-user-certificate/CboICQR79R_vWmMo1NL-" TargetMode="External"/><Relationship Id="rId90" Type="http://schemas.openxmlformats.org/officeDocument/2006/relationships/hyperlink" Target="https://talan.bank.gov.ua/get-user-certificate/CboICdIBaq6D1qP2QfKc" TargetMode="External"/><Relationship Id="rId165" Type="http://schemas.openxmlformats.org/officeDocument/2006/relationships/hyperlink" Target="https://talan.bank.gov.ua/get-user-certificate/CboICcj9hm6DQDGLndvX" TargetMode="External"/><Relationship Id="rId186" Type="http://schemas.openxmlformats.org/officeDocument/2006/relationships/hyperlink" Target="https://talan.bank.gov.ua/get-user-certificate/CboICvzh6WpyK-7elqJO" TargetMode="External"/><Relationship Id="rId211" Type="http://schemas.openxmlformats.org/officeDocument/2006/relationships/hyperlink" Target="https://talan.bank.gov.ua/get-user-certificate/CboICcaOMlsT-NcGSUx1" TargetMode="External"/><Relationship Id="rId27" Type="http://schemas.openxmlformats.org/officeDocument/2006/relationships/hyperlink" Target="https://talan.bank.gov.ua/get-user-certificate/CboIC2NrIhcLZmEhqcrL" TargetMode="External"/><Relationship Id="rId48" Type="http://schemas.openxmlformats.org/officeDocument/2006/relationships/hyperlink" Target="https://talan.bank.gov.ua/get-user-certificate/CboICB6W4_cUX3j0gev9" TargetMode="External"/><Relationship Id="rId69" Type="http://schemas.openxmlformats.org/officeDocument/2006/relationships/hyperlink" Target="https://talan.bank.gov.ua/get-user-certificate/CboICvwaBia4tEMFpkkd" TargetMode="External"/><Relationship Id="rId113" Type="http://schemas.openxmlformats.org/officeDocument/2006/relationships/hyperlink" Target="https://talan.bank.gov.ua/get-user-certificate/CboICUMfRvhneuslBpwI" TargetMode="External"/><Relationship Id="rId134" Type="http://schemas.openxmlformats.org/officeDocument/2006/relationships/hyperlink" Target="https://talan.bank.gov.ua/get-user-certificate/CboICuAQyLaXQCXOTZTv" TargetMode="External"/><Relationship Id="rId80" Type="http://schemas.openxmlformats.org/officeDocument/2006/relationships/hyperlink" Target="https://talan.bank.gov.ua/get-user-certificate/CboICS_afXwYNshy3PJb" TargetMode="External"/><Relationship Id="rId155" Type="http://schemas.openxmlformats.org/officeDocument/2006/relationships/hyperlink" Target="https://talan.bank.gov.ua/get-user-certificate/CboIC81Z8cAIAY8JDAnD" TargetMode="External"/><Relationship Id="rId176" Type="http://schemas.openxmlformats.org/officeDocument/2006/relationships/hyperlink" Target="https://talan.bank.gov.ua/get-user-certificate/CboICzE2UAioK6lkxjuf" TargetMode="External"/><Relationship Id="rId197" Type="http://schemas.openxmlformats.org/officeDocument/2006/relationships/hyperlink" Target="https://talan.bank.gov.ua/get-user-certificate/CboICiMq8QtgztuE2hyi" TargetMode="External"/><Relationship Id="rId201" Type="http://schemas.openxmlformats.org/officeDocument/2006/relationships/hyperlink" Target="https://talan.bank.gov.ua/get-user-certificate/CboICNzv936rH15uR6RT" TargetMode="External"/><Relationship Id="rId222" Type="http://schemas.openxmlformats.org/officeDocument/2006/relationships/printerSettings" Target="../printerSettings/printerSettings1.bin"/><Relationship Id="rId17" Type="http://schemas.openxmlformats.org/officeDocument/2006/relationships/hyperlink" Target="https://talan.bank.gov.ua/get-user-certificate/CboIC4cTKdrreXXzZsg9" TargetMode="External"/><Relationship Id="rId38" Type="http://schemas.openxmlformats.org/officeDocument/2006/relationships/hyperlink" Target="https://talan.bank.gov.ua/get-user-certificate/CboIC5n2_OrqZzZJAnms" TargetMode="External"/><Relationship Id="rId59" Type="http://schemas.openxmlformats.org/officeDocument/2006/relationships/hyperlink" Target="https://talan.bank.gov.ua/get-user-certificate/CboICNKP__6Mq5bPWoB1" TargetMode="External"/><Relationship Id="rId103" Type="http://schemas.openxmlformats.org/officeDocument/2006/relationships/hyperlink" Target="https://talan.bank.gov.ua/get-user-certificate/CboICSCc27wr9fEjhQrq" TargetMode="External"/><Relationship Id="rId124" Type="http://schemas.openxmlformats.org/officeDocument/2006/relationships/hyperlink" Target="https://talan.bank.gov.ua/get-user-certificate/CboICmm7BUyTDm-qM_gr" TargetMode="External"/><Relationship Id="rId70" Type="http://schemas.openxmlformats.org/officeDocument/2006/relationships/hyperlink" Target="https://talan.bank.gov.ua/get-user-certificate/CboIC11LS9LZ-kwFcuqc" TargetMode="External"/><Relationship Id="rId91" Type="http://schemas.openxmlformats.org/officeDocument/2006/relationships/hyperlink" Target="https://talan.bank.gov.ua/get-user-certificate/CboIC3-5KVaEw7Kf22r_" TargetMode="External"/><Relationship Id="rId145" Type="http://schemas.openxmlformats.org/officeDocument/2006/relationships/hyperlink" Target="https://talan.bank.gov.ua/get-user-certificate/CboIChBfMVgw0sWV3Hmh" TargetMode="External"/><Relationship Id="rId166" Type="http://schemas.openxmlformats.org/officeDocument/2006/relationships/hyperlink" Target="https://talan.bank.gov.ua/get-user-certificate/CboICu37RBxY0O2HrC-Y" TargetMode="External"/><Relationship Id="rId187" Type="http://schemas.openxmlformats.org/officeDocument/2006/relationships/hyperlink" Target="https://talan.bank.gov.ua/get-user-certificate/CboICwjrcGZV-8eHWPfZ" TargetMode="External"/><Relationship Id="rId1" Type="http://schemas.openxmlformats.org/officeDocument/2006/relationships/hyperlink" Target="https://talan.bank.gov.ua/get-user-certificate/CboICGlSWZvr_daf65Z5" TargetMode="External"/><Relationship Id="rId212" Type="http://schemas.openxmlformats.org/officeDocument/2006/relationships/hyperlink" Target="https://talan.bank.gov.ua/get-user-certificate/CboICM_7Zeld_LiO8T6f" TargetMode="External"/><Relationship Id="rId28" Type="http://schemas.openxmlformats.org/officeDocument/2006/relationships/hyperlink" Target="https://talan.bank.gov.ua/get-user-certificate/CboIC0d2gIACWP3L6F4S" TargetMode="External"/><Relationship Id="rId49" Type="http://schemas.openxmlformats.org/officeDocument/2006/relationships/hyperlink" Target="https://talan.bank.gov.ua/get-user-certificate/CboICwQVe-NSX29KWfiN" TargetMode="External"/><Relationship Id="rId114" Type="http://schemas.openxmlformats.org/officeDocument/2006/relationships/hyperlink" Target="https://talan.bank.gov.ua/get-user-certificate/CboICzu2SWCqptVNPayy" TargetMode="External"/><Relationship Id="rId60" Type="http://schemas.openxmlformats.org/officeDocument/2006/relationships/hyperlink" Target="https://talan.bank.gov.ua/get-user-certificate/CboICHOgo0FGtjXa4zeK" TargetMode="External"/><Relationship Id="rId81" Type="http://schemas.openxmlformats.org/officeDocument/2006/relationships/hyperlink" Target="https://talan.bank.gov.ua/get-user-certificate/CboIC15AXimPEwZvnJQt" TargetMode="External"/><Relationship Id="rId135" Type="http://schemas.openxmlformats.org/officeDocument/2006/relationships/hyperlink" Target="https://talan.bank.gov.ua/get-user-certificate/CboIC8p0vOZLvx5aZoab" TargetMode="External"/><Relationship Id="rId156" Type="http://schemas.openxmlformats.org/officeDocument/2006/relationships/hyperlink" Target="https://talan.bank.gov.ua/get-user-certificate/CboICHdUEu1Y1mzQj2ml" TargetMode="External"/><Relationship Id="rId177" Type="http://schemas.openxmlformats.org/officeDocument/2006/relationships/hyperlink" Target="https://talan.bank.gov.ua/get-user-certificate/CboICUCiddo1gHGm4RDW" TargetMode="External"/><Relationship Id="rId198" Type="http://schemas.openxmlformats.org/officeDocument/2006/relationships/hyperlink" Target="https://talan.bank.gov.ua/get-user-certificate/CboIC1n3TpiFpc2L_zZY" TargetMode="External"/><Relationship Id="rId202" Type="http://schemas.openxmlformats.org/officeDocument/2006/relationships/hyperlink" Target="https://talan.bank.gov.ua/get-user-certificate/CboICudKnS6uyH33g6AA" TargetMode="External"/><Relationship Id="rId18" Type="http://schemas.openxmlformats.org/officeDocument/2006/relationships/hyperlink" Target="https://talan.bank.gov.ua/get-user-certificate/CboIC86ee5RjSIUb9Pq2" TargetMode="External"/><Relationship Id="rId39" Type="http://schemas.openxmlformats.org/officeDocument/2006/relationships/hyperlink" Target="https://talan.bank.gov.ua/get-user-certificate/CboICtPU3uZ5f2zyaMLD" TargetMode="External"/><Relationship Id="rId50" Type="http://schemas.openxmlformats.org/officeDocument/2006/relationships/hyperlink" Target="https://talan.bank.gov.ua/get-user-certificate/CboICNw5lYCogkTVZHpo" TargetMode="External"/><Relationship Id="rId104" Type="http://schemas.openxmlformats.org/officeDocument/2006/relationships/hyperlink" Target="https://talan.bank.gov.ua/get-user-certificate/CboICvVBcG4r5FcjlXSn" TargetMode="External"/><Relationship Id="rId125" Type="http://schemas.openxmlformats.org/officeDocument/2006/relationships/hyperlink" Target="https://talan.bank.gov.ua/get-user-certificate/CboICiAnuDE3Oa8dvfTt" TargetMode="External"/><Relationship Id="rId146" Type="http://schemas.openxmlformats.org/officeDocument/2006/relationships/hyperlink" Target="https://talan.bank.gov.ua/get-user-certificate/CboICnm5gc_OaiTS_gh3" TargetMode="External"/><Relationship Id="rId167" Type="http://schemas.openxmlformats.org/officeDocument/2006/relationships/hyperlink" Target="https://talan.bank.gov.ua/get-user-certificate/CboICGtK0Y_1ahjiwXwG" TargetMode="External"/><Relationship Id="rId188" Type="http://schemas.openxmlformats.org/officeDocument/2006/relationships/hyperlink" Target="https://talan.bank.gov.ua/get-user-certificate/CboIC98WHCukRnlFuzcd" TargetMode="External"/><Relationship Id="rId71" Type="http://schemas.openxmlformats.org/officeDocument/2006/relationships/hyperlink" Target="https://talan.bank.gov.ua/get-user-certificate/CboIC15pkoBn4C9KF8TC" TargetMode="External"/><Relationship Id="rId92" Type="http://schemas.openxmlformats.org/officeDocument/2006/relationships/hyperlink" Target="https://talan.bank.gov.ua/get-user-certificate/CboICRe0pElwXL2TWeXk" TargetMode="External"/><Relationship Id="rId213" Type="http://schemas.openxmlformats.org/officeDocument/2006/relationships/hyperlink" Target="https://talan.bank.gov.ua/get-user-certificate/CboICvXZcZcP9YQyUEFp" TargetMode="External"/><Relationship Id="rId2" Type="http://schemas.openxmlformats.org/officeDocument/2006/relationships/hyperlink" Target="https://talan.bank.gov.ua/get-user-certificate/CboIC2FG2q4V1eOVGT7F" TargetMode="External"/><Relationship Id="rId29" Type="http://schemas.openxmlformats.org/officeDocument/2006/relationships/hyperlink" Target="https://talan.bank.gov.ua/get-user-certificate/CboIC5iU2GBXKBA_Lhj_" TargetMode="External"/><Relationship Id="rId40" Type="http://schemas.openxmlformats.org/officeDocument/2006/relationships/hyperlink" Target="https://talan.bank.gov.ua/get-user-certificate/CboICHZ0oYSvOA4ZelI9" TargetMode="External"/><Relationship Id="rId115" Type="http://schemas.openxmlformats.org/officeDocument/2006/relationships/hyperlink" Target="https://talan.bank.gov.ua/get-user-certificate/CboICxyre8gDAApr3w4Y" TargetMode="External"/><Relationship Id="rId136" Type="http://schemas.openxmlformats.org/officeDocument/2006/relationships/hyperlink" Target="https://talan.bank.gov.ua/get-user-certificate/CboIC9Is9VMdSYVRfsap" TargetMode="External"/><Relationship Id="rId157" Type="http://schemas.openxmlformats.org/officeDocument/2006/relationships/hyperlink" Target="https://talan.bank.gov.ua/get-user-certificate/CboICOk7oOPgTsdyD0RE" TargetMode="External"/><Relationship Id="rId178" Type="http://schemas.openxmlformats.org/officeDocument/2006/relationships/hyperlink" Target="https://talan.bank.gov.ua/get-user-certificate/CboIC5cCrZkKClLE8oeN" TargetMode="External"/><Relationship Id="rId61" Type="http://schemas.openxmlformats.org/officeDocument/2006/relationships/hyperlink" Target="https://talan.bank.gov.ua/get-user-certificate/CboICBGNPgHWBpUGqhf-" TargetMode="External"/><Relationship Id="rId82" Type="http://schemas.openxmlformats.org/officeDocument/2006/relationships/hyperlink" Target="https://talan.bank.gov.ua/get-user-certificate/CboICHJRQ8CBiSki6EjD" TargetMode="External"/><Relationship Id="rId199" Type="http://schemas.openxmlformats.org/officeDocument/2006/relationships/hyperlink" Target="https://talan.bank.gov.ua/get-user-certificate/CboICCcrJpctLsi0jOZh" TargetMode="External"/><Relationship Id="rId203" Type="http://schemas.openxmlformats.org/officeDocument/2006/relationships/hyperlink" Target="https://talan.bank.gov.ua/get-user-certificate/CboIC0h6OSZf3YnrFCo9" TargetMode="External"/><Relationship Id="rId19" Type="http://schemas.openxmlformats.org/officeDocument/2006/relationships/hyperlink" Target="https://talan.bank.gov.ua/get-user-certificate/CboICGzEwin_xt6GwuJM" TargetMode="External"/><Relationship Id="rId30" Type="http://schemas.openxmlformats.org/officeDocument/2006/relationships/hyperlink" Target="https://talan.bank.gov.ua/get-user-certificate/CboICpin18eNh61q00Mu" TargetMode="External"/><Relationship Id="rId105" Type="http://schemas.openxmlformats.org/officeDocument/2006/relationships/hyperlink" Target="https://talan.bank.gov.ua/get-user-certificate/CboIC5zw_o7QVsrEcLv8" TargetMode="External"/><Relationship Id="rId126" Type="http://schemas.openxmlformats.org/officeDocument/2006/relationships/hyperlink" Target="https://talan.bank.gov.ua/get-user-certificate/CboIC3yt8p66A8ibga4S" TargetMode="External"/><Relationship Id="rId147" Type="http://schemas.openxmlformats.org/officeDocument/2006/relationships/hyperlink" Target="https://talan.bank.gov.ua/get-user-certificate/CboIChxCWbC0jPmBNbCR" TargetMode="External"/><Relationship Id="rId168" Type="http://schemas.openxmlformats.org/officeDocument/2006/relationships/hyperlink" Target="https://talan.bank.gov.ua/get-user-certificate/CboICYFoDCfqfNjXkwd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2"/>
  <sheetViews>
    <sheetView tabSelected="1" topLeftCell="A40" workbookViewId="0">
      <selection activeCell="H61" sqref="H61"/>
    </sheetView>
  </sheetViews>
  <sheetFormatPr defaultRowHeight="14.4" x14ac:dyDescent="0.3"/>
  <cols>
    <col min="1" max="1" width="12.88671875" customWidth="1"/>
    <col min="2" max="2" width="19.5546875" customWidth="1"/>
    <col min="3" max="3" width="85.77734375" customWidth="1"/>
    <col min="4" max="4" width="27.109375" customWidth="1"/>
  </cols>
  <sheetData>
    <row r="1" spans="1:4" s="1" customFormat="1" x14ac:dyDescent="0.3">
      <c r="A1" s="1" t="s">
        <v>0</v>
      </c>
      <c r="B1" s="1" t="s">
        <v>1</v>
      </c>
      <c r="C1" s="1" t="s">
        <v>445</v>
      </c>
      <c r="D1" s="1" t="s">
        <v>2</v>
      </c>
    </row>
    <row r="2" spans="1:4" x14ac:dyDescent="0.3">
      <c r="A2" t="s">
        <v>3</v>
      </c>
      <c r="B2" t="s">
        <v>4</v>
      </c>
      <c r="C2" t="s">
        <v>5</v>
      </c>
      <c r="D2" t="str">
        <f>HYPERLINK("https://talan.bank.gov.ua/get-user-certificate/CboICGlSWZvr_daf65Z5","Завантажити сертифікат")</f>
        <v>Завантажити сертифікат</v>
      </c>
    </row>
    <row r="3" spans="1:4" x14ac:dyDescent="0.3">
      <c r="A3" t="s">
        <v>6</v>
      </c>
      <c r="B3" t="s">
        <v>4</v>
      </c>
      <c r="C3" t="s">
        <v>7</v>
      </c>
      <c r="D3" t="str">
        <f>HYPERLINK("https://talan.bank.gov.ua/get-user-certificate/CboIC2FG2q4V1eOVGT7F","Завантажити сертифікат")</f>
        <v>Завантажити сертифікат</v>
      </c>
    </row>
    <row r="4" spans="1:4" x14ac:dyDescent="0.3">
      <c r="A4" t="s">
        <v>8</v>
      </c>
      <c r="B4" t="s">
        <v>4</v>
      </c>
      <c r="C4" t="s">
        <v>9</v>
      </c>
      <c r="D4" t="str">
        <f>HYPERLINK("https://talan.bank.gov.ua/get-user-certificate/CboICLLOLmR1XtjCsXwb","Завантажити сертифікат")</f>
        <v>Завантажити сертифікат</v>
      </c>
    </row>
    <row r="5" spans="1:4" x14ac:dyDescent="0.3">
      <c r="A5" t="s">
        <v>10</v>
      </c>
      <c r="B5" t="s">
        <v>4</v>
      </c>
      <c r="C5" t="s">
        <v>11</v>
      </c>
      <c r="D5" t="str">
        <f>HYPERLINK("https://talan.bank.gov.ua/get-user-certificate/CboICHH8aDPu515JXRnE","Завантажити сертифікат")</f>
        <v>Завантажити сертифікат</v>
      </c>
    </row>
    <row r="6" spans="1:4" x14ac:dyDescent="0.3">
      <c r="A6" t="s">
        <v>12</v>
      </c>
      <c r="B6" t="s">
        <v>4</v>
      </c>
      <c r="C6" t="s">
        <v>13</v>
      </c>
      <c r="D6" t="str">
        <f>HYPERLINK("https://talan.bank.gov.ua/get-user-certificate/CboICEaWYUy7v6ooYpSV","Завантажити сертифікат")</f>
        <v>Завантажити сертифікат</v>
      </c>
    </row>
    <row r="7" spans="1:4" x14ac:dyDescent="0.3">
      <c r="A7" t="s">
        <v>14</v>
      </c>
      <c r="B7" t="s">
        <v>4</v>
      </c>
      <c r="C7" t="s">
        <v>15</v>
      </c>
      <c r="D7" t="str">
        <f>HYPERLINK("https://talan.bank.gov.ua/get-user-certificate/CboICD0931whsDOi4ZOW","Завантажити сертифікат")</f>
        <v>Завантажити сертифікат</v>
      </c>
    </row>
    <row r="8" spans="1:4" x14ac:dyDescent="0.3">
      <c r="A8" t="s">
        <v>16</v>
      </c>
      <c r="B8" t="s">
        <v>4</v>
      </c>
      <c r="C8" t="s">
        <v>17</v>
      </c>
      <c r="D8" t="str">
        <f>HYPERLINK("https://talan.bank.gov.ua/get-user-certificate/CboIC_jiocwNObbKEwKD","Завантажити сертифікат")</f>
        <v>Завантажити сертифікат</v>
      </c>
    </row>
    <row r="9" spans="1:4" x14ac:dyDescent="0.3">
      <c r="A9" t="s">
        <v>18</v>
      </c>
      <c r="B9" t="s">
        <v>4</v>
      </c>
      <c r="C9" t="s">
        <v>19</v>
      </c>
      <c r="D9" t="str">
        <f>HYPERLINK("https://talan.bank.gov.ua/get-user-certificate/CboICNSidRhQlRU5P7JJ","Завантажити сертифікат")</f>
        <v>Завантажити сертифікат</v>
      </c>
    </row>
    <row r="10" spans="1:4" x14ac:dyDescent="0.3">
      <c r="A10" t="s">
        <v>20</v>
      </c>
      <c r="B10" t="s">
        <v>4</v>
      </c>
      <c r="C10" t="s">
        <v>21</v>
      </c>
      <c r="D10" t="str">
        <f>HYPERLINK("https://talan.bank.gov.ua/get-user-certificate/CboICUfriPyF6jD0R_qA","Завантажити сертифікат")</f>
        <v>Завантажити сертифікат</v>
      </c>
    </row>
    <row r="11" spans="1:4" x14ac:dyDescent="0.3">
      <c r="A11" t="s">
        <v>22</v>
      </c>
      <c r="B11" t="s">
        <v>4</v>
      </c>
      <c r="C11" t="s">
        <v>23</v>
      </c>
      <c r="D11" t="str">
        <f>HYPERLINK("https://talan.bank.gov.ua/get-user-certificate/CboICEplBzQFO1itS7Ok","Завантажити сертифікат")</f>
        <v>Завантажити сертифікат</v>
      </c>
    </row>
    <row r="12" spans="1:4" x14ac:dyDescent="0.3">
      <c r="A12" t="s">
        <v>24</v>
      </c>
      <c r="B12" t="s">
        <v>4</v>
      </c>
      <c r="C12" t="s">
        <v>25</v>
      </c>
      <c r="D12" t="str">
        <f>HYPERLINK("https://talan.bank.gov.ua/get-user-certificate/CboICN-GvZf66WtD93ox","Завантажити сертифікат")</f>
        <v>Завантажити сертифікат</v>
      </c>
    </row>
    <row r="13" spans="1:4" x14ac:dyDescent="0.3">
      <c r="A13" t="s">
        <v>26</v>
      </c>
      <c r="B13" t="s">
        <v>4</v>
      </c>
      <c r="C13" t="s">
        <v>27</v>
      </c>
      <c r="D13" t="str">
        <f>HYPERLINK("https://talan.bank.gov.ua/get-user-certificate/CboICDNRcjcjDGDVt3Id","Завантажити сертифікат")</f>
        <v>Завантажити сертифікат</v>
      </c>
    </row>
    <row r="14" spans="1:4" x14ac:dyDescent="0.3">
      <c r="A14" t="s">
        <v>28</v>
      </c>
      <c r="B14" t="s">
        <v>4</v>
      </c>
      <c r="C14" t="s">
        <v>29</v>
      </c>
      <c r="D14" t="str">
        <f>HYPERLINK("https://talan.bank.gov.ua/get-user-certificate/CboICsm5xMHuOdr_wEWv","Завантажити сертифікат")</f>
        <v>Завантажити сертифікат</v>
      </c>
    </row>
    <row r="15" spans="1:4" x14ac:dyDescent="0.3">
      <c r="A15" t="s">
        <v>30</v>
      </c>
      <c r="B15" t="s">
        <v>4</v>
      </c>
      <c r="C15" t="s">
        <v>31</v>
      </c>
      <c r="D15" t="str">
        <f>HYPERLINK("https://talan.bank.gov.ua/get-user-certificate/CboIC1jZDA3RwGP5-yaT","Завантажити сертифікат")</f>
        <v>Завантажити сертифікат</v>
      </c>
    </row>
    <row r="16" spans="1:4" x14ac:dyDescent="0.3">
      <c r="A16" t="s">
        <v>32</v>
      </c>
      <c r="B16" t="s">
        <v>4</v>
      </c>
      <c r="C16" t="s">
        <v>33</v>
      </c>
      <c r="D16" t="str">
        <f>HYPERLINK("https://talan.bank.gov.ua/get-user-certificate/CboICVtADUj29H_vpmvp","Завантажити сертифікат")</f>
        <v>Завантажити сертифікат</v>
      </c>
    </row>
    <row r="17" spans="1:4" x14ac:dyDescent="0.3">
      <c r="A17" t="s">
        <v>34</v>
      </c>
      <c r="B17" t="s">
        <v>4</v>
      </c>
      <c r="C17" t="s">
        <v>35</v>
      </c>
      <c r="D17" t="str">
        <f>HYPERLINK("https://talan.bank.gov.ua/get-user-certificate/CboICO4NEkTXsVKyMo-P","Завантажити сертифікат")</f>
        <v>Завантажити сертифікат</v>
      </c>
    </row>
    <row r="18" spans="1:4" x14ac:dyDescent="0.3">
      <c r="A18" t="s">
        <v>36</v>
      </c>
      <c r="B18" t="s">
        <v>4</v>
      </c>
      <c r="C18" t="s">
        <v>37</v>
      </c>
      <c r="D18" t="str">
        <f>HYPERLINK("https://talan.bank.gov.ua/get-user-certificate/CboIC4cTKdrreXXzZsg9","Завантажити сертифікат")</f>
        <v>Завантажити сертифікат</v>
      </c>
    </row>
    <row r="19" spans="1:4" x14ac:dyDescent="0.3">
      <c r="A19" t="s">
        <v>38</v>
      </c>
      <c r="B19" t="s">
        <v>4</v>
      </c>
      <c r="C19" t="s">
        <v>39</v>
      </c>
      <c r="D19" t="str">
        <f>HYPERLINK("https://talan.bank.gov.ua/get-user-certificate/CboIC86ee5RjSIUb9Pq2","Завантажити сертифікат")</f>
        <v>Завантажити сертифікат</v>
      </c>
    </row>
    <row r="20" spans="1:4" x14ac:dyDescent="0.3">
      <c r="A20" t="s">
        <v>40</v>
      </c>
      <c r="B20" t="s">
        <v>4</v>
      </c>
      <c r="C20" t="s">
        <v>41</v>
      </c>
      <c r="D20" t="str">
        <f>HYPERLINK("https://talan.bank.gov.ua/get-user-certificate/CboICGzEwin_xt6GwuJM","Завантажити сертифікат")</f>
        <v>Завантажити сертифікат</v>
      </c>
    </row>
    <row r="21" spans="1:4" x14ac:dyDescent="0.3">
      <c r="A21" t="s">
        <v>42</v>
      </c>
      <c r="B21" t="s">
        <v>4</v>
      </c>
      <c r="C21" t="s">
        <v>43</v>
      </c>
      <c r="D21" t="str">
        <f>HYPERLINK("https://talan.bank.gov.ua/get-user-certificate/CboICLTZSnCMrljaiLXO","Завантажити сертифікат")</f>
        <v>Завантажити сертифікат</v>
      </c>
    </row>
    <row r="22" spans="1:4" x14ac:dyDescent="0.3">
      <c r="A22" t="s">
        <v>44</v>
      </c>
      <c r="B22" t="s">
        <v>4</v>
      </c>
      <c r="C22" t="s">
        <v>45</v>
      </c>
      <c r="D22" t="str">
        <f>HYPERLINK("https://talan.bank.gov.ua/get-user-certificate/CboICFSAK_apE7NDwLgZ","Завантажити сертифікат")</f>
        <v>Завантажити сертифікат</v>
      </c>
    </row>
    <row r="23" spans="1:4" x14ac:dyDescent="0.3">
      <c r="A23" t="s">
        <v>46</v>
      </c>
      <c r="B23" t="s">
        <v>4</v>
      </c>
      <c r="C23" t="s">
        <v>47</v>
      </c>
      <c r="D23" t="str">
        <f>HYPERLINK("https://talan.bank.gov.ua/get-user-certificate/CboICnyK-Ywcyn8yf2TX","Завантажити сертифікат")</f>
        <v>Завантажити сертифікат</v>
      </c>
    </row>
    <row r="24" spans="1:4" x14ac:dyDescent="0.3">
      <c r="A24" t="s">
        <v>48</v>
      </c>
      <c r="B24" t="s">
        <v>4</v>
      </c>
      <c r="C24" t="s">
        <v>49</v>
      </c>
      <c r="D24" t="str">
        <f>HYPERLINK("https://talan.bank.gov.ua/get-user-certificate/CboICBda1Szv3QUi2E4U","Завантажити сертифікат")</f>
        <v>Завантажити сертифікат</v>
      </c>
    </row>
    <row r="25" spans="1:4" x14ac:dyDescent="0.3">
      <c r="A25" t="s">
        <v>50</v>
      </c>
      <c r="B25" t="s">
        <v>4</v>
      </c>
      <c r="C25" t="s">
        <v>51</v>
      </c>
      <c r="D25" t="str">
        <f>HYPERLINK("https://talan.bank.gov.ua/get-user-certificate/CboICaOpdYtD_RfR7Uye","Завантажити сертифікат")</f>
        <v>Завантажити сертифікат</v>
      </c>
    </row>
    <row r="26" spans="1:4" x14ac:dyDescent="0.3">
      <c r="A26" t="s">
        <v>52</v>
      </c>
      <c r="B26" t="s">
        <v>4</v>
      </c>
      <c r="C26" t="s">
        <v>53</v>
      </c>
      <c r="D26" t="str">
        <f>HYPERLINK("https://talan.bank.gov.ua/get-user-certificate/CboICsuFYLVW1tMlVNGM","Завантажити сертифікат")</f>
        <v>Завантажити сертифікат</v>
      </c>
    </row>
    <row r="27" spans="1:4" x14ac:dyDescent="0.3">
      <c r="A27" t="s">
        <v>54</v>
      </c>
      <c r="B27" t="s">
        <v>4</v>
      </c>
      <c r="C27" t="s">
        <v>55</v>
      </c>
      <c r="D27" t="str">
        <f>HYPERLINK("https://talan.bank.gov.ua/get-user-certificate/CboIC2Lx6ruiLOKO9HfH","Завантажити сертифікат")</f>
        <v>Завантажити сертифікат</v>
      </c>
    </row>
    <row r="28" spans="1:4" x14ac:dyDescent="0.3">
      <c r="A28" t="s">
        <v>56</v>
      </c>
      <c r="B28" t="s">
        <v>4</v>
      </c>
      <c r="C28" t="s">
        <v>57</v>
      </c>
      <c r="D28" t="str">
        <f>HYPERLINK("https://talan.bank.gov.ua/get-user-certificate/CboIC2NrIhcLZmEhqcrL","Завантажити сертифікат")</f>
        <v>Завантажити сертифікат</v>
      </c>
    </row>
    <row r="29" spans="1:4" x14ac:dyDescent="0.3">
      <c r="A29" t="s">
        <v>58</v>
      </c>
      <c r="B29" t="s">
        <v>4</v>
      </c>
      <c r="C29" t="s">
        <v>59</v>
      </c>
      <c r="D29" t="str">
        <f>HYPERLINK("https://talan.bank.gov.ua/get-user-certificate/CboIC0d2gIACWP3L6F4S","Завантажити сертифікат")</f>
        <v>Завантажити сертифікат</v>
      </c>
    </row>
    <row r="30" spans="1:4" x14ac:dyDescent="0.3">
      <c r="A30" t="s">
        <v>60</v>
      </c>
      <c r="B30" t="s">
        <v>4</v>
      </c>
      <c r="C30" t="s">
        <v>61</v>
      </c>
      <c r="D30" t="str">
        <f>HYPERLINK("https://talan.bank.gov.ua/get-user-certificate/CboIC5iU2GBXKBA_Lhj_","Завантажити сертифікат")</f>
        <v>Завантажити сертифікат</v>
      </c>
    </row>
    <row r="31" spans="1:4" x14ac:dyDescent="0.3">
      <c r="A31" t="s">
        <v>62</v>
      </c>
      <c r="B31" t="s">
        <v>4</v>
      </c>
      <c r="C31" t="s">
        <v>63</v>
      </c>
      <c r="D31" t="str">
        <f>HYPERLINK("https://talan.bank.gov.ua/get-user-certificate/CboICpin18eNh61q00Mu","Завантажити сертифікат")</f>
        <v>Завантажити сертифікат</v>
      </c>
    </row>
    <row r="32" spans="1:4" x14ac:dyDescent="0.3">
      <c r="A32" t="s">
        <v>64</v>
      </c>
      <c r="B32" t="s">
        <v>4</v>
      </c>
      <c r="C32" t="s">
        <v>65</v>
      </c>
      <c r="D32" t="str">
        <f>HYPERLINK("https://talan.bank.gov.ua/get-user-certificate/CboICyVFR35vh9457hc5","Завантажити сертифікат")</f>
        <v>Завантажити сертифікат</v>
      </c>
    </row>
    <row r="33" spans="1:4" x14ac:dyDescent="0.3">
      <c r="A33" t="s">
        <v>66</v>
      </c>
      <c r="B33" t="s">
        <v>4</v>
      </c>
      <c r="C33" t="s">
        <v>67</v>
      </c>
      <c r="D33" t="str">
        <f>HYPERLINK("https://talan.bank.gov.ua/get-user-certificate/CboICCmCoVdjoZ1aTF4I","Завантажити сертифікат")</f>
        <v>Завантажити сертифікат</v>
      </c>
    </row>
    <row r="34" spans="1:4" x14ac:dyDescent="0.3">
      <c r="A34" t="s">
        <v>68</v>
      </c>
      <c r="B34" t="s">
        <v>4</v>
      </c>
      <c r="C34" t="s">
        <v>69</v>
      </c>
      <c r="D34" t="str">
        <f>HYPERLINK("https://talan.bank.gov.ua/get-user-certificate/CboICdCCbUiMYiyXNUqH","Завантажити сертифікат")</f>
        <v>Завантажити сертифікат</v>
      </c>
    </row>
    <row r="35" spans="1:4" x14ac:dyDescent="0.3">
      <c r="A35" t="s">
        <v>70</v>
      </c>
      <c r="B35" t="s">
        <v>4</v>
      </c>
      <c r="C35" t="s">
        <v>71</v>
      </c>
      <c r="D35" t="str">
        <f>HYPERLINK("https://talan.bank.gov.ua/get-user-certificate/CboIC4B1gigxxMm-uKU2","Завантажити сертифікат")</f>
        <v>Завантажити сертифікат</v>
      </c>
    </row>
    <row r="36" spans="1:4" x14ac:dyDescent="0.3">
      <c r="A36" t="s">
        <v>72</v>
      </c>
      <c r="B36" t="s">
        <v>4</v>
      </c>
      <c r="C36" t="s">
        <v>73</v>
      </c>
      <c r="D36" t="str">
        <f>HYPERLINK("https://talan.bank.gov.ua/get-user-certificate/CboICMKKjpwfpQ4Bin_H","Завантажити сертифікат")</f>
        <v>Завантажити сертифікат</v>
      </c>
    </row>
    <row r="37" spans="1:4" x14ac:dyDescent="0.3">
      <c r="A37" t="s">
        <v>74</v>
      </c>
      <c r="B37" t="s">
        <v>4</v>
      </c>
      <c r="C37" t="s">
        <v>75</v>
      </c>
      <c r="D37" t="str">
        <f>HYPERLINK("https://talan.bank.gov.ua/get-user-certificate/CboICSbwLqWrVZu5ASXf","Завантажити сертифікат")</f>
        <v>Завантажити сертифікат</v>
      </c>
    </row>
    <row r="38" spans="1:4" x14ac:dyDescent="0.3">
      <c r="A38" t="s">
        <v>76</v>
      </c>
      <c r="B38" t="s">
        <v>4</v>
      </c>
      <c r="C38" t="s">
        <v>77</v>
      </c>
      <c r="D38" t="str">
        <f>HYPERLINK("https://talan.bank.gov.ua/get-user-certificate/CboICApn8ar_yZPZIRIi","Завантажити сертифікат")</f>
        <v>Завантажити сертифікат</v>
      </c>
    </row>
    <row r="39" spans="1:4" x14ac:dyDescent="0.3">
      <c r="A39" t="s">
        <v>78</v>
      </c>
      <c r="B39" t="s">
        <v>4</v>
      </c>
      <c r="C39" t="s">
        <v>79</v>
      </c>
      <c r="D39" t="str">
        <f>HYPERLINK("https://talan.bank.gov.ua/get-user-certificate/CboIC5n2_OrqZzZJAnms","Завантажити сертифікат")</f>
        <v>Завантажити сертифікат</v>
      </c>
    </row>
    <row r="40" spans="1:4" x14ac:dyDescent="0.3">
      <c r="A40" t="s">
        <v>80</v>
      </c>
      <c r="B40" t="s">
        <v>4</v>
      </c>
      <c r="C40" t="s">
        <v>81</v>
      </c>
      <c r="D40" t="str">
        <f>HYPERLINK("https://talan.bank.gov.ua/get-user-certificate/CboICtPU3uZ5f2zyaMLD","Завантажити сертифікат")</f>
        <v>Завантажити сертифікат</v>
      </c>
    </row>
    <row r="41" spans="1:4" x14ac:dyDescent="0.3">
      <c r="A41" t="s">
        <v>82</v>
      </c>
      <c r="B41" t="s">
        <v>4</v>
      </c>
      <c r="C41" t="s">
        <v>83</v>
      </c>
      <c r="D41" t="str">
        <f>HYPERLINK("https://talan.bank.gov.ua/get-user-certificate/CboICHZ0oYSvOA4ZelI9","Завантажити сертифікат")</f>
        <v>Завантажити сертифікат</v>
      </c>
    </row>
    <row r="42" spans="1:4" x14ac:dyDescent="0.3">
      <c r="A42" t="s">
        <v>84</v>
      </c>
      <c r="B42" t="s">
        <v>4</v>
      </c>
      <c r="C42" t="s">
        <v>85</v>
      </c>
      <c r="D42" t="str">
        <f>HYPERLINK("https://talan.bank.gov.ua/get-user-certificate/CboICeg5PxLeBzotolg0","Завантажити сертифікат")</f>
        <v>Завантажити сертифікат</v>
      </c>
    </row>
    <row r="43" spans="1:4" x14ac:dyDescent="0.3">
      <c r="A43" t="s">
        <v>86</v>
      </c>
      <c r="B43" t="s">
        <v>4</v>
      </c>
      <c r="C43" t="s">
        <v>87</v>
      </c>
      <c r="D43" t="str">
        <f>HYPERLINK("https://talan.bank.gov.ua/get-user-certificate/CboIC1ZhviSBVRYUaZdd","Завантажити сертифікат")</f>
        <v>Завантажити сертифікат</v>
      </c>
    </row>
    <row r="44" spans="1:4" x14ac:dyDescent="0.3">
      <c r="A44" t="s">
        <v>88</v>
      </c>
      <c r="B44" t="s">
        <v>4</v>
      </c>
      <c r="C44" t="s">
        <v>89</v>
      </c>
      <c r="D44" t="str">
        <f>HYPERLINK("https://talan.bank.gov.ua/get-user-certificate/CboICPjB5UMGYkObobP7","Завантажити сертифікат")</f>
        <v>Завантажити сертифікат</v>
      </c>
    </row>
    <row r="45" spans="1:4" x14ac:dyDescent="0.3">
      <c r="A45" t="s">
        <v>90</v>
      </c>
      <c r="B45" t="s">
        <v>4</v>
      </c>
      <c r="C45" t="s">
        <v>91</v>
      </c>
      <c r="D45" t="str">
        <f>HYPERLINK("https://talan.bank.gov.ua/get-user-certificate/CboICM6jPdZ9S2M8fnEu","Завантажити сертифікат")</f>
        <v>Завантажити сертифікат</v>
      </c>
    </row>
    <row r="46" spans="1:4" x14ac:dyDescent="0.3">
      <c r="A46" t="s">
        <v>92</v>
      </c>
      <c r="B46" t="s">
        <v>4</v>
      </c>
      <c r="C46" t="s">
        <v>93</v>
      </c>
      <c r="D46" t="str">
        <f>HYPERLINK("https://talan.bank.gov.ua/get-user-certificate/CboICZafh8DTkw-kcyOi","Завантажити сертифікат")</f>
        <v>Завантажити сертифікат</v>
      </c>
    </row>
    <row r="47" spans="1:4" x14ac:dyDescent="0.3">
      <c r="A47" t="s">
        <v>94</v>
      </c>
      <c r="B47" t="s">
        <v>4</v>
      </c>
      <c r="C47" t="s">
        <v>95</v>
      </c>
      <c r="D47" t="str">
        <f>HYPERLINK("https://talan.bank.gov.ua/get-user-certificate/CboICWngdJa53N0SOqPt","Завантажити сертифікат")</f>
        <v>Завантажити сертифікат</v>
      </c>
    </row>
    <row r="48" spans="1:4" x14ac:dyDescent="0.3">
      <c r="A48" t="s">
        <v>96</v>
      </c>
      <c r="B48" t="s">
        <v>4</v>
      </c>
      <c r="C48" t="s">
        <v>97</v>
      </c>
      <c r="D48" t="str">
        <f>HYPERLINK("https://talan.bank.gov.ua/get-user-certificate/CboICWlTwUDdGRZsiLgI","Завантажити сертифікат")</f>
        <v>Завантажити сертифікат</v>
      </c>
    </row>
    <row r="49" spans="1:4" x14ac:dyDescent="0.3">
      <c r="A49" t="s">
        <v>98</v>
      </c>
      <c r="B49" t="s">
        <v>4</v>
      </c>
      <c r="C49" t="s">
        <v>99</v>
      </c>
      <c r="D49" t="str">
        <f>HYPERLINK("https://talan.bank.gov.ua/get-user-certificate/CboICB6W4_cUX3j0gev9","Завантажити сертифікат")</f>
        <v>Завантажити сертифікат</v>
      </c>
    </row>
    <row r="50" spans="1:4" x14ac:dyDescent="0.3">
      <c r="A50" t="s">
        <v>100</v>
      </c>
      <c r="B50" t="s">
        <v>4</v>
      </c>
      <c r="C50" t="s">
        <v>101</v>
      </c>
      <c r="D50" t="str">
        <f>HYPERLINK("https://talan.bank.gov.ua/get-user-certificate/CboICwQVe-NSX29KWfiN","Завантажити сертифікат")</f>
        <v>Завантажити сертифікат</v>
      </c>
    </row>
    <row r="51" spans="1:4" x14ac:dyDescent="0.3">
      <c r="A51" t="s">
        <v>102</v>
      </c>
      <c r="B51" t="s">
        <v>4</v>
      </c>
      <c r="C51" t="s">
        <v>103</v>
      </c>
      <c r="D51" t="str">
        <f>HYPERLINK("https://talan.bank.gov.ua/get-user-certificate/CboICNw5lYCogkTVZHpo","Завантажити сертифікат")</f>
        <v>Завантажити сертифікат</v>
      </c>
    </row>
    <row r="52" spans="1:4" x14ac:dyDescent="0.3">
      <c r="A52" t="s">
        <v>104</v>
      </c>
      <c r="B52" t="s">
        <v>4</v>
      </c>
      <c r="C52" t="s">
        <v>105</v>
      </c>
      <c r="D52" t="str">
        <f>HYPERLINK("https://talan.bank.gov.ua/get-user-certificate/CboICulRtGZZOdSjlLaw","Завантажити сертифікат")</f>
        <v>Завантажити сертифікат</v>
      </c>
    </row>
    <row r="53" spans="1:4" x14ac:dyDescent="0.3">
      <c r="A53" t="s">
        <v>106</v>
      </c>
      <c r="B53" t="s">
        <v>4</v>
      </c>
      <c r="C53" t="s">
        <v>107</v>
      </c>
      <c r="D53" t="str">
        <f>HYPERLINK("https://talan.bank.gov.ua/get-user-certificate/CboICnBQahBDI7W-fF-R","Завантажити сертифікат")</f>
        <v>Завантажити сертифікат</v>
      </c>
    </row>
    <row r="54" spans="1:4" x14ac:dyDescent="0.3">
      <c r="A54" t="s">
        <v>108</v>
      </c>
      <c r="B54" t="s">
        <v>4</v>
      </c>
      <c r="C54" t="s">
        <v>109</v>
      </c>
      <c r="D54" t="str">
        <f>HYPERLINK("https://talan.bank.gov.ua/get-user-certificate/CboICPuG2aHaoP_MNl3b","Завантажити сертифікат")</f>
        <v>Завантажити сертифікат</v>
      </c>
    </row>
    <row r="55" spans="1:4" x14ac:dyDescent="0.3">
      <c r="A55" t="s">
        <v>110</v>
      </c>
      <c r="B55" t="s">
        <v>4</v>
      </c>
      <c r="C55" t="s">
        <v>111</v>
      </c>
      <c r="D55" t="str">
        <f>HYPERLINK("https://talan.bank.gov.ua/get-user-certificate/CboIC7wneylTCVNDPiiK","Завантажити сертифікат")</f>
        <v>Завантажити сертифікат</v>
      </c>
    </row>
    <row r="56" spans="1:4" x14ac:dyDescent="0.3">
      <c r="A56" t="s">
        <v>112</v>
      </c>
      <c r="B56" t="s">
        <v>4</v>
      </c>
      <c r="C56" t="s">
        <v>113</v>
      </c>
      <c r="D56" t="str">
        <f>HYPERLINK("https://talan.bank.gov.ua/get-user-certificate/CboICUIfTRBdqNJC1YYk","Завантажити сертифікат")</f>
        <v>Завантажити сертифікат</v>
      </c>
    </row>
    <row r="57" spans="1:4" x14ac:dyDescent="0.3">
      <c r="A57" t="s">
        <v>114</v>
      </c>
      <c r="B57" t="s">
        <v>4</v>
      </c>
      <c r="C57" t="s">
        <v>115</v>
      </c>
      <c r="D57" t="str">
        <f>HYPERLINK("https://talan.bank.gov.ua/get-user-certificate/CboICT2kY6D9n1c6eC2M","Завантажити сертифікат")</f>
        <v>Завантажити сертифікат</v>
      </c>
    </row>
    <row r="58" spans="1:4" x14ac:dyDescent="0.3">
      <c r="A58" t="s">
        <v>116</v>
      </c>
      <c r="B58" t="s">
        <v>4</v>
      </c>
      <c r="C58" t="s">
        <v>117</v>
      </c>
      <c r="D58" t="str">
        <f>HYPERLINK("https://talan.bank.gov.ua/get-user-certificate/CboIChbEOi7c7kxxKLPe","Завантажити сертифікат")</f>
        <v>Завантажити сертифікат</v>
      </c>
    </row>
    <row r="59" spans="1:4" x14ac:dyDescent="0.3">
      <c r="A59" t="s">
        <v>118</v>
      </c>
      <c r="B59" t="s">
        <v>4</v>
      </c>
      <c r="C59" t="s">
        <v>119</v>
      </c>
      <c r="D59" t="str">
        <f>HYPERLINK("https://talan.bank.gov.ua/get-user-certificate/CboICGlw-8_dgNCCqPg6","Завантажити сертифікат")</f>
        <v>Завантажити сертифікат</v>
      </c>
    </row>
    <row r="60" spans="1:4" x14ac:dyDescent="0.3">
      <c r="A60" t="s">
        <v>120</v>
      </c>
      <c r="B60" t="s">
        <v>4</v>
      </c>
      <c r="C60" t="s">
        <v>121</v>
      </c>
      <c r="D60" t="str">
        <f>HYPERLINK("https://talan.bank.gov.ua/get-user-certificate/CboICNKP__6Mq5bPWoB1","Завантажити сертифікат")</f>
        <v>Завантажити сертифікат</v>
      </c>
    </row>
    <row r="61" spans="1:4" x14ac:dyDescent="0.3">
      <c r="A61" t="s">
        <v>122</v>
      </c>
      <c r="B61" t="s">
        <v>4</v>
      </c>
      <c r="C61" t="s">
        <v>123</v>
      </c>
      <c r="D61" t="str">
        <f>HYPERLINK("https://talan.bank.gov.ua/get-user-certificate/CboICHOgo0FGtjXa4zeK","Завантажити сертифікат")</f>
        <v>Завантажити сертифікат</v>
      </c>
    </row>
    <row r="62" spans="1:4" x14ac:dyDescent="0.3">
      <c r="A62" t="s">
        <v>124</v>
      </c>
      <c r="B62" t="s">
        <v>4</v>
      </c>
      <c r="C62" t="s">
        <v>125</v>
      </c>
      <c r="D62" t="str">
        <f>HYPERLINK("https://talan.bank.gov.ua/get-user-certificate/CboICBGNPgHWBpUGqhf-","Завантажити сертифікат")</f>
        <v>Завантажити сертифікат</v>
      </c>
    </row>
    <row r="63" spans="1:4" x14ac:dyDescent="0.3">
      <c r="A63" t="s">
        <v>126</v>
      </c>
      <c r="B63" t="s">
        <v>4</v>
      </c>
      <c r="C63" t="s">
        <v>127</v>
      </c>
      <c r="D63" t="str">
        <f>HYPERLINK("https://talan.bank.gov.ua/get-user-certificate/CboIC6edS8X-f-6Nox58","Завантажити сертифікат")</f>
        <v>Завантажити сертифікат</v>
      </c>
    </row>
    <row r="64" spans="1:4" x14ac:dyDescent="0.3">
      <c r="A64" t="s">
        <v>128</v>
      </c>
      <c r="B64" t="s">
        <v>4</v>
      </c>
      <c r="C64" t="s">
        <v>129</v>
      </c>
      <c r="D64" t="str">
        <f>HYPERLINK("https://talan.bank.gov.ua/get-user-certificate/CboICjMOxrM47X6-He1B","Завантажити сертифікат")</f>
        <v>Завантажити сертифікат</v>
      </c>
    </row>
    <row r="65" spans="1:4" x14ac:dyDescent="0.3">
      <c r="A65" t="s">
        <v>130</v>
      </c>
      <c r="B65" t="s">
        <v>4</v>
      </c>
      <c r="C65" t="s">
        <v>131</v>
      </c>
      <c r="D65" t="str">
        <f>HYPERLINK("https://talan.bank.gov.ua/get-user-certificate/CboICt3KfENBrZrQhhgG","Завантажити сертифікат")</f>
        <v>Завантажити сертифікат</v>
      </c>
    </row>
    <row r="66" spans="1:4" x14ac:dyDescent="0.3">
      <c r="A66" t="s">
        <v>132</v>
      </c>
      <c r="B66" t="s">
        <v>4</v>
      </c>
      <c r="C66" t="s">
        <v>446</v>
      </c>
      <c r="D66" t="str">
        <f>HYPERLINK("https://talan.bank.gov.ua/get-user-certificate/G_32amKzCCpsF5ArmS8t","Завантажити сертифікат")</f>
        <v>Завантажити сертифікат</v>
      </c>
    </row>
    <row r="67" spans="1:4" x14ac:dyDescent="0.3">
      <c r="A67" t="s">
        <v>133</v>
      </c>
      <c r="B67" t="s">
        <v>4</v>
      </c>
      <c r="C67" t="s">
        <v>134</v>
      </c>
      <c r="D67" t="str">
        <f>HYPERLINK("https://talan.bank.gov.ua/get-user-certificate/CboIClrII-T_lrYW0tbv","Завантажити сертифікат")</f>
        <v>Завантажити сертифікат</v>
      </c>
    </row>
    <row r="68" spans="1:4" x14ac:dyDescent="0.3">
      <c r="A68" t="s">
        <v>135</v>
      </c>
      <c r="B68" t="s">
        <v>4</v>
      </c>
      <c r="C68" t="s">
        <v>136</v>
      </c>
      <c r="D68" t="str">
        <f>HYPERLINK("https://talan.bank.gov.ua/get-user-certificate/CboICPaT0JDKDnyF3cie","Завантажити сертифікат")</f>
        <v>Завантажити сертифікат</v>
      </c>
    </row>
    <row r="69" spans="1:4" x14ac:dyDescent="0.3">
      <c r="A69" t="s">
        <v>137</v>
      </c>
      <c r="B69" t="s">
        <v>4</v>
      </c>
      <c r="C69" t="s">
        <v>138</v>
      </c>
      <c r="D69" t="str">
        <f>HYPERLINK("https://talan.bank.gov.ua/get-user-certificate/CboIC0v2HMhW8kg-vF5s","Завантажити сертифікат")</f>
        <v>Завантажити сертифікат</v>
      </c>
    </row>
    <row r="70" spans="1:4" x14ac:dyDescent="0.3">
      <c r="A70" t="s">
        <v>139</v>
      </c>
      <c r="B70" t="s">
        <v>4</v>
      </c>
      <c r="C70" t="s">
        <v>140</v>
      </c>
      <c r="D70" t="str">
        <f>HYPERLINK("https://talan.bank.gov.ua/get-user-certificate/CboICYC4oZLNg1aDKLwm","Завантажити сертифікат")</f>
        <v>Завантажити сертифікат</v>
      </c>
    </row>
    <row r="71" spans="1:4" x14ac:dyDescent="0.3">
      <c r="A71" t="s">
        <v>141</v>
      </c>
      <c r="B71" t="s">
        <v>4</v>
      </c>
      <c r="C71" t="s">
        <v>142</v>
      </c>
      <c r="D71" t="str">
        <f>HYPERLINK("https://talan.bank.gov.ua/get-user-certificate/CboICvwaBia4tEMFpkkd","Завантажити сертифікат")</f>
        <v>Завантажити сертифікат</v>
      </c>
    </row>
    <row r="72" spans="1:4" x14ac:dyDescent="0.3">
      <c r="A72" t="s">
        <v>143</v>
      </c>
      <c r="B72" t="s">
        <v>4</v>
      </c>
      <c r="C72" t="s">
        <v>144</v>
      </c>
      <c r="D72" t="str">
        <f>HYPERLINK("https://talan.bank.gov.ua/get-user-certificate/CboIC11LS9LZ-kwFcuqc","Завантажити сертифікат")</f>
        <v>Завантажити сертифікат</v>
      </c>
    </row>
    <row r="73" spans="1:4" x14ac:dyDescent="0.3">
      <c r="A73" t="s">
        <v>145</v>
      </c>
      <c r="B73" t="s">
        <v>4</v>
      </c>
      <c r="C73" t="s">
        <v>146</v>
      </c>
      <c r="D73" t="str">
        <f>HYPERLINK("https://talan.bank.gov.ua/get-user-certificate/CboIC15pkoBn4C9KF8TC","Завантажити сертифікат")</f>
        <v>Завантажити сертифікат</v>
      </c>
    </row>
    <row r="74" spans="1:4" x14ac:dyDescent="0.3">
      <c r="A74" t="s">
        <v>147</v>
      </c>
      <c r="B74" t="s">
        <v>4</v>
      </c>
      <c r="C74" t="s">
        <v>148</v>
      </c>
      <c r="D74" t="str">
        <f>HYPERLINK("https://talan.bank.gov.ua/get-user-certificate/CboICG5BrpXQrzlEjI04","Завантажити сертифікат")</f>
        <v>Завантажити сертифікат</v>
      </c>
    </row>
    <row r="75" spans="1:4" x14ac:dyDescent="0.3">
      <c r="A75" t="s">
        <v>149</v>
      </c>
      <c r="B75" t="s">
        <v>4</v>
      </c>
      <c r="C75" t="s">
        <v>150</v>
      </c>
      <c r="D75" t="str">
        <f>HYPERLINK("https://talan.bank.gov.ua/get-user-certificate/CboICbhf8ZQDRxaJ8cgY","Завантажити сертифікат")</f>
        <v>Завантажити сертифікат</v>
      </c>
    </row>
    <row r="76" spans="1:4" x14ac:dyDescent="0.3">
      <c r="A76" t="s">
        <v>151</v>
      </c>
      <c r="B76" t="s">
        <v>4</v>
      </c>
      <c r="C76" t="s">
        <v>152</v>
      </c>
      <c r="D76" t="str">
        <f>HYPERLINK("https://talan.bank.gov.ua/get-user-certificate/CboICaBbHjxfHnBjmKk0","Завантажити сертифікат")</f>
        <v>Завантажити сертифікат</v>
      </c>
    </row>
    <row r="77" spans="1:4" x14ac:dyDescent="0.3">
      <c r="A77" t="s">
        <v>153</v>
      </c>
      <c r="B77" t="s">
        <v>4</v>
      </c>
      <c r="C77" t="s">
        <v>154</v>
      </c>
      <c r="D77" t="str">
        <f>HYPERLINK("https://talan.bank.gov.ua/get-user-certificate/CboICD_e4ih-p5uMb77D","Завантажити сертифікат")</f>
        <v>Завантажити сертифікат</v>
      </c>
    </row>
    <row r="78" spans="1:4" x14ac:dyDescent="0.3">
      <c r="A78" t="s">
        <v>155</v>
      </c>
      <c r="B78" t="s">
        <v>4</v>
      </c>
      <c r="C78" t="s">
        <v>156</v>
      </c>
      <c r="D78" t="str">
        <f>HYPERLINK("https://talan.bank.gov.ua/get-user-certificate/CboICzXkb5YkwRfjqGpo","Завантажити сертифікат")</f>
        <v>Завантажити сертифікат</v>
      </c>
    </row>
    <row r="79" spans="1:4" x14ac:dyDescent="0.3">
      <c r="A79" t="s">
        <v>157</v>
      </c>
      <c r="B79" t="s">
        <v>4</v>
      </c>
      <c r="C79" t="s">
        <v>158</v>
      </c>
      <c r="D79" t="str">
        <f>HYPERLINK("https://talan.bank.gov.ua/get-user-certificate/CboICOEWdy5b3VdLwc0y","Завантажити сертифікат")</f>
        <v>Завантажити сертифікат</v>
      </c>
    </row>
    <row r="80" spans="1:4" x14ac:dyDescent="0.3">
      <c r="A80" t="s">
        <v>159</v>
      </c>
      <c r="B80" t="s">
        <v>4</v>
      </c>
      <c r="C80" t="s">
        <v>160</v>
      </c>
      <c r="D80" t="str">
        <f>HYPERLINK("https://talan.bank.gov.ua/get-user-certificate/CboICsXm7LbuBJSEWDmj","Завантажити сертифікат")</f>
        <v>Завантажити сертифікат</v>
      </c>
    </row>
    <row r="81" spans="1:4" x14ac:dyDescent="0.3">
      <c r="A81" t="s">
        <v>161</v>
      </c>
      <c r="B81" t="s">
        <v>4</v>
      </c>
      <c r="C81" t="s">
        <v>162</v>
      </c>
      <c r="D81" t="str">
        <f>HYPERLINK("https://talan.bank.gov.ua/get-user-certificate/CboIClBW4ccffoIwZgsK","Завантажити сертифікат")</f>
        <v>Завантажити сертифікат</v>
      </c>
    </row>
    <row r="82" spans="1:4" x14ac:dyDescent="0.3">
      <c r="A82" t="s">
        <v>163</v>
      </c>
      <c r="B82" t="s">
        <v>4</v>
      </c>
      <c r="C82" t="s">
        <v>164</v>
      </c>
      <c r="D82" t="str">
        <f>HYPERLINK("https://talan.bank.gov.ua/get-user-certificate/CboICS_afXwYNshy3PJb","Завантажити сертифікат")</f>
        <v>Завантажити сертифікат</v>
      </c>
    </row>
    <row r="83" spans="1:4" x14ac:dyDescent="0.3">
      <c r="A83" t="s">
        <v>165</v>
      </c>
      <c r="B83" t="s">
        <v>4</v>
      </c>
      <c r="C83" t="s">
        <v>166</v>
      </c>
      <c r="D83" t="str">
        <f>HYPERLINK("https://talan.bank.gov.ua/get-user-certificate/CboIC15AXimPEwZvnJQt","Завантажити сертифікат")</f>
        <v>Завантажити сертифікат</v>
      </c>
    </row>
    <row r="84" spans="1:4" x14ac:dyDescent="0.3">
      <c r="A84" t="s">
        <v>167</v>
      </c>
      <c r="B84" t="s">
        <v>4</v>
      </c>
      <c r="C84" t="s">
        <v>168</v>
      </c>
      <c r="D84" t="str">
        <f>HYPERLINK("https://talan.bank.gov.ua/get-user-certificate/CboICHJRQ8CBiSki6EjD","Завантажити сертифікат")</f>
        <v>Завантажити сертифікат</v>
      </c>
    </row>
    <row r="85" spans="1:4" x14ac:dyDescent="0.3">
      <c r="A85" t="s">
        <v>169</v>
      </c>
      <c r="B85" t="s">
        <v>4</v>
      </c>
      <c r="C85" t="s">
        <v>170</v>
      </c>
      <c r="D85" t="str">
        <f>HYPERLINK("https://talan.bank.gov.ua/get-user-certificate/CboICrXS3Y9Ahc-jSCCM","Завантажити сертифікат")</f>
        <v>Завантажити сертифікат</v>
      </c>
    </row>
    <row r="86" spans="1:4" x14ac:dyDescent="0.3">
      <c r="A86" t="s">
        <v>171</v>
      </c>
      <c r="B86" t="s">
        <v>4</v>
      </c>
      <c r="C86" t="s">
        <v>172</v>
      </c>
      <c r="D86" t="str">
        <f>HYPERLINK("https://talan.bank.gov.ua/get-user-certificate/CboICVBVqIovtf4I4FLU","Завантажити сертифікат")</f>
        <v>Завантажити сертифікат</v>
      </c>
    </row>
    <row r="87" spans="1:4" x14ac:dyDescent="0.3">
      <c r="A87" t="s">
        <v>173</v>
      </c>
      <c r="B87" t="s">
        <v>4</v>
      </c>
      <c r="C87" t="s">
        <v>174</v>
      </c>
      <c r="D87" t="str">
        <f>HYPERLINK("https://talan.bank.gov.ua/get-user-certificate/CboIC0LzGzb5RXKGzmgF","Завантажити сертифікат")</f>
        <v>Завантажити сертифікат</v>
      </c>
    </row>
    <row r="88" spans="1:4" x14ac:dyDescent="0.3">
      <c r="A88" t="s">
        <v>175</v>
      </c>
      <c r="B88" t="s">
        <v>4</v>
      </c>
      <c r="C88" t="s">
        <v>176</v>
      </c>
      <c r="D88" t="str">
        <f>HYPERLINK("https://talan.bank.gov.ua/get-user-certificate/CboICoOTVIkZKmohRCT5","Завантажити сертифікат")</f>
        <v>Завантажити сертифікат</v>
      </c>
    </row>
    <row r="89" spans="1:4" x14ac:dyDescent="0.3">
      <c r="A89" t="s">
        <v>177</v>
      </c>
      <c r="B89" t="s">
        <v>4</v>
      </c>
      <c r="C89" t="s">
        <v>178</v>
      </c>
      <c r="D89" t="str">
        <f>HYPERLINK("https://talan.bank.gov.ua/get-user-certificate/CboIC8N3veh7un3DAu0D","Завантажити сертифікат")</f>
        <v>Завантажити сертифікат</v>
      </c>
    </row>
    <row r="90" spans="1:4" x14ac:dyDescent="0.3">
      <c r="A90" t="s">
        <v>179</v>
      </c>
      <c r="B90" t="s">
        <v>4</v>
      </c>
      <c r="C90" t="s">
        <v>180</v>
      </c>
      <c r="D90" t="str">
        <f>HYPERLINK("https://talan.bank.gov.ua/get-user-certificate/CboICUuyU_Th2MUglxKK","Завантажити сертифікат")</f>
        <v>Завантажити сертифікат</v>
      </c>
    </row>
    <row r="91" spans="1:4" x14ac:dyDescent="0.3">
      <c r="A91" t="s">
        <v>181</v>
      </c>
      <c r="B91" t="s">
        <v>4</v>
      </c>
      <c r="C91" t="s">
        <v>182</v>
      </c>
      <c r="D91" t="str">
        <f>HYPERLINK("https://talan.bank.gov.ua/get-user-certificate/CboICVHZpIOknER7jUZ1","Завантажити сертифікат")</f>
        <v>Завантажити сертифікат</v>
      </c>
    </row>
    <row r="92" spans="1:4" x14ac:dyDescent="0.3">
      <c r="A92" t="s">
        <v>183</v>
      </c>
      <c r="B92" t="s">
        <v>4</v>
      </c>
      <c r="C92" t="s">
        <v>184</v>
      </c>
      <c r="D92" t="str">
        <f>HYPERLINK("https://talan.bank.gov.ua/get-user-certificate/CboICdIBaq6D1qP2QfKc","Завантажити сертифікат")</f>
        <v>Завантажити сертифікат</v>
      </c>
    </row>
    <row r="93" spans="1:4" x14ac:dyDescent="0.3">
      <c r="A93" t="s">
        <v>185</v>
      </c>
      <c r="B93" t="s">
        <v>4</v>
      </c>
      <c r="C93" t="s">
        <v>186</v>
      </c>
      <c r="D93" t="str">
        <f>HYPERLINK("https://talan.bank.gov.ua/get-user-certificate/CboIC3-5KVaEw7Kf22r_","Завантажити сертифікат")</f>
        <v>Завантажити сертифікат</v>
      </c>
    </row>
    <row r="94" spans="1:4" x14ac:dyDescent="0.3">
      <c r="A94" t="s">
        <v>187</v>
      </c>
      <c r="B94" t="s">
        <v>4</v>
      </c>
      <c r="C94" t="s">
        <v>188</v>
      </c>
      <c r="D94" t="str">
        <f>HYPERLINK("https://talan.bank.gov.ua/get-user-certificate/CboICRe0pElwXL2TWeXk","Завантажити сертифікат")</f>
        <v>Завантажити сертифікат</v>
      </c>
    </row>
    <row r="95" spans="1:4" x14ac:dyDescent="0.3">
      <c r="A95" t="s">
        <v>189</v>
      </c>
      <c r="B95" t="s">
        <v>4</v>
      </c>
      <c r="C95" t="s">
        <v>190</v>
      </c>
      <c r="D95" t="str">
        <f>HYPERLINK("https://talan.bank.gov.ua/get-user-certificate/CboICFVUo6Xjmsidqj_Z","Завантажити сертифікат")</f>
        <v>Завантажити сертифікат</v>
      </c>
    </row>
    <row r="96" spans="1:4" x14ac:dyDescent="0.3">
      <c r="A96" t="s">
        <v>191</v>
      </c>
      <c r="B96" t="s">
        <v>4</v>
      </c>
      <c r="C96" t="s">
        <v>192</v>
      </c>
      <c r="D96" t="str">
        <f>HYPERLINK("https://talan.bank.gov.ua/get-user-certificate/CboICq6sPbrn09CPfDCL","Завантажити сертифікат")</f>
        <v>Завантажити сертифікат</v>
      </c>
    </row>
    <row r="97" spans="1:4" x14ac:dyDescent="0.3">
      <c r="A97" t="s">
        <v>193</v>
      </c>
      <c r="B97" t="s">
        <v>4</v>
      </c>
      <c r="C97" t="s">
        <v>194</v>
      </c>
      <c r="D97" t="str">
        <f>HYPERLINK("https://talan.bank.gov.ua/get-user-certificate/CboICc86eOaCmVgOmsQ-","Завантажити сертифікат")</f>
        <v>Завантажити сертифікат</v>
      </c>
    </row>
    <row r="98" spans="1:4" x14ac:dyDescent="0.3">
      <c r="A98" t="s">
        <v>195</v>
      </c>
      <c r="B98" t="s">
        <v>4</v>
      </c>
      <c r="C98" t="s">
        <v>196</v>
      </c>
      <c r="D98" t="str">
        <f>HYPERLINK("https://talan.bank.gov.ua/get-user-certificate/CboICXb6Qgq6RW2a3Ugl","Завантажити сертифікат")</f>
        <v>Завантажити сертифікат</v>
      </c>
    </row>
    <row r="99" spans="1:4" x14ac:dyDescent="0.3">
      <c r="A99" t="s">
        <v>197</v>
      </c>
      <c r="B99" t="s">
        <v>4</v>
      </c>
      <c r="C99" t="s">
        <v>198</v>
      </c>
      <c r="D99" t="str">
        <f>HYPERLINK("https://talan.bank.gov.ua/get-user-certificate/CboICgCs4EO1r8yfUuvc","Завантажити сертифікат")</f>
        <v>Завантажити сертифікат</v>
      </c>
    </row>
    <row r="100" spans="1:4" x14ac:dyDescent="0.3">
      <c r="A100" t="s">
        <v>199</v>
      </c>
      <c r="B100" t="s">
        <v>4</v>
      </c>
      <c r="C100" t="s">
        <v>200</v>
      </c>
      <c r="D100" t="str">
        <f>HYPERLINK("https://talan.bank.gov.ua/get-user-certificate/CboICFcZC4MMdoZ1zddP","Завантажити сертифікат")</f>
        <v>Завантажити сертифікат</v>
      </c>
    </row>
    <row r="101" spans="1:4" x14ac:dyDescent="0.3">
      <c r="A101" t="s">
        <v>201</v>
      </c>
      <c r="B101" t="s">
        <v>4</v>
      </c>
      <c r="C101" t="s">
        <v>202</v>
      </c>
      <c r="D101" t="str">
        <f>HYPERLINK("https://talan.bank.gov.ua/get-user-certificate/CboICgGdkmh1nJr1MXld","Завантажити сертифікат")</f>
        <v>Завантажити сертифікат</v>
      </c>
    </row>
    <row r="102" spans="1:4" x14ac:dyDescent="0.3">
      <c r="A102" t="s">
        <v>203</v>
      </c>
      <c r="B102" t="s">
        <v>4</v>
      </c>
      <c r="C102" t="s">
        <v>204</v>
      </c>
      <c r="D102" t="str">
        <f>HYPERLINK("https://talan.bank.gov.ua/get-user-certificate/CboIC5QjkkM-zM9Ad3BT","Завантажити сертифікат")</f>
        <v>Завантажити сертифікат</v>
      </c>
    </row>
    <row r="103" spans="1:4" x14ac:dyDescent="0.3">
      <c r="A103" t="s">
        <v>205</v>
      </c>
      <c r="B103" t="s">
        <v>4</v>
      </c>
      <c r="C103" t="s">
        <v>206</v>
      </c>
      <c r="D103" t="str">
        <f>HYPERLINK("https://talan.bank.gov.ua/get-user-certificate/CboIC32J5rWAwLvoGESb","Завантажити сертифікат")</f>
        <v>Завантажити сертифікат</v>
      </c>
    </row>
    <row r="104" spans="1:4" x14ac:dyDescent="0.3">
      <c r="A104" t="s">
        <v>207</v>
      </c>
      <c r="B104" t="s">
        <v>4</v>
      </c>
      <c r="C104" t="s">
        <v>208</v>
      </c>
      <c r="D104" t="str">
        <f>HYPERLINK("https://talan.bank.gov.ua/get-user-certificate/CboICUnmZBpjH7bOeUYm","Завантажити сертифікат")</f>
        <v>Завантажити сертифікат</v>
      </c>
    </row>
    <row r="105" spans="1:4" x14ac:dyDescent="0.3">
      <c r="A105" t="s">
        <v>209</v>
      </c>
      <c r="B105" t="s">
        <v>4</v>
      </c>
      <c r="C105" t="s">
        <v>210</v>
      </c>
      <c r="D105" t="str">
        <f>HYPERLINK("https://talan.bank.gov.ua/get-user-certificate/CboICSCc27wr9fEjhQrq","Завантажити сертифікат")</f>
        <v>Завантажити сертифікат</v>
      </c>
    </row>
    <row r="106" spans="1:4" x14ac:dyDescent="0.3">
      <c r="A106" t="s">
        <v>211</v>
      </c>
      <c r="B106" t="s">
        <v>4</v>
      </c>
      <c r="C106" t="s">
        <v>212</v>
      </c>
      <c r="D106" t="str">
        <f>HYPERLINK("https://talan.bank.gov.ua/get-user-certificate/CboICvVBcG4r5FcjlXSn","Завантажити сертифікат")</f>
        <v>Завантажити сертифікат</v>
      </c>
    </row>
    <row r="107" spans="1:4" x14ac:dyDescent="0.3">
      <c r="A107" t="s">
        <v>213</v>
      </c>
      <c r="B107" t="s">
        <v>4</v>
      </c>
      <c r="C107" t="s">
        <v>214</v>
      </c>
      <c r="D107" t="str">
        <f>HYPERLINK("https://talan.bank.gov.ua/get-user-certificate/CboIC5zw_o7QVsrEcLv8","Завантажити сертифікат")</f>
        <v>Завантажити сертифікат</v>
      </c>
    </row>
    <row r="108" spans="1:4" x14ac:dyDescent="0.3">
      <c r="A108" t="s">
        <v>215</v>
      </c>
      <c r="B108" t="s">
        <v>4</v>
      </c>
      <c r="C108" t="s">
        <v>216</v>
      </c>
      <c r="D108" t="str">
        <f>HYPERLINK("https://talan.bank.gov.ua/get-user-certificate/CboICDWo7_KLkd1RLW9B","Завантажити сертифікат")</f>
        <v>Завантажити сертифікат</v>
      </c>
    </row>
    <row r="109" spans="1:4" x14ac:dyDescent="0.3">
      <c r="A109" t="s">
        <v>217</v>
      </c>
      <c r="B109" t="s">
        <v>4</v>
      </c>
      <c r="C109" t="s">
        <v>218</v>
      </c>
      <c r="D109" t="str">
        <f>HYPERLINK("https://talan.bank.gov.ua/get-user-certificate/CboICH4WA6xZBslqwbYf","Завантажити сертифікат")</f>
        <v>Завантажити сертифікат</v>
      </c>
    </row>
    <row r="110" spans="1:4" x14ac:dyDescent="0.3">
      <c r="A110" t="s">
        <v>219</v>
      </c>
      <c r="B110" t="s">
        <v>4</v>
      </c>
      <c r="C110" t="s">
        <v>220</v>
      </c>
      <c r="D110" t="str">
        <f>HYPERLINK("https://talan.bank.gov.ua/get-user-certificate/CboIC__NiS9yNBI-3XHp","Завантажити сертифікат")</f>
        <v>Завантажити сертифікат</v>
      </c>
    </row>
    <row r="111" spans="1:4" x14ac:dyDescent="0.3">
      <c r="A111" t="s">
        <v>221</v>
      </c>
      <c r="B111" t="s">
        <v>4</v>
      </c>
      <c r="C111" t="s">
        <v>222</v>
      </c>
      <c r="D111" t="str">
        <f>HYPERLINK("https://talan.bank.gov.ua/get-user-certificate/CboIC1bxjHD6EPZTIUEk","Завантажити сертифікат")</f>
        <v>Завантажити сертифікат</v>
      </c>
    </row>
    <row r="112" spans="1:4" x14ac:dyDescent="0.3">
      <c r="A112" t="s">
        <v>223</v>
      </c>
      <c r="B112" t="s">
        <v>4</v>
      </c>
      <c r="C112" t="s">
        <v>224</v>
      </c>
      <c r="D112" t="str">
        <f>HYPERLINK("https://talan.bank.gov.ua/get-user-certificate/CboICjUiTo6czsy72u7w","Завантажити сертифікат")</f>
        <v>Завантажити сертифікат</v>
      </c>
    </row>
    <row r="113" spans="1:4" x14ac:dyDescent="0.3">
      <c r="A113" t="s">
        <v>225</v>
      </c>
      <c r="B113" t="s">
        <v>4</v>
      </c>
      <c r="C113" t="s">
        <v>226</v>
      </c>
      <c r="D113" t="str">
        <f>HYPERLINK("https://talan.bank.gov.ua/get-user-certificate/CboICMxYjfYC5O-y05mf","Завантажити сертифікат")</f>
        <v>Завантажити сертифікат</v>
      </c>
    </row>
    <row r="114" spans="1:4" x14ac:dyDescent="0.3">
      <c r="A114" t="s">
        <v>227</v>
      </c>
      <c r="B114" t="s">
        <v>4</v>
      </c>
      <c r="C114" t="s">
        <v>228</v>
      </c>
      <c r="D114" t="str">
        <f>HYPERLINK("https://talan.bank.gov.ua/get-user-certificate/CboICNsAtrtNywGLr0wl","Завантажити сертифікат")</f>
        <v>Завантажити сертифікат</v>
      </c>
    </row>
    <row r="115" spans="1:4" x14ac:dyDescent="0.3">
      <c r="A115" t="s">
        <v>229</v>
      </c>
      <c r="B115" t="s">
        <v>4</v>
      </c>
      <c r="C115" t="s">
        <v>230</v>
      </c>
      <c r="D115" t="str">
        <f>HYPERLINK("https://talan.bank.gov.ua/get-user-certificate/CboICUMfRvhneuslBpwI","Завантажити сертифікат")</f>
        <v>Завантажити сертифікат</v>
      </c>
    </row>
    <row r="116" spans="1:4" x14ac:dyDescent="0.3">
      <c r="A116" t="s">
        <v>231</v>
      </c>
      <c r="B116" t="s">
        <v>4</v>
      </c>
      <c r="C116" t="s">
        <v>232</v>
      </c>
      <c r="D116" t="str">
        <f>HYPERLINK("https://talan.bank.gov.ua/get-user-certificate/CboICzu2SWCqptVNPayy","Завантажити сертифікат")</f>
        <v>Завантажити сертифікат</v>
      </c>
    </row>
    <row r="117" spans="1:4" x14ac:dyDescent="0.3">
      <c r="A117" t="s">
        <v>233</v>
      </c>
      <c r="B117" t="s">
        <v>4</v>
      </c>
      <c r="C117" t="s">
        <v>234</v>
      </c>
      <c r="D117" t="str">
        <f>HYPERLINK("https://talan.bank.gov.ua/get-user-certificate/CboICxyre8gDAApr3w4Y","Завантажити сертифікат")</f>
        <v>Завантажити сертифікат</v>
      </c>
    </row>
    <row r="118" spans="1:4" x14ac:dyDescent="0.3">
      <c r="A118" t="s">
        <v>235</v>
      </c>
      <c r="B118" t="s">
        <v>4</v>
      </c>
      <c r="C118" t="s">
        <v>236</v>
      </c>
      <c r="D118" t="str">
        <f>HYPERLINK("https://talan.bank.gov.ua/get-user-certificate/CboICJguAihVj2k7rzUC","Завантажити сертифікат")</f>
        <v>Завантажити сертифікат</v>
      </c>
    </row>
    <row r="119" spans="1:4" x14ac:dyDescent="0.3">
      <c r="A119" t="s">
        <v>237</v>
      </c>
      <c r="B119" t="s">
        <v>4</v>
      </c>
      <c r="C119" t="s">
        <v>238</v>
      </c>
      <c r="D119" t="str">
        <f>HYPERLINK("https://talan.bank.gov.ua/get-user-certificate/CboICzENXtR8j1Ug6HN0","Завантажити сертифікат")</f>
        <v>Завантажити сертифікат</v>
      </c>
    </row>
    <row r="120" spans="1:4" x14ac:dyDescent="0.3">
      <c r="A120" t="s">
        <v>239</v>
      </c>
      <c r="B120" t="s">
        <v>4</v>
      </c>
      <c r="C120" t="s">
        <v>240</v>
      </c>
      <c r="D120" t="str">
        <f>HYPERLINK("https://talan.bank.gov.ua/get-user-certificate/CboICmvc6464lxFKQ8EC","Завантажити сертифікат")</f>
        <v>Завантажити сертифікат</v>
      </c>
    </row>
    <row r="121" spans="1:4" x14ac:dyDescent="0.3">
      <c r="A121" t="s">
        <v>241</v>
      </c>
      <c r="B121" t="s">
        <v>4</v>
      </c>
      <c r="C121" t="s">
        <v>242</v>
      </c>
      <c r="D121" t="str">
        <f>HYPERLINK("https://talan.bank.gov.ua/get-user-certificate/CboICJuzWhSOuYzbwk_-","Завантажити сертифікат")</f>
        <v>Завантажити сертифікат</v>
      </c>
    </row>
    <row r="122" spans="1:4" x14ac:dyDescent="0.3">
      <c r="A122" t="s">
        <v>243</v>
      </c>
      <c r="B122" t="s">
        <v>4</v>
      </c>
      <c r="C122" t="s">
        <v>244</v>
      </c>
      <c r="D122" t="str">
        <f>HYPERLINK("https://talan.bank.gov.ua/get-user-certificate/CboICpwMMHwt7zIU7p47","Завантажити сертифікат")</f>
        <v>Завантажити сертифікат</v>
      </c>
    </row>
    <row r="123" spans="1:4" x14ac:dyDescent="0.3">
      <c r="A123" t="s">
        <v>245</v>
      </c>
      <c r="B123" t="s">
        <v>4</v>
      </c>
      <c r="C123" t="s">
        <v>246</v>
      </c>
      <c r="D123" t="str">
        <f>HYPERLINK("https://talan.bank.gov.ua/get-user-certificate/CboICyQ20UL2BmbJulif","Завантажити сертифікат")</f>
        <v>Завантажити сертифікат</v>
      </c>
    </row>
    <row r="124" spans="1:4" x14ac:dyDescent="0.3">
      <c r="A124" t="s">
        <v>247</v>
      </c>
      <c r="B124" t="s">
        <v>4</v>
      </c>
      <c r="C124" t="s">
        <v>248</v>
      </c>
      <c r="D124" t="str">
        <f>HYPERLINK("https://talan.bank.gov.ua/get-user-certificate/CboICIECsYNyY7zAtpaV","Завантажити сертифікат")</f>
        <v>Завантажити сертифікат</v>
      </c>
    </row>
    <row r="125" spans="1:4" x14ac:dyDescent="0.3">
      <c r="A125" t="s">
        <v>249</v>
      </c>
      <c r="B125" t="s">
        <v>4</v>
      </c>
      <c r="C125" t="s">
        <v>250</v>
      </c>
      <c r="D125" t="str">
        <f>HYPERLINK("https://talan.bank.gov.ua/get-user-certificate/CboICUfLDNPw7WxiNFvT","Завантажити сертифікат")</f>
        <v>Завантажити сертифікат</v>
      </c>
    </row>
    <row r="126" spans="1:4" x14ac:dyDescent="0.3">
      <c r="A126" t="s">
        <v>251</v>
      </c>
      <c r="B126" t="s">
        <v>4</v>
      </c>
      <c r="C126" t="s">
        <v>252</v>
      </c>
      <c r="D126" t="str">
        <f>HYPERLINK("https://talan.bank.gov.ua/get-user-certificate/CboICmm7BUyTDm-qM_gr","Завантажити сертифікат")</f>
        <v>Завантажити сертифікат</v>
      </c>
    </row>
    <row r="127" spans="1:4" x14ac:dyDescent="0.3">
      <c r="A127" t="s">
        <v>253</v>
      </c>
      <c r="B127" t="s">
        <v>4</v>
      </c>
      <c r="C127" t="s">
        <v>254</v>
      </c>
      <c r="D127" t="str">
        <f>HYPERLINK("https://talan.bank.gov.ua/get-user-certificate/CboICiAnuDE3Oa8dvfTt","Завантажити сертифікат")</f>
        <v>Завантажити сертифікат</v>
      </c>
    </row>
    <row r="128" spans="1:4" x14ac:dyDescent="0.3">
      <c r="A128" t="s">
        <v>255</v>
      </c>
      <c r="B128" t="s">
        <v>4</v>
      </c>
      <c r="C128" t="s">
        <v>256</v>
      </c>
      <c r="D128" t="str">
        <f>HYPERLINK("https://talan.bank.gov.ua/get-user-certificate/CboIC3yt8p66A8ibga4S","Завантажити сертифікат")</f>
        <v>Завантажити сертифікат</v>
      </c>
    </row>
    <row r="129" spans="1:4" x14ac:dyDescent="0.3">
      <c r="A129" t="s">
        <v>257</v>
      </c>
      <c r="B129" t="s">
        <v>4</v>
      </c>
      <c r="C129" t="s">
        <v>258</v>
      </c>
      <c r="D129" t="str">
        <f>HYPERLINK("https://talan.bank.gov.ua/get-user-certificate/CboICjYM4cLfZfV28-BZ","Завантажити сертифікат")</f>
        <v>Завантажити сертифікат</v>
      </c>
    </row>
    <row r="130" spans="1:4" x14ac:dyDescent="0.3">
      <c r="A130" t="s">
        <v>259</v>
      </c>
      <c r="B130" t="s">
        <v>4</v>
      </c>
      <c r="C130" t="s">
        <v>260</v>
      </c>
      <c r="D130" t="str">
        <f>HYPERLINK("https://talan.bank.gov.ua/get-user-certificate/CboIC9LGKSZp5RKPrpYY","Завантажити сертифікат")</f>
        <v>Завантажити сертифікат</v>
      </c>
    </row>
    <row r="131" spans="1:4" x14ac:dyDescent="0.3">
      <c r="A131" t="s">
        <v>261</v>
      </c>
      <c r="B131" t="s">
        <v>4</v>
      </c>
      <c r="C131" t="s">
        <v>262</v>
      </c>
      <c r="D131" t="str">
        <f>HYPERLINK("https://talan.bank.gov.ua/get-user-certificate/CboIC7EytPL1cjRS6K2G","Завантажити сертифікат")</f>
        <v>Завантажити сертифікат</v>
      </c>
    </row>
    <row r="132" spans="1:4" x14ac:dyDescent="0.3">
      <c r="A132" t="s">
        <v>263</v>
      </c>
      <c r="B132" t="s">
        <v>4</v>
      </c>
      <c r="C132" t="s">
        <v>264</v>
      </c>
      <c r="D132" t="str">
        <f>HYPERLINK("https://talan.bank.gov.ua/get-user-certificate/CboIC3MN2Qg-xmU1H7u1","Завантажити сертифікат")</f>
        <v>Завантажити сертифікат</v>
      </c>
    </row>
    <row r="133" spans="1:4" x14ac:dyDescent="0.3">
      <c r="A133" t="s">
        <v>265</v>
      </c>
      <c r="B133" t="s">
        <v>4</v>
      </c>
      <c r="C133" t="s">
        <v>266</v>
      </c>
      <c r="D133" t="str">
        <f>HYPERLINK("https://talan.bank.gov.ua/get-user-certificate/CboICLzfU6mN5gJFr0FF","Завантажити сертифікат")</f>
        <v>Завантажити сертифікат</v>
      </c>
    </row>
    <row r="134" spans="1:4" x14ac:dyDescent="0.3">
      <c r="A134" t="s">
        <v>267</v>
      </c>
      <c r="B134" t="s">
        <v>4</v>
      </c>
      <c r="C134" t="s">
        <v>268</v>
      </c>
      <c r="D134" t="str">
        <f>HYPERLINK("https://talan.bank.gov.ua/get-user-certificate/CboICSjMIaZgXAJEggNl","Завантажити сертифікат")</f>
        <v>Завантажити сертифікат</v>
      </c>
    </row>
    <row r="135" spans="1:4" x14ac:dyDescent="0.3">
      <c r="A135" t="s">
        <v>269</v>
      </c>
      <c r="B135" t="s">
        <v>4</v>
      </c>
      <c r="C135" t="s">
        <v>270</v>
      </c>
      <c r="D135" t="str">
        <f>HYPERLINK("https://talan.bank.gov.ua/get-user-certificate/CboICEvIbSvdY2sTL0ap","Завантажити сертифікат")</f>
        <v>Завантажити сертифікат</v>
      </c>
    </row>
    <row r="136" spans="1:4" x14ac:dyDescent="0.3">
      <c r="A136" t="s">
        <v>271</v>
      </c>
      <c r="B136" t="s">
        <v>4</v>
      </c>
      <c r="C136" t="s">
        <v>272</v>
      </c>
      <c r="D136" t="str">
        <f>HYPERLINK("https://talan.bank.gov.ua/get-user-certificate/CboICuAQyLaXQCXOTZTv","Завантажити сертифікат")</f>
        <v>Завантажити сертифікат</v>
      </c>
    </row>
    <row r="137" spans="1:4" x14ac:dyDescent="0.3">
      <c r="A137" t="s">
        <v>273</v>
      </c>
      <c r="B137" t="s">
        <v>4</v>
      </c>
      <c r="C137" t="s">
        <v>274</v>
      </c>
      <c r="D137" t="str">
        <f>HYPERLINK("https://talan.bank.gov.ua/get-user-certificate/CboIC8p0vOZLvx5aZoab","Завантажити сертифікат")</f>
        <v>Завантажити сертифікат</v>
      </c>
    </row>
    <row r="138" spans="1:4" x14ac:dyDescent="0.3">
      <c r="A138" t="s">
        <v>275</v>
      </c>
      <c r="B138" t="s">
        <v>4</v>
      </c>
      <c r="C138" t="s">
        <v>276</v>
      </c>
      <c r="D138" t="str">
        <f>HYPERLINK("https://talan.bank.gov.ua/get-user-certificate/CboIC9Is9VMdSYVRfsap","Завантажити сертифікат")</f>
        <v>Завантажити сертифікат</v>
      </c>
    </row>
    <row r="139" spans="1:4" x14ac:dyDescent="0.3">
      <c r="A139" t="s">
        <v>277</v>
      </c>
      <c r="B139" t="s">
        <v>4</v>
      </c>
      <c r="C139" t="s">
        <v>278</v>
      </c>
      <c r="D139" t="str">
        <f>HYPERLINK("https://talan.bank.gov.ua/get-user-certificate/CboICuuQnsZtJaZ2ozL3","Завантажити сертифікат")</f>
        <v>Завантажити сертифікат</v>
      </c>
    </row>
    <row r="140" spans="1:4" x14ac:dyDescent="0.3">
      <c r="A140" t="s">
        <v>279</v>
      </c>
      <c r="B140" t="s">
        <v>4</v>
      </c>
      <c r="C140" t="s">
        <v>280</v>
      </c>
      <c r="D140" t="str">
        <f>HYPERLINK("https://talan.bank.gov.ua/get-user-certificate/CboIC79c7p0SH-6K-qv1","Завантажити сертифікат")</f>
        <v>Завантажити сертифікат</v>
      </c>
    </row>
    <row r="141" spans="1:4" x14ac:dyDescent="0.3">
      <c r="A141" t="s">
        <v>281</v>
      </c>
      <c r="B141" t="s">
        <v>4</v>
      </c>
      <c r="C141" t="s">
        <v>282</v>
      </c>
      <c r="D141" t="str">
        <f>HYPERLINK("https://talan.bank.gov.ua/get-user-certificate/CboICQYRzdL3rt-O1JXf","Завантажити сертифікат")</f>
        <v>Завантажити сертифікат</v>
      </c>
    </row>
    <row r="142" spans="1:4" x14ac:dyDescent="0.3">
      <c r="A142" t="s">
        <v>283</v>
      </c>
      <c r="B142" t="s">
        <v>4</v>
      </c>
      <c r="C142" t="s">
        <v>284</v>
      </c>
      <c r="D142" t="str">
        <f>HYPERLINK("https://talan.bank.gov.ua/get-user-certificate/CboICCZ-IqYiqlONqNoT","Завантажити сертифікат")</f>
        <v>Завантажити сертифікат</v>
      </c>
    </row>
    <row r="143" spans="1:4" x14ac:dyDescent="0.3">
      <c r="A143" t="s">
        <v>285</v>
      </c>
      <c r="B143" t="s">
        <v>4</v>
      </c>
      <c r="C143" t="s">
        <v>286</v>
      </c>
      <c r="D143" t="str">
        <f>HYPERLINK("https://talan.bank.gov.ua/get-user-certificate/CboICdFbk-mroBX1sybw","Завантажити сертифікат")</f>
        <v>Завантажити сертифікат</v>
      </c>
    </row>
    <row r="144" spans="1:4" x14ac:dyDescent="0.3">
      <c r="A144" t="s">
        <v>287</v>
      </c>
      <c r="B144" t="s">
        <v>4</v>
      </c>
      <c r="C144" t="s">
        <v>288</v>
      </c>
      <c r="D144" t="str">
        <f>HYPERLINK("https://talan.bank.gov.ua/get-user-certificate/CboICEpAHeOunb4HOpjR","Завантажити сертифікат")</f>
        <v>Завантажити сертифікат</v>
      </c>
    </row>
    <row r="145" spans="1:4" x14ac:dyDescent="0.3">
      <c r="A145" t="s">
        <v>289</v>
      </c>
      <c r="B145" t="s">
        <v>4</v>
      </c>
      <c r="C145" t="s">
        <v>290</v>
      </c>
      <c r="D145" t="str">
        <f>HYPERLINK("https://talan.bank.gov.ua/get-user-certificate/CboICZ7ccBocA1FCBbEN","Завантажити сертифікат")</f>
        <v>Завантажити сертифікат</v>
      </c>
    </row>
    <row r="146" spans="1:4" x14ac:dyDescent="0.3">
      <c r="A146" t="s">
        <v>291</v>
      </c>
      <c r="B146" t="s">
        <v>4</v>
      </c>
      <c r="C146" t="s">
        <v>292</v>
      </c>
      <c r="D146" t="str">
        <f>HYPERLINK("https://talan.bank.gov.ua/get-user-certificate/CboICQR79R_vWmMo1NL-","Завантажити сертифікат")</f>
        <v>Завантажити сертифікат</v>
      </c>
    </row>
    <row r="147" spans="1:4" x14ac:dyDescent="0.3">
      <c r="A147" t="s">
        <v>293</v>
      </c>
      <c r="B147" t="s">
        <v>4</v>
      </c>
      <c r="C147" t="s">
        <v>294</v>
      </c>
      <c r="D147" t="str">
        <f>HYPERLINK("https://talan.bank.gov.ua/get-user-certificate/CboIChBfMVgw0sWV3Hmh","Завантажити сертифікат")</f>
        <v>Завантажити сертифікат</v>
      </c>
    </row>
    <row r="148" spans="1:4" x14ac:dyDescent="0.3">
      <c r="A148" t="s">
        <v>295</v>
      </c>
      <c r="B148" t="s">
        <v>4</v>
      </c>
      <c r="C148" t="s">
        <v>296</v>
      </c>
      <c r="D148" t="str">
        <f>HYPERLINK("https://talan.bank.gov.ua/get-user-certificate/CboICnm5gc_OaiTS_gh3","Завантажити сертифікат")</f>
        <v>Завантажити сертифікат</v>
      </c>
    </row>
    <row r="149" spans="1:4" x14ac:dyDescent="0.3">
      <c r="A149" t="s">
        <v>297</v>
      </c>
      <c r="B149" t="s">
        <v>4</v>
      </c>
      <c r="C149" t="s">
        <v>298</v>
      </c>
      <c r="D149" t="str">
        <f>HYPERLINK("https://talan.bank.gov.ua/get-user-certificate/CboIChxCWbC0jPmBNbCR","Завантажити сертифікат")</f>
        <v>Завантажити сертифікат</v>
      </c>
    </row>
    <row r="150" spans="1:4" x14ac:dyDescent="0.3">
      <c r="A150" t="s">
        <v>299</v>
      </c>
      <c r="B150" t="s">
        <v>4</v>
      </c>
      <c r="C150" t="s">
        <v>300</v>
      </c>
      <c r="D150" t="str">
        <f>HYPERLINK("https://talan.bank.gov.ua/get-user-certificate/CboICJmbHXsbR6DkrN9f","Завантажити сертифікат")</f>
        <v>Завантажити сертифікат</v>
      </c>
    </row>
    <row r="151" spans="1:4" x14ac:dyDescent="0.3">
      <c r="A151" t="s">
        <v>301</v>
      </c>
      <c r="B151" t="s">
        <v>4</v>
      </c>
      <c r="C151" t="s">
        <v>302</v>
      </c>
      <c r="D151" t="str">
        <f>HYPERLINK("https://talan.bank.gov.ua/get-user-certificate/CboICFcZhcdQa3u2gWlt","Завантажити сертифікат")</f>
        <v>Завантажити сертифікат</v>
      </c>
    </row>
    <row r="152" spans="1:4" x14ac:dyDescent="0.3">
      <c r="A152" t="s">
        <v>303</v>
      </c>
      <c r="B152" t="s">
        <v>4</v>
      </c>
      <c r="C152" t="s">
        <v>304</v>
      </c>
      <c r="D152" t="str">
        <f>HYPERLINK("https://talan.bank.gov.ua/get-user-certificate/CboIC3Zq1nKeQ1VagQQZ","Завантажити сертифікат")</f>
        <v>Завантажити сертифікат</v>
      </c>
    </row>
    <row r="153" spans="1:4" x14ac:dyDescent="0.3">
      <c r="A153" t="s">
        <v>305</v>
      </c>
      <c r="B153" t="s">
        <v>4</v>
      </c>
      <c r="C153" t="s">
        <v>306</v>
      </c>
      <c r="D153" t="str">
        <f>HYPERLINK("https://talan.bank.gov.ua/get-user-certificate/CboIC9OnJsvdQFECO-un","Завантажити сертифікат")</f>
        <v>Завантажити сертифікат</v>
      </c>
    </row>
    <row r="154" spans="1:4" x14ac:dyDescent="0.3">
      <c r="A154" t="s">
        <v>307</v>
      </c>
      <c r="B154" t="s">
        <v>4</v>
      </c>
      <c r="C154" t="s">
        <v>308</v>
      </c>
      <c r="D154" t="str">
        <f>HYPERLINK("https://talan.bank.gov.ua/get-user-certificate/CboICVAYpEPt4Yl2_Msw","Завантажити сертифікат")</f>
        <v>Завантажити сертифікат</v>
      </c>
    </row>
    <row r="155" spans="1:4" x14ac:dyDescent="0.3">
      <c r="A155" t="s">
        <v>309</v>
      </c>
      <c r="B155" t="s">
        <v>4</v>
      </c>
      <c r="C155" t="s">
        <v>310</v>
      </c>
      <c r="D155" t="str">
        <f>HYPERLINK("https://talan.bank.gov.ua/get-user-certificate/CboICZY2cfduDcU1H5VG","Завантажити сертифікат")</f>
        <v>Завантажити сертифікат</v>
      </c>
    </row>
    <row r="156" spans="1:4" x14ac:dyDescent="0.3">
      <c r="A156" t="s">
        <v>311</v>
      </c>
      <c r="B156" t="s">
        <v>4</v>
      </c>
      <c r="C156" t="s">
        <v>312</v>
      </c>
      <c r="D156" t="str">
        <f>HYPERLINK("https://talan.bank.gov.ua/get-user-certificate/CboICX8EQOM7NKkn3BW0","Завантажити сертифікат")</f>
        <v>Завантажити сертифікат</v>
      </c>
    </row>
    <row r="157" spans="1:4" x14ac:dyDescent="0.3">
      <c r="A157" t="s">
        <v>313</v>
      </c>
      <c r="B157" t="s">
        <v>4</v>
      </c>
      <c r="C157" t="s">
        <v>314</v>
      </c>
      <c r="D157" t="str">
        <f>HYPERLINK("https://talan.bank.gov.ua/get-user-certificate/CboIC81Z8cAIAY8JDAnD","Завантажити сертифікат")</f>
        <v>Завантажити сертифікат</v>
      </c>
    </row>
    <row r="158" spans="1:4" x14ac:dyDescent="0.3">
      <c r="A158" t="s">
        <v>315</v>
      </c>
      <c r="B158" t="s">
        <v>4</v>
      </c>
      <c r="C158" t="s">
        <v>316</v>
      </c>
      <c r="D158" t="str">
        <f>HYPERLINK("https://talan.bank.gov.ua/get-user-certificate/CboICHdUEu1Y1mzQj2ml","Завантажити сертифікат")</f>
        <v>Завантажити сертифікат</v>
      </c>
    </row>
    <row r="159" spans="1:4" x14ac:dyDescent="0.3">
      <c r="A159" t="s">
        <v>317</v>
      </c>
      <c r="B159" t="s">
        <v>4</v>
      </c>
      <c r="C159" t="s">
        <v>318</v>
      </c>
      <c r="D159" t="str">
        <f>HYPERLINK("https://talan.bank.gov.ua/get-user-certificate/CboICOk7oOPgTsdyD0RE","Завантажити сертифікат")</f>
        <v>Завантажити сертифікат</v>
      </c>
    </row>
    <row r="160" spans="1:4" x14ac:dyDescent="0.3">
      <c r="A160" t="s">
        <v>319</v>
      </c>
      <c r="B160" t="s">
        <v>4</v>
      </c>
      <c r="C160" t="s">
        <v>320</v>
      </c>
      <c r="D160" t="str">
        <f>HYPERLINK("https://talan.bank.gov.ua/get-user-certificate/CboIC8lsRzDF6sXAIMuM","Завантажити сертифікат")</f>
        <v>Завантажити сертифікат</v>
      </c>
    </row>
    <row r="161" spans="1:4" x14ac:dyDescent="0.3">
      <c r="A161" t="s">
        <v>321</v>
      </c>
      <c r="B161" t="s">
        <v>4</v>
      </c>
      <c r="C161" t="s">
        <v>322</v>
      </c>
      <c r="D161" t="str">
        <f>HYPERLINK("https://talan.bank.gov.ua/get-user-certificate/CboICm0HhsWScZweiVqU","Завантажити сертифікат")</f>
        <v>Завантажити сертифікат</v>
      </c>
    </row>
    <row r="162" spans="1:4" x14ac:dyDescent="0.3">
      <c r="A162" t="s">
        <v>323</v>
      </c>
      <c r="B162" t="s">
        <v>4</v>
      </c>
      <c r="C162" t="s">
        <v>324</v>
      </c>
      <c r="D162" t="str">
        <f>HYPERLINK("https://talan.bank.gov.ua/get-user-certificate/CboICl4pqM09Ua58g4fV","Завантажити сертифікат")</f>
        <v>Завантажити сертифікат</v>
      </c>
    </row>
    <row r="163" spans="1:4" x14ac:dyDescent="0.3">
      <c r="A163" t="s">
        <v>325</v>
      </c>
      <c r="B163" t="s">
        <v>4</v>
      </c>
      <c r="C163" t="s">
        <v>326</v>
      </c>
      <c r="D163" t="str">
        <f>HYPERLINK("https://talan.bank.gov.ua/get-user-certificate/CboICh4FraGBv26vi8wn","Завантажити сертифікат")</f>
        <v>Завантажити сертифікат</v>
      </c>
    </row>
    <row r="164" spans="1:4" x14ac:dyDescent="0.3">
      <c r="A164" t="s">
        <v>327</v>
      </c>
      <c r="B164" t="s">
        <v>4</v>
      </c>
      <c r="C164" t="s">
        <v>328</v>
      </c>
      <c r="D164" t="str">
        <f>HYPERLINK("https://talan.bank.gov.ua/get-user-certificate/CboICOiYhQ9mdZ4IuFmd","Завантажити сертифікат")</f>
        <v>Завантажити сертифікат</v>
      </c>
    </row>
    <row r="165" spans="1:4" x14ac:dyDescent="0.3">
      <c r="A165" t="s">
        <v>329</v>
      </c>
      <c r="B165" t="s">
        <v>4</v>
      </c>
      <c r="C165" t="s">
        <v>330</v>
      </c>
      <c r="D165" t="str">
        <f>HYPERLINK("https://talan.bank.gov.ua/get-user-certificate/CboICtWIYzFtnkCh74F3","Завантажити сертифікат")</f>
        <v>Завантажити сертифікат</v>
      </c>
    </row>
    <row r="166" spans="1:4" x14ac:dyDescent="0.3">
      <c r="A166" t="s">
        <v>331</v>
      </c>
      <c r="B166" t="s">
        <v>4</v>
      </c>
      <c r="C166" t="s">
        <v>332</v>
      </c>
      <c r="D166" t="str">
        <f>HYPERLINK("https://talan.bank.gov.ua/get-user-certificate/CboIC0K-fRchFFbpFrBO","Завантажити сертифікат")</f>
        <v>Завантажити сертифікат</v>
      </c>
    </row>
    <row r="167" spans="1:4" x14ac:dyDescent="0.3">
      <c r="A167" t="s">
        <v>333</v>
      </c>
      <c r="B167" t="s">
        <v>4</v>
      </c>
      <c r="C167" t="s">
        <v>334</v>
      </c>
      <c r="D167" t="str">
        <f>HYPERLINK("https://talan.bank.gov.ua/get-user-certificate/CboICcj9hm6DQDGLndvX","Завантажити сертифікат")</f>
        <v>Завантажити сертифікат</v>
      </c>
    </row>
    <row r="168" spans="1:4" x14ac:dyDescent="0.3">
      <c r="A168" t="s">
        <v>335</v>
      </c>
      <c r="B168" t="s">
        <v>4</v>
      </c>
      <c r="C168" t="s">
        <v>336</v>
      </c>
      <c r="D168" t="str">
        <f>HYPERLINK("https://talan.bank.gov.ua/get-user-certificate/CboICu37RBxY0O2HrC-Y","Завантажити сертифікат")</f>
        <v>Завантажити сертифікат</v>
      </c>
    </row>
    <row r="169" spans="1:4" x14ac:dyDescent="0.3">
      <c r="A169" t="s">
        <v>337</v>
      </c>
      <c r="B169" t="s">
        <v>4</v>
      </c>
      <c r="C169" t="s">
        <v>338</v>
      </c>
      <c r="D169" t="str">
        <f>HYPERLINK("https://talan.bank.gov.ua/get-user-certificate/CboICGtK0Y_1ahjiwXwG","Завантажити сертифікат")</f>
        <v>Завантажити сертифікат</v>
      </c>
    </row>
    <row r="170" spans="1:4" x14ac:dyDescent="0.3">
      <c r="A170" t="s">
        <v>339</v>
      </c>
      <c r="B170" t="s">
        <v>4</v>
      </c>
      <c r="C170" t="s">
        <v>340</v>
      </c>
      <c r="D170" t="str">
        <f>HYPERLINK("https://talan.bank.gov.ua/get-user-certificate/CboICYFoDCfqfNjXkwdV","Завантажити сертифікат")</f>
        <v>Завантажити сертифікат</v>
      </c>
    </row>
    <row r="171" spans="1:4" x14ac:dyDescent="0.3">
      <c r="A171" t="s">
        <v>341</v>
      </c>
      <c r="B171" t="s">
        <v>4</v>
      </c>
      <c r="C171" t="s">
        <v>342</v>
      </c>
      <c r="D171" t="str">
        <f>HYPERLINK("https://talan.bank.gov.ua/get-user-certificate/CboICf4q_aQwlnwZVQ6k","Завантажити сертифікат")</f>
        <v>Завантажити сертифікат</v>
      </c>
    </row>
    <row r="172" spans="1:4" x14ac:dyDescent="0.3">
      <c r="A172" t="s">
        <v>343</v>
      </c>
      <c r="B172" t="s">
        <v>4</v>
      </c>
      <c r="C172" t="s">
        <v>344</v>
      </c>
      <c r="D172" t="str">
        <f>HYPERLINK("https://talan.bank.gov.ua/get-user-certificate/CboIC_1XIGiFRx11zC6C","Завантажити сертифікат")</f>
        <v>Завантажити сертифікат</v>
      </c>
    </row>
    <row r="173" spans="1:4" x14ac:dyDescent="0.3">
      <c r="A173" t="s">
        <v>345</v>
      </c>
      <c r="B173" t="s">
        <v>4</v>
      </c>
      <c r="C173" t="s">
        <v>346</v>
      </c>
      <c r="D173" t="str">
        <f>HYPERLINK("https://talan.bank.gov.ua/get-user-certificate/CboIC9h7Hqq6vD6ZgJQZ","Завантажити сертифікат")</f>
        <v>Завантажити сертифікат</v>
      </c>
    </row>
    <row r="174" spans="1:4" x14ac:dyDescent="0.3">
      <c r="A174" t="s">
        <v>347</v>
      </c>
      <c r="B174" t="s">
        <v>4</v>
      </c>
      <c r="C174" t="s">
        <v>348</v>
      </c>
      <c r="D174" t="str">
        <f>HYPERLINK("https://talan.bank.gov.ua/get-user-certificate/CboIC7CYHLyEZsRJ2f3G","Завантажити сертифікат")</f>
        <v>Завантажити сертифікат</v>
      </c>
    </row>
    <row r="175" spans="1:4" x14ac:dyDescent="0.3">
      <c r="A175" t="s">
        <v>349</v>
      </c>
      <c r="B175" t="s">
        <v>4</v>
      </c>
      <c r="C175" t="s">
        <v>350</v>
      </c>
      <c r="D175" t="str">
        <f>HYPERLINK("https://talan.bank.gov.ua/get-user-certificate/CboICYhcU3yGIZlsj7wn","Завантажити сертифікат")</f>
        <v>Завантажити сертифікат</v>
      </c>
    </row>
    <row r="176" spans="1:4" x14ac:dyDescent="0.3">
      <c r="A176" t="s">
        <v>351</v>
      </c>
      <c r="B176" t="s">
        <v>4</v>
      </c>
      <c r="C176" t="s">
        <v>352</v>
      </c>
      <c r="D176" t="str">
        <f>HYPERLINK("https://talan.bank.gov.ua/get-user-certificate/CboICWdPdaDtV9UjxTHJ","Завантажити сертифікат")</f>
        <v>Завантажити сертифікат</v>
      </c>
    </row>
    <row r="177" spans="1:4" x14ac:dyDescent="0.3">
      <c r="A177" t="s">
        <v>353</v>
      </c>
      <c r="B177" t="s">
        <v>4</v>
      </c>
      <c r="C177" t="s">
        <v>354</v>
      </c>
      <c r="D177" t="str">
        <f>HYPERLINK("https://talan.bank.gov.ua/get-user-certificate/CboIC-HtLNlLr_NXVy6B","Завантажити сертифікат")</f>
        <v>Завантажити сертифікат</v>
      </c>
    </row>
    <row r="178" spans="1:4" x14ac:dyDescent="0.3">
      <c r="A178" t="s">
        <v>355</v>
      </c>
      <c r="B178" t="s">
        <v>4</v>
      </c>
      <c r="C178" t="s">
        <v>356</v>
      </c>
      <c r="D178" t="str">
        <f>HYPERLINK("https://talan.bank.gov.ua/get-user-certificate/CboICzE2UAioK6lkxjuf","Завантажити сертифікат")</f>
        <v>Завантажити сертифікат</v>
      </c>
    </row>
    <row r="179" spans="1:4" x14ac:dyDescent="0.3">
      <c r="A179" t="s">
        <v>357</v>
      </c>
      <c r="B179" t="s">
        <v>4</v>
      </c>
      <c r="C179" t="s">
        <v>358</v>
      </c>
      <c r="D179" t="str">
        <f>HYPERLINK("https://talan.bank.gov.ua/get-user-certificate/CboICUCiddo1gHGm4RDW","Завантажити сертифікат")</f>
        <v>Завантажити сертифікат</v>
      </c>
    </row>
    <row r="180" spans="1:4" x14ac:dyDescent="0.3">
      <c r="A180" t="s">
        <v>359</v>
      </c>
      <c r="B180" t="s">
        <v>4</v>
      </c>
      <c r="C180" t="s">
        <v>360</v>
      </c>
      <c r="D180" t="str">
        <f>HYPERLINK("https://talan.bank.gov.ua/get-user-certificate/CboIC5cCrZkKClLE8oeN","Завантажити сертифікат")</f>
        <v>Завантажити сертифікат</v>
      </c>
    </row>
    <row r="181" spans="1:4" x14ac:dyDescent="0.3">
      <c r="A181" t="s">
        <v>361</v>
      </c>
      <c r="B181" t="s">
        <v>4</v>
      </c>
      <c r="C181" t="s">
        <v>362</v>
      </c>
      <c r="D181" t="str">
        <f>HYPERLINK("https://talan.bank.gov.ua/get-user-certificate/CboICBV_4s53B_YrBP7P","Завантажити сертифікат")</f>
        <v>Завантажити сертифікат</v>
      </c>
    </row>
    <row r="182" spans="1:4" x14ac:dyDescent="0.3">
      <c r="A182" t="s">
        <v>363</v>
      </c>
      <c r="B182" t="s">
        <v>4</v>
      </c>
      <c r="C182" t="s">
        <v>364</v>
      </c>
      <c r="D182" t="str">
        <f>HYPERLINK("https://talan.bank.gov.ua/get-user-certificate/CboICfp6ICQ7bDrMrkh0","Завантажити сертифікат")</f>
        <v>Завантажити сертифікат</v>
      </c>
    </row>
    <row r="183" spans="1:4" x14ac:dyDescent="0.3">
      <c r="A183" t="s">
        <v>365</v>
      </c>
      <c r="B183" t="s">
        <v>4</v>
      </c>
      <c r="C183" t="s">
        <v>366</v>
      </c>
      <c r="D183" t="str">
        <f>HYPERLINK("https://talan.bank.gov.ua/get-user-certificate/CboICXJOFthinW7wMWwu","Завантажити сертифікат")</f>
        <v>Завантажити сертифікат</v>
      </c>
    </row>
    <row r="184" spans="1:4" x14ac:dyDescent="0.3">
      <c r="A184" t="s">
        <v>367</v>
      </c>
      <c r="B184" t="s">
        <v>4</v>
      </c>
      <c r="C184" t="s">
        <v>368</v>
      </c>
      <c r="D184" t="str">
        <f>HYPERLINK("https://talan.bank.gov.ua/get-user-certificate/CboICw6CADARnZQbdtYG","Завантажити сертифікат")</f>
        <v>Завантажити сертифікат</v>
      </c>
    </row>
    <row r="185" spans="1:4" x14ac:dyDescent="0.3">
      <c r="A185" t="s">
        <v>369</v>
      </c>
      <c r="B185" t="s">
        <v>4</v>
      </c>
      <c r="C185" t="s">
        <v>370</v>
      </c>
      <c r="D185" t="str">
        <f>HYPERLINK("https://talan.bank.gov.ua/get-user-certificate/CboICLaPYnmF3H8oxMb5","Завантажити сертифікат")</f>
        <v>Завантажити сертифікат</v>
      </c>
    </row>
    <row r="186" spans="1:4" x14ac:dyDescent="0.3">
      <c r="A186" t="s">
        <v>371</v>
      </c>
      <c r="B186" t="s">
        <v>4</v>
      </c>
      <c r="C186" t="s">
        <v>372</v>
      </c>
      <c r="D186" t="str">
        <f>HYPERLINK("https://talan.bank.gov.ua/get-user-certificate/CboICp12PJU0ka6Cwjhe","Завантажити сертифікат")</f>
        <v>Завантажити сертифікат</v>
      </c>
    </row>
    <row r="187" spans="1:4" x14ac:dyDescent="0.3">
      <c r="A187" t="s">
        <v>373</v>
      </c>
      <c r="B187" t="s">
        <v>4</v>
      </c>
      <c r="C187" t="s">
        <v>374</v>
      </c>
      <c r="D187" t="str">
        <f>HYPERLINK("https://talan.bank.gov.ua/get-user-certificate/CboICWhBpE4DCodxmUIn","Завантажити сертифікат")</f>
        <v>Завантажити сертифікат</v>
      </c>
    </row>
    <row r="188" spans="1:4" x14ac:dyDescent="0.3">
      <c r="A188" t="s">
        <v>375</v>
      </c>
      <c r="B188" t="s">
        <v>4</v>
      </c>
      <c r="C188" t="s">
        <v>376</v>
      </c>
      <c r="D188" t="str">
        <f>HYPERLINK("https://talan.bank.gov.ua/get-user-certificate/CboICvzh6WpyK-7elqJO","Завантажити сертифікат")</f>
        <v>Завантажити сертифікат</v>
      </c>
    </row>
    <row r="189" spans="1:4" x14ac:dyDescent="0.3">
      <c r="A189" t="s">
        <v>377</v>
      </c>
      <c r="B189" t="s">
        <v>4</v>
      </c>
      <c r="C189" t="s">
        <v>378</v>
      </c>
      <c r="D189" t="str">
        <f>HYPERLINK("https://talan.bank.gov.ua/get-user-certificate/CboICwjrcGZV-8eHWPfZ","Завантажити сертифікат")</f>
        <v>Завантажити сертифікат</v>
      </c>
    </row>
    <row r="190" spans="1:4" x14ac:dyDescent="0.3">
      <c r="A190" t="s">
        <v>379</v>
      </c>
      <c r="B190" t="s">
        <v>4</v>
      </c>
      <c r="C190" t="s">
        <v>380</v>
      </c>
      <c r="D190" t="str">
        <f>HYPERLINK("https://talan.bank.gov.ua/get-user-certificate/CboIC98WHCukRnlFuzcd","Завантажити сертифікат")</f>
        <v>Завантажити сертифікат</v>
      </c>
    </row>
    <row r="191" spans="1:4" x14ac:dyDescent="0.3">
      <c r="A191" t="s">
        <v>381</v>
      </c>
      <c r="B191" t="s">
        <v>4</v>
      </c>
      <c r="C191" t="s">
        <v>382</v>
      </c>
      <c r="D191" t="str">
        <f>HYPERLINK("https://talan.bank.gov.ua/get-user-certificate/CboIChcecPw9Xz4jYC6L","Завантажити сертифікат")</f>
        <v>Завантажити сертифікат</v>
      </c>
    </row>
    <row r="192" spans="1:4" x14ac:dyDescent="0.3">
      <c r="A192" t="s">
        <v>383</v>
      </c>
      <c r="B192" t="s">
        <v>4</v>
      </c>
      <c r="C192" t="s">
        <v>384</v>
      </c>
      <c r="D192" t="str">
        <f>HYPERLINK("https://talan.bank.gov.ua/get-user-certificate/CboICGZ8DO_1QgYZHI-B","Завантажити сертифікат")</f>
        <v>Завантажити сертифікат</v>
      </c>
    </row>
    <row r="193" spans="1:4" x14ac:dyDescent="0.3">
      <c r="A193" t="s">
        <v>385</v>
      </c>
      <c r="B193" t="s">
        <v>4</v>
      </c>
      <c r="C193" t="s">
        <v>386</v>
      </c>
      <c r="D193" t="str">
        <f>HYPERLINK("https://talan.bank.gov.ua/get-user-certificate/CboIChfRDg1F_TopsOPe","Завантажити сертифікат")</f>
        <v>Завантажити сертифікат</v>
      </c>
    </row>
    <row r="194" spans="1:4" x14ac:dyDescent="0.3">
      <c r="A194" t="s">
        <v>387</v>
      </c>
      <c r="B194" t="s">
        <v>4</v>
      </c>
      <c r="C194" t="s">
        <v>388</v>
      </c>
      <c r="D194" t="str">
        <f>HYPERLINK("https://talan.bank.gov.ua/get-user-certificate/CboICJ8NKZutWqinzi34","Завантажити сертифікат")</f>
        <v>Завантажити сертифікат</v>
      </c>
    </row>
    <row r="195" spans="1:4" x14ac:dyDescent="0.3">
      <c r="A195" t="s">
        <v>389</v>
      </c>
      <c r="B195" t="s">
        <v>4</v>
      </c>
      <c r="C195" t="s">
        <v>390</v>
      </c>
      <c r="D195" t="str">
        <f>HYPERLINK("https://talan.bank.gov.ua/get-user-certificate/CboICtPCbXWneb9QGeU2","Завантажити сертифікат")</f>
        <v>Завантажити сертифікат</v>
      </c>
    </row>
    <row r="196" spans="1:4" x14ac:dyDescent="0.3">
      <c r="A196" t="s">
        <v>391</v>
      </c>
      <c r="B196" t="s">
        <v>4</v>
      </c>
      <c r="C196" t="s">
        <v>392</v>
      </c>
      <c r="D196" t="str">
        <f>HYPERLINK("https://talan.bank.gov.ua/get-user-certificate/CboIC_swKhQEl53qEUov","Завантажити сертифікат")</f>
        <v>Завантажити сертифікат</v>
      </c>
    </row>
    <row r="197" spans="1:4" x14ac:dyDescent="0.3">
      <c r="A197" t="s">
        <v>393</v>
      </c>
      <c r="B197" t="s">
        <v>4</v>
      </c>
      <c r="C197" t="s">
        <v>394</v>
      </c>
      <c r="D197" t="str">
        <f>HYPERLINK("https://talan.bank.gov.ua/get-user-certificate/CboICl_dijyOQsR6eQm8","Завантажити сертифікат")</f>
        <v>Завантажити сертифікат</v>
      </c>
    </row>
    <row r="198" spans="1:4" x14ac:dyDescent="0.3">
      <c r="A198" t="s">
        <v>395</v>
      </c>
      <c r="B198" t="s">
        <v>4</v>
      </c>
      <c r="C198" t="s">
        <v>396</v>
      </c>
      <c r="D198" t="str">
        <f>HYPERLINK("https://talan.bank.gov.ua/get-user-certificate/CboICoQyPACQOvwiAy4I","Завантажити сертифікат")</f>
        <v>Завантажити сертифікат</v>
      </c>
    </row>
    <row r="199" spans="1:4" x14ac:dyDescent="0.3">
      <c r="A199" t="s">
        <v>397</v>
      </c>
      <c r="B199" t="s">
        <v>4</v>
      </c>
      <c r="C199" t="s">
        <v>398</v>
      </c>
      <c r="D199" t="str">
        <f>HYPERLINK("https://talan.bank.gov.ua/get-user-certificate/CboICiMq8QtgztuE2hyi","Завантажити сертифікат")</f>
        <v>Завантажити сертифікат</v>
      </c>
    </row>
    <row r="200" spans="1:4" x14ac:dyDescent="0.3">
      <c r="A200" t="s">
        <v>399</v>
      </c>
      <c r="B200" t="s">
        <v>4</v>
      </c>
      <c r="C200" t="s">
        <v>400</v>
      </c>
      <c r="D200" t="str">
        <f>HYPERLINK("https://talan.bank.gov.ua/get-user-certificate/CboIC1n3TpiFpc2L_zZY","Завантажити сертифікат")</f>
        <v>Завантажити сертифікат</v>
      </c>
    </row>
    <row r="201" spans="1:4" x14ac:dyDescent="0.3">
      <c r="A201" t="s">
        <v>401</v>
      </c>
      <c r="B201" t="s">
        <v>4</v>
      </c>
      <c r="C201" t="s">
        <v>402</v>
      </c>
      <c r="D201" t="str">
        <f>HYPERLINK("https://talan.bank.gov.ua/get-user-certificate/CboICCcrJpctLsi0jOZh","Завантажити сертифікат")</f>
        <v>Завантажити сертифікат</v>
      </c>
    </row>
    <row r="202" spans="1:4" x14ac:dyDescent="0.3">
      <c r="A202" t="s">
        <v>403</v>
      </c>
      <c r="B202" t="s">
        <v>4</v>
      </c>
      <c r="C202" t="s">
        <v>404</v>
      </c>
      <c r="D202" t="str">
        <f>HYPERLINK("https://talan.bank.gov.ua/get-user-certificate/CboICk1cVE_yEvLb5xe7","Завантажити сертифікат")</f>
        <v>Завантажити сертифікат</v>
      </c>
    </row>
    <row r="203" spans="1:4" x14ac:dyDescent="0.3">
      <c r="A203" t="s">
        <v>405</v>
      </c>
      <c r="B203" t="s">
        <v>4</v>
      </c>
      <c r="C203" t="s">
        <v>406</v>
      </c>
      <c r="D203" t="str">
        <f>HYPERLINK("https://talan.bank.gov.ua/get-user-certificate/CboICNzv936rH15uR6RT","Завантажити сертифікат")</f>
        <v>Завантажити сертифікат</v>
      </c>
    </row>
    <row r="204" spans="1:4" x14ac:dyDescent="0.3">
      <c r="A204" t="s">
        <v>407</v>
      </c>
      <c r="B204" t="s">
        <v>4</v>
      </c>
      <c r="C204" t="s">
        <v>408</v>
      </c>
      <c r="D204" t="str">
        <f>HYPERLINK("https://talan.bank.gov.ua/get-user-certificate/CboICudKnS6uyH33g6AA","Завантажити сертифікат")</f>
        <v>Завантажити сертифікат</v>
      </c>
    </row>
    <row r="205" spans="1:4" x14ac:dyDescent="0.3">
      <c r="A205" t="s">
        <v>409</v>
      </c>
      <c r="B205" t="s">
        <v>4</v>
      </c>
      <c r="C205" t="s">
        <v>410</v>
      </c>
      <c r="D205" t="str">
        <f>HYPERLINK("https://talan.bank.gov.ua/get-user-certificate/CboIC0h6OSZf3YnrFCo9","Завантажити сертифікат")</f>
        <v>Завантажити сертифікат</v>
      </c>
    </row>
    <row r="206" spans="1:4" x14ac:dyDescent="0.3">
      <c r="A206" t="s">
        <v>411</v>
      </c>
      <c r="B206" t="s">
        <v>4</v>
      </c>
      <c r="C206" t="s">
        <v>412</v>
      </c>
      <c r="D206" t="str">
        <f>HYPERLINK("https://talan.bank.gov.ua/get-user-certificate/CboICizgAQpl3C0cxxx_","Завантажити сертифікат")</f>
        <v>Завантажити сертифікат</v>
      </c>
    </row>
    <row r="207" spans="1:4" x14ac:dyDescent="0.3">
      <c r="A207" t="s">
        <v>413</v>
      </c>
      <c r="B207" t="s">
        <v>4</v>
      </c>
      <c r="C207" t="s">
        <v>414</v>
      </c>
      <c r="D207" t="str">
        <f>HYPERLINK("https://talan.bank.gov.ua/get-user-certificate/CboICsID4D9agmh9fLsU","Завантажити сертифікат")</f>
        <v>Завантажити сертифікат</v>
      </c>
    </row>
    <row r="208" spans="1:4" x14ac:dyDescent="0.3">
      <c r="A208" t="s">
        <v>415</v>
      </c>
      <c r="B208" t="s">
        <v>4</v>
      </c>
      <c r="C208" t="s">
        <v>416</v>
      </c>
      <c r="D208" t="str">
        <f>HYPERLINK("https://talan.bank.gov.ua/get-user-certificate/CboICl_G1P1rXQ_Bwt9p","Завантажити сертифікат")</f>
        <v>Завантажити сертифікат</v>
      </c>
    </row>
    <row r="209" spans="1:4" x14ac:dyDescent="0.3">
      <c r="A209" t="s">
        <v>417</v>
      </c>
      <c r="B209" t="s">
        <v>4</v>
      </c>
      <c r="C209" t="s">
        <v>418</v>
      </c>
      <c r="D209" t="str">
        <f>HYPERLINK("https://talan.bank.gov.ua/get-user-certificate/CboIC9AHhcuomYgs8eas","Завантажити сертифікат")</f>
        <v>Завантажити сертифікат</v>
      </c>
    </row>
    <row r="210" spans="1:4" x14ac:dyDescent="0.3">
      <c r="A210" t="s">
        <v>419</v>
      </c>
      <c r="B210" t="s">
        <v>4</v>
      </c>
      <c r="C210" t="s">
        <v>420</v>
      </c>
      <c r="D210" t="str">
        <f>HYPERLINK("https://talan.bank.gov.ua/get-user-certificate/CboICsyrJNMnLzpuzNre","Завантажити сертифікат")</f>
        <v>Завантажити сертифікат</v>
      </c>
    </row>
    <row r="211" spans="1:4" x14ac:dyDescent="0.3">
      <c r="A211" t="s">
        <v>421</v>
      </c>
      <c r="B211" t="s">
        <v>4</v>
      </c>
      <c r="C211" t="s">
        <v>422</v>
      </c>
      <c r="D211" t="str">
        <f>HYPERLINK("https://talan.bank.gov.ua/get-user-certificate/CboICEbXmmiR5kAFlkyw","Завантажити сертифікат")</f>
        <v>Завантажити сертифікат</v>
      </c>
    </row>
    <row r="212" spans="1:4" x14ac:dyDescent="0.3">
      <c r="A212" t="s">
        <v>423</v>
      </c>
      <c r="B212" t="s">
        <v>4</v>
      </c>
      <c r="C212" t="s">
        <v>424</v>
      </c>
      <c r="D212" t="str">
        <f>HYPERLINK("https://talan.bank.gov.ua/get-user-certificate/CboICOcyLMA9qdUPLKuK","Завантажити сертифікат")</f>
        <v>Завантажити сертифікат</v>
      </c>
    </row>
    <row r="213" spans="1:4" x14ac:dyDescent="0.3">
      <c r="A213" t="s">
        <v>425</v>
      </c>
      <c r="B213" t="s">
        <v>4</v>
      </c>
      <c r="C213" t="s">
        <v>426</v>
      </c>
      <c r="D213" t="str">
        <f>HYPERLINK("https://talan.bank.gov.ua/get-user-certificate/CboICcaOMlsT-NcGSUx1","Завантажити сертифікат")</f>
        <v>Завантажити сертифікат</v>
      </c>
    </row>
    <row r="214" spans="1:4" x14ac:dyDescent="0.3">
      <c r="A214" t="s">
        <v>427</v>
      </c>
      <c r="B214" t="s">
        <v>4</v>
      </c>
      <c r="C214" t="s">
        <v>428</v>
      </c>
      <c r="D214" t="str">
        <f>HYPERLINK("https://talan.bank.gov.ua/get-user-certificate/CboICM_7Zeld_LiO8T6f","Завантажити сертифікат")</f>
        <v>Завантажити сертифікат</v>
      </c>
    </row>
    <row r="215" spans="1:4" x14ac:dyDescent="0.3">
      <c r="A215" t="s">
        <v>429</v>
      </c>
      <c r="B215" t="s">
        <v>4</v>
      </c>
      <c r="C215" t="s">
        <v>430</v>
      </c>
      <c r="D215" t="str">
        <f>HYPERLINK("https://talan.bank.gov.ua/get-user-certificate/CboICvXZcZcP9YQyUEFp","Завантажити сертифікат")</f>
        <v>Завантажити сертифікат</v>
      </c>
    </row>
    <row r="216" spans="1:4" x14ac:dyDescent="0.3">
      <c r="A216" t="s">
        <v>431</v>
      </c>
      <c r="B216" t="s">
        <v>4</v>
      </c>
      <c r="C216" t="s">
        <v>432</v>
      </c>
      <c r="D216" t="str">
        <f>HYPERLINK("https://talan.bank.gov.ua/get-user-certificate/CboICndK01ci8vox_NMW","Завантажити сертифікат")</f>
        <v>Завантажити сертифікат</v>
      </c>
    </row>
    <row r="217" spans="1:4" x14ac:dyDescent="0.3">
      <c r="A217" t="s">
        <v>433</v>
      </c>
      <c r="B217" t="s">
        <v>4</v>
      </c>
      <c r="C217" t="s">
        <v>434</v>
      </c>
      <c r="D217" t="str">
        <f>HYPERLINK("https://talan.bank.gov.ua/get-user-certificate/CboICNfC5JQiuAIl9UEQ","Завантажити сертифікат")</f>
        <v>Завантажити сертифікат</v>
      </c>
    </row>
    <row r="218" spans="1:4" x14ac:dyDescent="0.3">
      <c r="A218" t="s">
        <v>435</v>
      </c>
      <c r="B218" t="s">
        <v>4</v>
      </c>
      <c r="C218" t="s">
        <v>436</v>
      </c>
      <c r="D218" t="str">
        <f>HYPERLINK("https://talan.bank.gov.ua/get-user-certificate/CboICZPUcR_eGD0I4DOO","Завантажити сертифікат")</f>
        <v>Завантажити сертифікат</v>
      </c>
    </row>
    <row r="219" spans="1:4" x14ac:dyDescent="0.3">
      <c r="A219" t="s">
        <v>437</v>
      </c>
      <c r="B219" t="s">
        <v>4</v>
      </c>
      <c r="C219" t="s">
        <v>438</v>
      </c>
      <c r="D219" t="str">
        <f>HYPERLINK("https://talan.bank.gov.ua/get-user-certificate/CboICZobaFhnve6Olszw","Завантажити сертифікат")</f>
        <v>Завантажити сертифікат</v>
      </c>
    </row>
    <row r="220" spans="1:4" x14ac:dyDescent="0.3">
      <c r="A220" t="s">
        <v>439</v>
      </c>
      <c r="B220" t="s">
        <v>4</v>
      </c>
      <c r="C220" t="s">
        <v>440</v>
      </c>
      <c r="D220" t="str">
        <f>HYPERLINK("https://talan.bank.gov.ua/get-user-certificate/CboICMWVl_t0T7czOgzC","Завантажити сертифікат")</f>
        <v>Завантажити сертифікат</v>
      </c>
    </row>
    <row r="221" spans="1:4" x14ac:dyDescent="0.3">
      <c r="A221" t="s">
        <v>441</v>
      </c>
      <c r="B221" t="s">
        <v>4</v>
      </c>
      <c r="C221" t="s">
        <v>442</v>
      </c>
      <c r="D221" t="str">
        <f>HYPERLINK("https://talan.bank.gov.ua/get-user-certificate/CboICIHOnOIOKbSQDWIA","Завантажити сертифікат")</f>
        <v>Завантажити сертифікат</v>
      </c>
    </row>
    <row r="222" spans="1:4" x14ac:dyDescent="0.3">
      <c r="A222" t="s">
        <v>443</v>
      </c>
      <c r="B222" t="s">
        <v>4</v>
      </c>
      <c r="C222" t="s">
        <v>444</v>
      </c>
      <c r="D222" t="str">
        <f>HYPERLINK("https://talan.bank.gov.ua/get-user-certificate/CboICRpjwdzS5EGX_Lnv","Завантажити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D2" r:id="rId1" tooltip="Завантажити сертифікат" display="Завантажити сертифікат"/>
    <hyperlink ref="D3" r:id="rId2" tooltip="Завантажити сертифікат" display="Завантажити сертифікат"/>
    <hyperlink ref="D4" r:id="rId3" tooltip="Завантажити сертифікат" display="Завантажити сертифікат"/>
    <hyperlink ref="D5" r:id="rId4" tooltip="Завантажити сертифікат" display="Завантажити сертифікат"/>
    <hyperlink ref="D6" r:id="rId5" tooltip="Завантажити сертифікат" display="Завантажити сертифікат"/>
    <hyperlink ref="D7" r:id="rId6" tooltip="Завантажити сертифікат" display="Завантажити сертифікат"/>
    <hyperlink ref="D8" r:id="rId7" tooltip="Завантажити сертифікат" display="Завантажити сертифікат"/>
    <hyperlink ref="D9" r:id="rId8" tooltip="Завантажити сертифікат" display="Завантажити сертифікат"/>
    <hyperlink ref="D10" r:id="rId9" tooltip="Завантажити сертифікат" display="Завантажити сертифікат"/>
    <hyperlink ref="D11" r:id="rId10" tooltip="Завантажити сертифікат" display="Завантажити сертифікат"/>
    <hyperlink ref="D12" r:id="rId11" tooltip="Завантажити сертифікат" display="Завантажити сертифікат"/>
    <hyperlink ref="D13" r:id="rId12" tooltip="Завантажити сертифікат" display="Завантажити сертифікат"/>
    <hyperlink ref="D14" r:id="rId13" tooltip="Завантажити сертифікат" display="Завантажити сертифікат"/>
    <hyperlink ref="D15" r:id="rId14" tooltip="Завантажити сертифікат" display="Завантажити сертифікат"/>
    <hyperlink ref="D16" r:id="rId15" tooltip="Завантажити сертифікат" display="Завантажити сертифікат"/>
    <hyperlink ref="D17" r:id="rId16" tooltip="Завантажити сертифікат" display="Завантажити сертифікат"/>
    <hyperlink ref="D18" r:id="rId17" tooltip="Завантажити сертифікат" display="Завантажити сертифікат"/>
    <hyperlink ref="D19" r:id="rId18" tooltip="Завантажити сертифікат" display="Завантажити сертифікат"/>
    <hyperlink ref="D20" r:id="rId19" tooltip="Завантажити сертифікат" display="Завантажити сертифікат"/>
    <hyperlink ref="D21" r:id="rId20" tooltip="Завантажити сертифікат" display="Завантажити сертифікат"/>
    <hyperlink ref="D22" r:id="rId21" tooltip="Завантажити сертифікат" display="Завантажити сертифікат"/>
    <hyperlink ref="D23" r:id="rId22" tooltip="Завантажити сертифікат" display="Завантажити сертифікат"/>
    <hyperlink ref="D24" r:id="rId23" tooltip="Завантажити сертифікат" display="Завантажити сертифікат"/>
    <hyperlink ref="D25" r:id="rId24" tooltip="Завантажити сертифікат" display="Завантажити сертифікат"/>
    <hyperlink ref="D26" r:id="rId25" tooltip="Завантажити сертифікат" display="Завантажити сертифікат"/>
    <hyperlink ref="D27" r:id="rId26" tooltip="Завантажити сертифікат" display="Завантажити сертифікат"/>
    <hyperlink ref="D28" r:id="rId27" tooltip="Завантажити сертифікат" display="Завантажити сертифікат"/>
    <hyperlink ref="D29" r:id="rId28" tooltip="Завантажити сертифікат" display="Завантажити сертифікат"/>
    <hyperlink ref="D30" r:id="rId29" tooltip="Завантажити сертифікат" display="Завантажити сертифікат"/>
    <hyperlink ref="D31" r:id="rId30" tooltip="Завантажити сертифікат" display="Завантажити сертифікат"/>
    <hyperlink ref="D32" r:id="rId31" tooltip="Завантажити сертифікат" display="Завантажити сертифікат"/>
    <hyperlink ref="D33" r:id="rId32" tooltip="Завантажити сертифікат" display="Завантажити сертифікат"/>
    <hyperlink ref="D34" r:id="rId33" tooltip="Завантажити сертифікат" display="Завантажити сертифікат"/>
    <hyperlink ref="D35" r:id="rId34" tooltip="Завантажити сертифікат" display="Завантажити сертифікат"/>
    <hyperlink ref="D36" r:id="rId35" tooltip="Завантажити сертифікат" display="Завантажити сертифікат"/>
    <hyperlink ref="D37" r:id="rId36" tooltip="Завантажити сертифікат" display="Завантажити сертифікат"/>
    <hyperlink ref="D38" r:id="rId37" tooltip="Завантажити сертифікат" display="Завантажити сертифікат"/>
    <hyperlink ref="D39" r:id="rId38" tooltip="Завантажити сертифікат" display="Завантажити сертифікат"/>
    <hyperlink ref="D40" r:id="rId39" tooltip="Завантажити сертифікат" display="Завантажити сертифікат"/>
    <hyperlink ref="D41" r:id="rId40" tooltip="Завантажити сертифікат" display="Завантажити сертифікат"/>
    <hyperlink ref="D42" r:id="rId41" tooltip="Завантажити сертифікат" display="Завантажити сертифікат"/>
    <hyperlink ref="D43" r:id="rId42" tooltip="Завантажити сертифікат" display="Завантажити сертифікат"/>
    <hyperlink ref="D44" r:id="rId43" tooltip="Завантажити сертифікат" display="Завантажити сертифікат"/>
    <hyperlink ref="D45" r:id="rId44" tooltip="Завантажити сертифікат" display="Завантажити сертифікат"/>
    <hyperlink ref="D46" r:id="rId45" tooltip="Завантажити сертифікат" display="Завантажити сертифікат"/>
    <hyperlink ref="D47" r:id="rId46" tooltip="Завантажити сертифікат" display="Завантажити сертифікат"/>
    <hyperlink ref="D48" r:id="rId47" tooltip="Завантажити сертифікат" display="Завантажити сертифікат"/>
    <hyperlink ref="D49" r:id="rId48" tooltip="Завантажити сертифікат" display="Завантажити сертифікат"/>
    <hyperlink ref="D50" r:id="rId49" tooltip="Завантажити сертифікат" display="Завантажити сертифікат"/>
    <hyperlink ref="D51" r:id="rId50" tooltip="Завантажити сертифікат" display="Завантажити сертифікат"/>
    <hyperlink ref="D52" r:id="rId51" tooltip="Завантажити сертифікат" display="Завантажити сертифікат"/>
    <hyperlink ref="D53" r:id="rId52" tooltip="Завантажити сертифікат" display="Завантажити сертифікат"/>
    <hyperlink ref="D54" r:id="rId53" tooltip="Завантажити сертифікат" display="Завантажити сертифікат"/>
    <hyperlink ref="D55" r:id="rId54" tooltip="Завантажити сертифікат" display="Завантажити сертифікат"/>
    <hyperlink ref="D56" r:id="rId55" tooltip="Завантажити сертифікат" display="Завантажити сертифікат"/>
    <hyperlink ref="D57" r:id="rId56" tooltip="Завантажити сертифікат" display="Завантажити сертифікат"/>
    <hyperlink ref="D58" r:id="rId57" tooltip="Завантажити сертифікат" display="Завантажити сертифікат"/>
    <hyperlink ref="D59" r:id="rId58" tooltip="Завантажити сертифікат" display="Завантажити сертифікат"/>
    <hyperlink ref="D60" r:id="rId59" tooltip="Завантажити сертифікат" display="Завантажити сертифікат"/>
    <hyperlink ref="D61" r:id="rId60" tooltip="Завантажити сертифікат" display="Завантажити сертифікат"/>
    <hyperlink ref="D62" r:id="rId61" tooltip="Завантажити сертифікат" display="Завантажити сертифікат"/>
    <hyperlink ref="D63" r:id="rId62" tooltip="Завантажити сертифікат" display="Завантажити сертифікат"/>
    <hyperlink ref="D64" r:id="rId63" tooltip="Завантажити сертифікат" display="Завантажити сертифікат"/>
    <hyperlink ref="D65" r:id="rId64" tooltip="Завантажити сертифікат" display="Завантажити сертифікат"/>
    <hyperlink ref="D67" r:id="rId65" tooltip="Завантажити сертифікат" display="Завантажити сертифікат"/>
    <hyperlink ref="D68" r:id="rId66" tooltip="Завантажити сертифікат" display="Завантажити сертифікат"/>
    <hyperlink ref="D69" r:id="rId67" tooltip="Завантажити сертифікат" display="Завантажити сертифікат"/>
    <hyperlink ref="D70" r:id="rId68" tooltip="Завантажити сертифікат" display="Завантажити сертифікат"/>
    <hyperlink ref="D71" r:id="rId69" tooltip="Завантажити сертифікат" display="Завантажити сертифікат"/>
    <hyperlink ref="D72" r:id="rId70" tooltip="Завантажити сертифікат" display="Завантажити сертифікат"/>
    <hyperlink ref="D73" r:id="rId71" tooltip="Завантажити сертифікат" display="Завантажити сертифікат"/>
    <hyperlink ref="D74" r:id="rId72" tooltip="Завантажити сертифікат" display="Завантажити сертифікат"/>
    <hyperlink ref="D75" r:id="rId73" tooltip="Завантажити сертифікат" display="Завантажити сертифікат"/>
    <hyperlink ref="D76" r:id="rId74" tooltip="Завантажити сертифікат" display="Завантажити сертифікат"/>
    <hyperlink ref="D77" r:id="rId75" tooltip="Завантажити сертифікат" display="Завантажити сертифікат"/>
    <hyperlink ref="D78" r:id="rId76" tooltip="Завантажити сертифікат" display="Завантажити сертифікат"/>
    <hyperlink ref="D79" r:id="rId77" tooltip="Завантажити сертифікат" display="Завантажити сертифікат"/>
    <hyperlink ref="D80" r:id="rId78" tooltip="Завантажити сертифікат" display="Завантажити сертифікат"/>
    <hyperlink ref="D81" r:id="rId79" tooltip="Завантажити сертифікат" display="Завантажити сертифікат"/>
    <hyperlink ref="D82" r:id="rId80" tooltip="Завантажити сертифікат" display="Завантажити сертифікат"/>
    <hyperlink ref="D83" r:id="rId81" tooltip="Завантажити сертифікат" display="Завантажити сертифікат"/>
    <hyperlink ref="D84" r:id="rId82" tooltip="Завантажити сертифікат" display="Завантажити сертифікат"/>
    <hyperlink ref="D85" r:id="rId83" tooltip="Завантажити сертифікат" display="Завантажити сертифікат"/>
    <hyperlink ref="D86" r:id="rId84" tooltip="Завантажити сертифікат" display="Завантажити сертифікат"/>
    <hyperlink ref="D87" r:id="rId85" tooltip="Завантажити сертифікат" display="Завантажити сертифікат"/>
    <hyperlink ref="D88" r:id="rId86" tooltip="Завантажити сертифікат" display="Завантажити сертифікат"/>
    <hyperlink ref="D89" r:id="rId87" tooltip="Завантажити сертифікат" display="Завантажити сертифікат"/>
    <hyperlink ref="D90" r:id="rId88" tooltip="Завантажити сертифікат" display="Завантажити сертифікат"/>
    <hyperlink ref="D91" r:id="rId89" tooltip="Завантажити сертифікат" display="Завантажити сертифікат"/>
    <hyperlink ref="D92" r:id="rId90" tooltip="Завантажити сертифікат" display="Завантажити сертифікат"/>
    <hyperlink ref="D93" r:id="rId91" tooltip="Завантажити сертифікат" display="Завантажити сертифікат"/>
    <hyperlink ref="D94" r:id="rId92" tooltip="Завантажити сертифікат" display="Завантажити сертифікат"/>
    <hyperlink ref="D95" r:id="rId93" tooltip="Завантажити сертифікат" display="Завантажити сертифікат"/>
    <hyperlink ref="D96" r:id="rId94" tooltip="Завантажити сертифікат" display="Завантажити сертифікат"/>
    <hyperlink ref="D97" r:id="rId95" tooltip="Завантажити сертифікат" display="Завантажити сертифікат"/>
    <hyperlink ref="D98" r:id="rId96" tooltip="Завантажити сертифікат" display="Завантажити сертифікат"/>
    <hyperlink ref="D99" r:id="rId97" tooltip="Завантажити сертифікат" display="Завантажити сертифікат"/>
    <hyperlink ref="D100" r:id="rId98" tooltip="Завантажити сертифікат" display="Завантажити сертифікат"/>
    <hyperlink ref="D101" r:id="rId99" tooltip="Завантажити сертифікат" display="Завантажити сертифікат"/>
    <hyperlink ref="D102" r:id="rId100" tooltip="Завантажити сертифікат" display="Завантажити сертифікат"/>
    <hyperlink ref="D103" r:id="rId101" tooltip="Завантажити сертифікат" display="Завантажити сертифікат"/>
    <hyperlink ref="D104" r:id="rId102" tooltip="Завантажити сертифікат" display="Завантажити сертифікат"/>
    <hyperlink ref="D105" r:id="rId103" tooltip="Завантажити сертифікат" display="Завантажити сертифікат"/>
    <hyperlink ref="D106" r:id="rId104" tooltip="Завантажити сертифікат" display="Завантажити сертифікат"/>
    <hyperlink ref="D107" r:id="rId105" tooltip="Завантажити сертифікат" display="Завантажити сертифікат"/>
    <hyperlink ref="D108" r:id="rId106" tooltip="Завантажити сертифікат" display="Завантажити сертифікат"/>
    <hyperlink ref="D109" r:id="rId107" tooltip="Завантажити сертифікат" display="Завантажити сертифікат"/>
    <hyperlink ref="D110" r:id="rId108" tooltip="Завантажити сертифікат" display="Завантажити сертифікат"/>
    <hyperlink ref="D111" r:id="rId109" tooltip="Завантажити сертифікат" display="Завантажити сертифікат"/>
    <hyperlink ref="D112" r:id="rId110" tooltip="Завантажити сертифікат" display="Завантажити сертифікат"/>
    <hyperlink ref="D113" r:id="rId111" tooltip="Завантажити сертифікат" display="Завантажити сертифікат"/>
    <hyperlink ref="D114" r:id="rId112" tooltip="Завантажити сертифікат" display="Завантажити сертифікат"/>
    <hyperlink ref="D115" r:id="rId113" tooltip="Завантажити сертифікат" display="Завантажити сертифікат"/>
    <hyperlink ref="D116" r:id="rId114" tooltip="Завантажити сертифікат" display="Завантажити сертифікат"/>
    <hyperlink ref="D117" r:id="rId115" tooltip="Завантажити сертифікат" display="Завантажити сертифікат"/>
    <hyperlink ref="D118" r:id="rId116" tooltip="Завантажити сертифікат" display="Завантажити сертифікат"/>
    <hyperlink ref="D119" r:id="rId117" tooltip="Завантажити сертифікат" display="Завантажити сертифікат"/>
    <hyperlink ref="D120" r:id="rId118" tooltip="Завантажити сертифікат" display="Завантажити сертифікат"/>
    <hyperlink ref="D121" r:id="rId119" tooltip="Завантажити сертифікат" display="Завантажити сертифікат"/>
    <hyperlink ref="D122" r:id="rId120" tooltip="Завантажити сертифікат" display="Завантажити сертифікат"/>
    <hyperlink ref="D123" r:id="rId121" tooltip="Завантажити сертифікат" display="Завантажити сертифікат"/>
    <hyperlink ref="D124" r:id="rId122" tooltip="Завантажити сертифікат" display="Завантажити сертифікат"/>
    <hyperlink ref="D125" r:id="rId123" tooltip="Завантажити сертифікат" display="Завантажити сертифікат"/>
    <hyperlink ref="D126" r:id="rId124" tooltip="Завантажити сертифікат" display="Завантажити сертифікат"/>
    <hyperlink ref="D127" r:id="rId125" tooltip="Завантажити сертифікат" display="Завантажити сертифікат"/>
    <hyperlink ref="D128" r:id="rId126" tooltip="Завантажити сертифікат" display="Завантажити сертифікат"/>
    <hyperlink ref="D129" r:id="rId127" tooltip="Завантажити сертифікат" display="Завантажити сертифікат"/>
    <hyperlink ref="D130" r:id="rId128" tooltip="Завантажити сертифікат" display="Завантажити сертифікат"/>
    <hyperlink ref="D131" r:id="rId129" tooltip="Завантажити сертифікат" display="Завантажити сертифікат"/>
    <hyperlink ref="D132" r:id="rId130" tooltip="Завантажити сертифікат" display="Завантажити сертифікат"/>
    <hyperlink ref="D133" r:id="rId131" tooltip="Завантажити сертифікат" display="Завантажити сертифікат"/>
    <hyperlink ref="D134" r:id="rId132" tooltip="Завантажити сертифікат" display="Завантажити сертифікат"/>
    <hyperlink ref="D135" r:id="rId133" tooltip="Завантажити сертифікат" display="Завантажити сертифікат"/>
    <hyperlink ref="D136" r:id="rId134" tooltip="Завантажити сертифікат" display="Завантажити сертифікат"/>
    <hyperlink ref="D137" r:id="rId135" tooltip="Завантажити сертифікат" display="Завантажити сертифікат"/>
    <hyperlink ref="D138" r:id="rId136" tooltip="Завантажити сертифікат" display="Завантажити сертифікат"/>
    <hyperlink ref="D139" r:id="rId137" tooltip="Завантажити сертифікат" display="Завантажити сертифікат"/>
    <hyperlink ref="D140" r:id="rId138" tooltip="Завантажити сертифікат" display="Завантажити сертифікат"/>
    <hyperlink ref="D141" r:id="rId139" tooltip="Завантажити сертифікат" display="Завантажити сертифікат"/>
    <hyperlink ref="D142" r:id="rId140" tooltip="Завантажити сертифікат" display="Завантажити сертифікат"/>
    <hyperlink ref="D143" r:id="rId141" tooltip="Завантажити сертифікат" display="Завантажити сертифікат"/>
    <hyperlink ref="D144" r:id="rId142" tooltip="Завантажити сертифікат" display="Завантажити сертифікат"/>
    <hyperlink ref="D145" r:id="rId143" tooltip="Завантажити сертифікат" display="Завантажити сертифікат"/>
    <hyperlink ref="D146" r:id="rId144" tooltip="Завантажити сертифікат" display="Завантажити сертифікат"/>
    <hyperlink ref="D147" r:id="rId145" tooltip="Завантажити сертифікат" display="Завантажити сертифікат"/>
    <hyperlink ref="D148" r:id="rId146" tooltip="Завантажити сертифікат" display="Завантажити сертифікат"/>
    <hyperlink ref="D149" r:id="rId147" tooltip="Завантажити сертифікат" display="Завантажити сертифікат"/>
    <hyperlink ref="D150" r:id="rId148" tooltip="Завантажити сертифікат" display="Завантажити сертифікат"/>
    <hyperlink ref="D151" r:id="rId149" tooltip="Завантажити сертифікат" display="Завантажити сертифікат"/>
    <hyperlink ref="D152" r:id="rId150" tooltip="Завантажити сертифікат" display="Завантажити сертифікат"/>
    <hyperlink ref="D153" r:id="rId151" tooltip="Завантажити сертифікат" display="Завантажити сертифікат"/>
    <hyperlink ref="D154" r:id="rId152" tooltip="Завантажити сертифікат" display="Завантажити сертифікат"/>
    <hyperlink ref="D155" r:id="rId153" tooltip="Завантажити сертифікат" display="Завантажити сертифікат"/>
    <hyperlink ref="D156" r:id="rId154" tooltip="Завантажити сертифікат" display="Завантажити сертифікат"/>
    <hyperlink ref="D157" r:id="rId155" tooltip="Завантажити сертифікат" display="Завантажити сертифікат"/>
    <hyperlink ref="D158" r:id="rId156" tooltip="Завантажити сертифікат" display="Завантажити сертифікат"/>
    <hyperlink ref="D159" r:id="rId157" tooltip="Завантажити сертифікат" display="Завантажити сертифікат"/>
    <hyperlink ref="D160" r:id="rId158" tooltip="Завантажити сертифікат" display="Завантажити сертифікат"/>
    <hyperlink ref="D161" r:id="rId159" tooltip="Завантажити сертифікат" display="Завантажити сертифікат"/>
    <hyperlink ref="D162" r:id="rId160" tooltip="Завантажити сертифікат" display="Завантажити сертифікат"/>
    <hyperlink ref="D163" r:id="rId161" tooltip="Завантажити сертифікат" display="Завантажити сертифікат"/>
    <hyperlink ref="D164" r:id="rId162" tooltip="Завантажити сертифікат" display="Завантажити сертифікат"/>
    <hyperlink ref="D165" r:id="rId163" tooltip="Завантажити сертифікат" display="Завантажити сертифікат"/>
    <hyperlink ref="D166" r:id="rId164" tooltip="Завантажити сертифікат" display="Завантажити сертифікат"/>
    <hyperlink ref="D167" r:id="rId165" tooltip="Завантажити сертифікат" display="Завантажити сертифікат"/>
    <hyperlink ref="D168" r:id="rId166" tooltip="Завантажити сертифікат" display="Завантажити сертифікат"/>
    <hyperlink ref="D169" r:id="rId167" tooltip="Завантажити сертифікат" display="Завантажити сертифікат"/>
    <hyperlink ref="D170" r:id="rId168" tooltip="Завантажити сертифікат" display="Завантажити сертифікат"/>
    <hyperlink ref="D171" r:id="rId169" tooltip="Завантажити сертифікат" display="Завантажити сертифікат"/>
    <hyperlink ref="D172" r:id="rId170" tooltip="Завантажити сертифікат" display="Завантажити сертифікат"/>
    <hyperlink ref="D173" r:id="rId171" tooltip="Завантажити сертифікат" display="Завантажити сертифікат"/>
    <hyperlink ref="D174" r:id="rId172" tooltip="Завантажити сертифікат" display="Завантажити сертифікат"/>
    <hyperlink ref="D175" r:id="rId173" tooltip="Завантажити сертифікат" display="Завантажити сертифікат"/>
    <hyperlink ref="D176" r:id="rId174" tooltip="Завантажити сертифікат" display="Завантажити сертифікат"/>
    <hyperlink ref="D177" r:id="rId175" tooltip="Завантажити сертифікат" display="Завантажити сертифікат"/>
    <hyperlink ref="D178" r:id="rId176" tooltip="Завантажити сертифікат" display="Завантажити сертифікат"/>
    <hyperlink ref="D179" r:id="rId177" tooltip="Завантажити сертифікат" display="Завантажити сертифікат"/>
    <hyperlink ref="D180" r:id="rId178" tooltip="Завантажити сертифікат" display="Завантажити сертифікат"/>
    <hyperlink ref="D181" r:id="rId179" tooltip="Завантажити сертифікат" display="Завантажити сертифікат"/>
    <hyperlink ref="D182" r:id="rId180" tooltip="Завантажити сертифікат" display="Завантажити сертифікат"/>
    <hyperlink ref="D183" r:id="rId181" tooltip="Завантажити сертифікат" display="Завантажити сертифікат"/>
    <hyperlink ref="D184" r:id="rId182" tooltip="Завантажити сертифікат" display="Завантажити сертифікат"/>
    <hyperlink ref="D185" r:id="rId183" tooltip="Завантажити сертифікат" display="Завантажити сертифікат"/>
    <hyperlink ref="D186" r:id="rId184" tooltip="Завантажити сертифікат" display="Завантажити сертифікат"/>
    <hyperlink ref="D187" r:id="rId185" tooltip="Завантажити сертифікат" display="Завантажити сертифікат"/>
    <hyperlink ref="D188" r:id="rId186" tooltip="Завантажити сертифікат" display="Завантажити сертифікат"/>
    <hyperlink ref="D189" r:id="rId187" tooltip="Завантажити сертифікат" display="Завантажити сертифікат"/>
    <hyperlink ref="D190" r:id="rId188" tooltip="Завантажити сертифікат" display="Завантажити сертифікат"/>
    <hyperlink ref="D191" r:id="rId189" tooltip="Завантажити сертифікат" display="Завантажити сертифікат"/>
    <hyperlink ref="D192" r:id="rId190" tooltip="Завантажити сертифікат" display="Завантажити сертифікат"/>
    <hyperlink ref="D193" r:id="rId191" tooltip="Завантажити сертифікат" display="Завантажити сертифікат"/>
    <hyperlink ref="D194" r:id="rId192" tooltip="Завантажити сертифікат" display="Завантажити сертифікат"/>
    <hyperlink ref="D195" r:id="rId193" tooltip="Завантажити сертифікат" display="Завантажити сертифікат"/>
    <hyperlink ref="D196" r:id="rId194" tooltip="Завантажити сертифікат" display="Завантажити сертифікат"/>
    <hyperlink ref="D197" r:id="rId195" tooltip="Завантажити сертифікат" display="Завантажити сертифікат"/>
    <hyperlink ref="D198" r:id="rId196" tooltip="Завантажити сертифікат" display="Завантажити сертифікат"/>
    <hyperlink ref="D199" r:id="rId197" tooltip="Завантажити сертифікат" display="Завантажити сертифікат"/>
    <hyperlink ref="D200" r:id="rId198" tooltip="Завантажити сертифікат" display="Завантажити сертифікат"/>
    <hyperlink ref="D201" r:id="rId199" tooltip="Завантажити сертифікат" display="Завантажити сертифікат"/>
    <hyperlink ref="D202" r:id="rId200" tooltip="Завантажити сертифікат" display="Завантажити сертифікат"/>
    <hyperlink ref="D203" r:id="rId201" tooltip="Завантажити сертифікат" display="Завантажити сертифікат"/>
    <hyperlink ref="D204" r:id="rId202" tooltip="Завантажити сертифікат" display="Завантажити сертифікат"/>
    <hyperlink ref="D205" r:id="rId203" tooltip="Завантажити сертифікат" display="Завантажити сертифікат"/>
    <hyperlink ref="D206" r:id="rId204" tooltip="Завантажити сертифікат" display="Завантажити сертифікат"/>
    <hyperlink ref="D207" r:id="rId205" tooltip="Завантажити сертифікат" display="Завантажити сертифікат"/>
    <hyperlink ref="D208" r:id="rId206" tooltip="Завантажити сертифікат" display="Завантажити сертифікат"/>
    <hyperlink ref="D209" r:id="rId207" tooltip="Завантажити сертифікат" display="Завантажити сертифікат"/>
    <hyperlink ref="D210" r:id="rId208" tooltip="Завантажити сертифікат" display="Завантажити сертифікат"/>
    <hyperlink ref="D211" r:id="rId209" tooltip="Завантажити сертифікат" display="Завантажити сертифікат"/>
    <hyperlink ref="D212" r:id="rId210" tooltip="Завантажити сертифікат" display="Завантажити сертифікат"/>
    <hyperlink ref="D213" r:id="rId211" tooltip="Завантажити сертифікат" display="Завантажити сертифікат"/>
    <hyperlink ref="D214" r:id="rId212" tooltip="Завантажити сертифікат" display="Завантажити сертифікат"/>
    <hyperlink ref="D215" r:id="rId213" tooltip="Завантажити сертифікат" display="Завантажити сертифікат"/>
    <hyperlink ref="D216" r:id="rId214" tooltip="Завантажити сертифікат" display="Завантажити сертифікат"/>
    <hyperlink ref="D217" r:id="rId215" tooltip="Завантажити сертифікат" display="Завантажити сертифікат"/>
    <hyperlink ref="D218" r:id="rId216" tooltip="Завантажити сертифікат" display="Завантажити сертифікат"/>
    <hyperlink ref="D219" r:id="rId217" tooltip="Завантажити сертифікат" display="Завантажити сертифікат"/>
    <hyperlink ref="D220" r:id="rId218" tooltip="Завантажити сертифікат" display="Завантажити сертифікат"/>
    <hyperlink ref="D221" r:id="rId219" tooltip="Завантажити сертифікат" display="Завантажити сертифікат"/>
    <hyperlink ref="D222" r:id="rId220" tooltip="Завантажити сертифікат" display="Завантажити сертифікат"/>
    <hyperlink ref="D66" r:id="rId221" tooltip="Завантажити сертифікат" display="Завантажити сертифікат"/>
  </hyperlinks>
  <pageMargins left="0.7" right="0.7" top="0.75" bottom="0.75" header="0.3" footer="0.3"/>
  <pageSetup orientation="portrait" r:id="rId2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2025-12-19T15:08:50Z</dcterms:created>
  <dcterms:modified xsi:type="dcterms:W3CDTF">2025-12-26T10:54:35Z</dcterms:modified>
  <cp:category/>
</cp:coreProperties>
</file>