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#ЩедрийВівторок 2025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175" i="1" l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<sst xmlns="http://schemas.openxmlformats.org/spreadsheetml/2006/main" count="526" uniqueCount="353">
  <si>
    <t>номер</t>
  </si>
  <si>
    <t>дата</t>
  </si>
  <si>
    <t>Посилання на сертифікат</t>
  </si>
  <si>
    <t>ЩВ2025_МДС_001</t>
  </si>
  <si>
    <t>14 січня 2026 р.</t>
  </si>
  <si>
    <t>Академічний ліцей "Крила" Токмацької міської ради</t>
  </si>
  <si>
    <t>ЩВ2025_МДС_002</t>
  </si>
  <si>
    <t>Барвінківський ЗДО (ясла-садок) №3 "Золотий ключик" Барвінківської міської територіальної громади Ізюмського району Харківської області</t>
  </si>
  <si>
    <t>ЩВ2025_МДС_003</t>
  </si>
  <si>
    <t>Берестинський заклад дошкільної освіти (ясла-садок) №5 Берестинської міської ради Харківської області</t>
  </si>
  <si>
    <t>ЩВ2025_МДС_004</t>
  </si>
  <si>
    <t>Берестинський ліцей №3 Берестинської міської ради Харківської області</t>
  </si>
  <si>
    <t>ЩВ2025_МДС_005</t>
  </si>
  <si>
    <t>Білгород-Дністровський морський рибопромисловий фаховий коледж</t>
  </si>
  <si>
    <t>ЩВ2025_МДС_006</t>
  </si>
  <si>
    <t>Білоославський ліцей імені Марійки Підгірянки Делятинської селищної ради</t>
  </si>
  <si>
    <t>ЩВ2025_МДС_007</t>
  </si>
  <si>
    <t>Білопільський ліцей №1 Білопільської міської ради Сумського району Сумської області</t>
  </si>
  <si>
    <t>ЩВ2025_МДС_008</t>
  </si>
  <si>
    <t>Більковецький заклад дошкільної освіти Коростишівської міської ради</t>
  </si>
  <si>
    <t>ЩВ2025_МДС_009</t>
  </si>
  <si>
    <t>Близнюківський заклад дошкільної освіти (ясла-садок) №1 "Теремок" Близнюківської селищної ради Лозівського району Харківської області</t>
  </si>
  <si>
    <t>ЩВ2025_МДС_010</t>
  </si>
  <si>
    <t>Боянський ліцей "Лідер" імені Іона Некуле</t>
  </si>
  <si>
    <t>ЩВ2025_МДС_011</t>
  </si>
  <si>
    <t>Васильківський центр дитячої та юнацької творчості Васильківської міської ради Київської області</t>
  </si>
  <si>
    <t>ЩВ2025_МДС_012</t>
  </si>
  <si>
    <t>Великобобрицький ліцей Верхньосироватської сільської ради Сумського району Сумської області</t>
  </si>
  <si>
    <t>ЩВ2025_МДС_013</t>
  </si>
  <si>
    <t>Великоомелянський ліцей Великоомелянської сільської ради Рівненського району Рівненської області</t>
  </si>
  <si>
    <t>ЩВ2025_МДС_014</t>
  </si>
  <si>
    <t>Вербівський ліцей Балаклійської міської ради Харківської області</t>
  </si>
  <si>
    <t>ЩВ2025_МДС_015</t>
  </si>
  <si>
    <t>Вище професійне училище №3 міста Черінвці</t>
  </si>
  <si>
    <t>ЩВ2025_МДС_016</t>
  </si>
  <si>
    <t>ВСП "Глухівський агротехнічний фаховий коледж Сумського НАУ"</t>
  </si>
  <si>
    <t>ЩВ2025_МДС_017</t>
  </si>
  <si>
    <t>ВСП "Класичний фаховий коледж СумДУ"</t>
  </si>
  <si>
    <t>ЩВ2025_МДС_018</t>
  </si>
  <si>
    <t>ВСП «Морехідний фаховий коледж ім. О. І. Маринеска Національного університету «Одеська морська академія»</t>
  </si>
  <si>
    <t>ЩВ2025_МДС_019</t>
  </si>
  <si>
    <t>ВСП «Хорольський агропромисловий фаховий коледж Полтавського державного аграрного університету»</t>
  </si>
  <si>
    <t>ЩВ2025_МДС_020</t>
  </si>
  <si>
    <t>Володимирівський ліцей Межівської селищної ради</t>
  </si>
  <si>
    <t>ЩВ2025_МДС_021</t>
  </si>
  <si>
    <t>Ворожбянський ліцей (опорний заклад)</t>
  </si>
  <si>
    <t>ЩВ2025_МДС_022</t>
  </si>
  <si>
    <t>ВСП "Мукачівський фаховий коледж НУБіП України" , група БО-32</t>
  </si>
  <si>
    <t>ЩВ2025_МДС_023</t>
  </si>
  <si>
    <t>Гайворонський політехнічний фаховий коледж</t>
  </si>
  <si>
    <t>ЩВ2025_МДС_024</t>
  </si>
  <si>
    <t>Гімназія "ПРОСВІТ" Лубенської міської ради Лубенського району Полтавської області</t>
  </si>
  <si>
    <t>ЩВ2025_МДС_025</t>
  </si>
  <si>
    <t>Гімназія № 2 Покровської міської ради Донецької області</t>
  </si>
  <si>
    <t>ЩВ2025_МДС_026</t>
  </si>
  <si>
    <t>Гімназія №15 Полтавської міської ради</t>
  </si>
  <si>
    <t>ЩВ2025_МДС_027</t>
  </si>
  <si>
    <t>Гімназія №4 Шепетівської міської ради Хмельницької області</t>
  </si>
  <si>
    <t>ЩВ2025_МДС_028</t>
  </si>
  <si>
    <t>Голованівський ліцей ім.Т.Г.Шевченка Голованівської селищної ради</t>
  </si>
  <si>
    <t>ЩВ2025_МДС_029</t>
  </si>
  <si>
    <t>Грозинецький ліцей Топорівської сільської ради</t>
  </si>
  <si>
    <t>ЩВ2025_МДС_030</t>
  </si>
  <si>
    <t>Грозинецький ліцей Топорівської сільської ради (дошкільний підрозділ)</t>
  </si>
  <si>
    <t>ЩВ2025_МДС_031</t>
  </si>
  <si>
    <t>Державний навчальний заклад "Золотоніський професійний ліцей"</t>
  </si>
  <si>
    <t>ЩВ2025_МДС_032</t>
  </si>
  <si>
    <t>Державний навчальний заклад "Сумське міжрегіональне вище професійне училище"</t>
  </si>
  <si>
    <t>ЩВ2025_МДС_033</t>
  </si>
  <si>
    <t>Дитячий естетико-натуралістичний центр "Камелія" Броварської міської ради Броварського району Київської області</t>
  </si>
  <si>
    <t>ЩВ2025_МДС_034</t>
  </si>
  <si>
    <t>ДНЗ "Волочиський промислово-аграрний професійний ліцей"</t>
  </si>
  <si>
    <t>ЩВ2025_МДС_035</t>
  </si>
  <si>
    <t>ДНЗ "Львівське вище професійне училище дизайну та будівництва "</t>
  </si>
  <si>
    <t>ЩВ2025_МДС_036</t>
  </si>
  <si>
    <t>Дніпровська гімназія N° 121 Дніпровської міської ради</t>
  </si>
  <si>
    <t>ЩВ2025_МДС_037</t>
  </si>
  <si>
    <t>Дніпровська гімназія №140 Дніпровської міської ради</t>
  </si>
  <si>
    <t>ЩВ2025_МДС_038</t>
  </si>
  <si>
    <t>Дніпровський ліцей 129 Дніпровської міської ради</t>
  </si>
  <si>
    <t>ЩВ2025_МДС_039</t>
  </si>
  <si>
    <t>КЗ "Центр позашкільної освіти "Джерело" Височанської селищної ради Харківського району Харківської області"</t>
  </si>
  <si>
    <t>ЩВ2025_МДС_040</t>
  </si>
  <si>
    <t>Добровільська гімназія Дубовиківської сільської ради Синельниківського району Дніпропетровської області</t>
  </si>
  <si>
    <t>ЩВ2025_МДС_041</t>
  </si>
  <si>
    <t>Доброолександрівський ліцей Дальницької сільської ради</t>
  </si>
  <si>
    <t>ЩВ2025_МДС_042</t>
  </si>
  <si>
    <t>ДОШКІЛЬНИЙ НАВЧАЛЬНИЙ ЗАКЛАД №19 «СВІТЛЯЧОК» (ясла-садок комбінованого типу) Смілянської міської ради</t>
  </si>
  <si>
    <t>ЩВ2025_МДС_043</t>
  </si>
  <si>
    <t>ДУ «ЗДО (дитячий садок) № 41 «Золотий ключик»(м. Кропивницький) Національної поліції України»</t>
  </si>
  <si>
    <t>ЩВ2025_МДС_044</t>
  </si>
  <si>
    <t>Енергодарська початкова школа № 6</t>
  </si>
  <si>
    <t>ЩВ2025_МДС_045</t>
  </si>
  <si>
    <t>Жашківський ліцей номер 3 Жашківської міської ради Черкаської області</t>
  </si>
  <si>
    <t>ЩВ2025_МДС_046</t>
  </si>
  <si>
    <t>Загірненська гімназія Стрийської міської ради Стрийського району Львівської області</t>
  </si>
  <si>
    <t>ЩВ2025_МДС_047</t>
  </si>
  <si>
    <t>Заклад дошкільної освіти "Сонечко" с. Колінківці</t>
  </si>
  <si>
    <t>ЩВ2025_МДС_048</t>
  </si>
  <si>
    <t>ЗДО "Суничка" Сокирянської міської ради Дністровського району Чернівецької області</t>
  </si>
  <si>
    <t>ЩВ2025_МДС_049</t>
  </si>
  <si>
    <t>ЗДО (дитячий садок) N83 "Чижик" Запорізької міської ради</t>
  </si>
  <si>
    <t>ЩВ2025_МДС_050</t>
  </si>
  <si>
    <t>ЗДО (ясла-садок) "Ялиночка " с.Тетерівка Жашківської міської ради Черкаської області</t>
  </si>
  <si>
    <t>ЩВ2025_МДС_051</t>
  </si>
  <si>
    <t>ЗДО (ясла-садок) № 21 Стрийської міської ради Стрийського району Львівської області</t>
  </si>
  <si>
    <t>ЩВ2025_МДС_052</t>
  </si>
  <si>
    <t>ЗДО (ясла-садок) № 30 "Чебурашка" Сумської міської ради</t>
  </si>
  <si>
    <t>ЩВ2025_МДС_053</t>
  </si>
  <si>
    <t>ЗДО (ясла-садок) №115 Оболонського району м. Києва</t>
  </si>
  <si>
    <t>ЩВ2025_МДС_054</t>
  </si>
  <si>
    <t>ЗДО (ясла-садок) №6 "Казка" Сарненської міської ради</t>
  </si>
  <si>
    <t>ЩВ2025_МДС_055</t>
  </si>
  <si>
    <t>ЗДО (ясла-садок) комбінованого типу "Барвінок" Броварської міської ради Броварського району Київської області</t>
  </si>
  <si>
    <t>ЩВ2025_МДС_056</t>
  </si>
  <si>
    <t>ЗДО комбінованого типу «Золота рибка» Броварської міської ради Броварського району Київської області</t>
  </si>
  <si>
    <t>ЩВ2025_МДС_057</t>
  </si>
  <si>
    <t>Заклад дошкільної освіти № 16 "Радість" Новогродівської міської ради</t>
  </si>
  <si>
    <t>ЩВ2025_МДС_058</t>
  </si>
  <si>
    <t>Заклад дошкільної освіти №10 Коростишівської міської ради</t>
  </si>
  <si>
    <t>ЩВ2025_МДС_059</t>
  </si>
  <si>
    <t>Заклад дошкільної освіти №13 "Ялинка" Коростишівської міської ради.</t>
  </si>
  <si>
    <t>ЩВ2025_МДС_060</t>
  </si>
  <si>
    <t>Заклад дошкільної освіти №13 група "Краплинка"</t>
  </si>
  <si>
    <t>ЩВ2025_МДС_061</t>
  </si>
  <si>
    <t>Заклад Дошкільної освіти №4 Казочка Ніжинської міської ради</t>
  </si>
  <si>
    <t>ЩВ2025_МДС_062</t>
  </si>
  <si>
    <t>Заклад дошкільної освіти с.Містки</t>
  </si>
  <si>
    <t>ЩВ2025_МДС_063</t>
  </si>
  <si>
    <t>Заклад дошкільної освіти ясла-садок "Сонечко" с. Васильківці</t>
  </si>
  <si>
    <t>ЩВ2025_МДС_064</t>
  </si>
  <si>
    <t>Заклад загальної середньої освіти І-ІІІ ступенів № 10 Мирноградської міської ради</t>
  </si>
  <si>
    <t>ЩВ2025_МДС_065</t>
  </si>
  <si>
    <t>Заклад загальної середньої освіти "Прибузький ліцей Галицинівської сільської ради Миколаївського району Миколаївської області"</t>
  </si>
  <si>
    <t>ЩВ2025_МДС_066</t>
  </si>
  <si>
    <t>Заклад професійної (професійно-технічної) освіти "Харківський професійний коледж будівництва та промисловості"</t>
  </si>
  <si>
    <t>ЩВ2025_МДС_067</t>
  </si>
  <si>
    <t>Запорізька гімназія "Основа" Запорізької міської ради"</t>
  </si>
  <si>
    <t>ЩВ2025_МДС_068</t>
  </si>
  <si>
    <t>Запорізька загальноосвітня школа І-ІІІ ступенів №88 Запорізької міської ради Запорізької області</t>
  </si>
  <si>
    <t>ЩВ2025_МДС_069</t>
  </si>
  <si>
    <t>Запорізька початкова школа "Натхнення" Запорізької міської ради</t>
  </si>
  <si>
    <t>ЩВ2025_МДС_070</t>
  </si>
  <si>
    <t>Запорізька суспільно-гуманітарна гімназія №27 Запорізької міської ради Запорізької області</t>
  </si>
  <si>
    <t>ЩВ2025_МДС_071</t>
  </si>
  <si>
    <t>Заклад дошкльної освіти №12 м.Шептицький</t>
  </si>
  <si>
    <t>ЩВ2025_МДС_072</t>
  </si>
  <si>
    <t>ЗДО 13 "Ялинка" Коростишівської міської ради</t>
  </si>
  <si>
    <t>ЩВ2025_МДС_073</t>
  </si>
  <si>
    <t>ЗЗСО "Письмечівська гімназія" Солонянської селищної ради Дніпропетровської області</t>
  </si>
  <si>
    <t>ЩВ2025_МДС_074</t>
  </si>
  <si>
    <t>Зіньківський опорний ліцей №1 Зіньківської міської ради</t>
  </si>
  <si>
    <t>ЩВ2025_МДС_075</t>
  </si>
  <si>
    <t>Ірпінський центр позашкільної освіти Ірпінської міської ради Київської області</t>
  </si>
  <si>
    <t>ЩВ2025_МДС_076</t>
  </si>
  <si>
    <t>Калинопільський центр розвитку дитини «Сонечко»</t>
  </si>
  <si>
    <t>ЩВ2025_МДС_077</t>
  </si>
  <si>
    <t>Кам'янець-Подільський ліцей з посиленою військово-фізичною підготовкою Хмельницької області</t>
  </si>
  <si>
    <t>ЩВ2025_МДС_078</t>
  </si>
  <si>
    <t>Кам'янський професійний ліцей</t>
  </si>
  <si>
    <t>ЩВ2025_МДС_079</t>
  </si>
  <si>
    <t>КЗ "Харківський ліцей № 147 Харківської міської ради"</t>
  </si>
  <si>
    <t>ЩВ2025_МДС_080</t>
  </si>
  <si>
    <t>КЗ СОР "Шосткинське вище професійне училище"</t>
  </si>
  <si>
    <t>ЩВ2025_МДС_081</t>
  </si>
  <si>
    <t>КЗДО №309 "Зернятко" ДМР</t>
  </si>
  <si>
    <t>ЩВ2025_МДС_082</t>
  </si>
  <si>
    <t xml:space="preserve">Киликиївський ліцей Ганнопільської сільської ради Шепетівського району Хмельницької області </t>
  </si>
  <si>
    <t>ЩВ2025_МДС_083</t>
  </si>
  <si>
    <t>Ківерцівський центр позашкільної освіти</t>
  </si>
  <si>
    <t>ЩВ2025_МДС_084</t>
  </si>
  <si>
    <t>Колінковецький ЗДО "Сонечко"</t>
  </si>
  <si>
    <t>ЩВ2025_МДС_085</t>
  </si>
  <si>
    <t>Коломийський ліцей №9 Коломийської міської ради Івано-Франківської області</t>
  </si>
  <si>
    <t>ЩВ2025_МДС_086</t>
  </si>
  <si>
    <t>Комунальна установа "Центрн позашкільної освіти та виховання Ананьївської міської ради"</t>
  </si>
  <si>
    <t>ЩВ2025_МДС_087</t>
  </si>
  <si>
    <t>Комунальний заклад "ліцей №4" Обрій" Світловодської міської ради</t>
  </si>
  <si>
    <t>ЩВ2025_МДС_088</t>
  </si>
  <si>
    <t>Комунальний заклад "Вінницький ліцей №31"</t>
  </si>
  <si>
    <t>ЩВ2025_МДС_089</t>
  </si>
  <si>
    <t>Комунальний заклад "Дошкільний навчальний заклад 36 Вінницької міської ради"</t>
  </si>
  <si>
    <t>ЩВ2025_МДС_090</t>
  </si>
  <si>
    <t>Комунальний заклад "Харківська початкова школа № 176 Харківської міської ради"</t>
  </si>
  <si>
    <t>ЩВ2025_МДС_091</t>
  </si>
  <si>
    <t>комунальний заклад "Харківський ліцей № 139 Харківської міської ради"</t>
  </si>
  <si>
    <t>ЩВ2025_МДС_092</t>
  </si>
  <si>
    <t>Комунальний заклад "Центр дитячої та юнацько творчості" Варвинської селищної ради Прилуцького району Чернігівської області</t>
  </si>
  <si>
    <t>ЩВ2025_МДС_093</t>
  </si>
  <si>
    <t>Комунальний заклад "Чемужівський ліцей"</t>
  </si>
  <si>
    <t>ЩВ2025_МДС_094</t>
  </si>
  <si>
    <t>Комунальний заклад «Вінницький ліцей 31»</t>
  </si>
  <si>
    <t>ЩВ2025_МДС_095</t>
  </si>
  <si>
    <t>Комунальний заклад «Заклад дошкільної освіти (ясла-садок) №248 Харківської міської ради»</t>
  </si>
  <si>
    <t>ЩВ2025_МДС_096</t>
  </si>
  <si>
    <t>Комунальний заклад «Заклад дошкільної освіти (ясла-садок) комбінованого типу №182 Харківської міської ради»</t>
  </si>
  <si>
    <t>ЩВ2025_МДС_097</t>
  </si>
  <si>
    <t>Комунальний заклад «Харківський ліцей №31 Харківської міської ради»</t>
  </si>
  <si>
    <t>ЩВ2025_МДС_098</t>
  </si>
  <si>
    <t>КЗ Березівської сільської ради "Слоутський НВК: загально-освітня школа І-ІІІ ступенів, дошкільний навчальний заклад "Волошка"</t>
  </si>
  <si>
    <t>ЩВ2025_МДС_099</t>
  </si>
  <si>
    <t>Комунальний заклад Вінницький ліцей 33</t>
  </si>
  <si>
    <t>ЩВ2025_МДС_100</t>
  </si>
  <si>
    <t>Комунальний заклад дошкільної освіти (ясла-садок) № 207 Дніпровської міської ради</t>
  </si>
  <si>
    <t>ЩВ2025_МДС_101</t>
  </si>
  <si>
    <t>Комунальний заклад дошкільної освіти (ясла-садок) №222 Криворізької міської ради</t>
  </si>
  <si>
    <t>ЩВ2025_МДС_102</t>
  </si>
  <si>
    <t>Комунальний заклад загальної середньої освіти "Луцький ліцей № 14 імені Василя Сухомлинського Луцької міської ради"</t>
  </si>
  <si>
    <t>ЩВ2025_МДС_103</t>
  </si>
  <si>
    <t>Комунальний заклад загальної середньої освіти ліцей №10</t>
  </si>
  <si>
    <t>ЩВ2025_МДС_104</t>
  </si>
  <si>
    <t>Комунальний заклад освіти "ШАНС" Дніпропетровської обласної ради"</t>
  </si>
  <si>
    <t>ЩВ2025_МДС_105</t>
  </si>
  <si>
    <t>Комунальний заклад освіти (дитячий садок) № 292 Дніпровської міської ради</t>
  </si>
  <si>
    <t>ЩВ2025_МДС_106</t>
  </si>
  <si>
    <t>Комунальний заклад Сумський ліцей 33 Сумська міська рада</t>
  </si>
  <si>
    <t>ЩВ2025_МДС_107</t>
  </si>
  <si>
    <t>Комунальний заклад Сумської обласної ради "Правдинська спеціальна школа"</t>
  </si>
  <si>
    <t>ЩВ2025_МДС_108</t>
  </si>
  <si>
    <t>Конотопська дитяча школа мистецтв Конотопської міської ради Сумської області</t>
  </si>
  <si>
    <t>ЩВ2025_МДС_109</t>
  </si>
  <si>
    <t>Кривопустоська гімназія з дошкільним підрозділом</t>
  </si>
  <si>
    <t>ЩВ2025_МДС_110</t>
  </si>
  <si>
    <t>Криворізька гімназія № 21 Криворізької міської ради</t>
  </si>
  <si>
    <t>ЩВ2025_МДС_111</t>
  </si>
  <si>
    <t>Криворізька гімназія № 103 Криворізької міської ради</t>
  </si>
  <si>
    <t>ЩВ2025_МДС_112</t>
  </si>
  <si>
    <t>Криворізька гімназія № 91 Криворізької міської ради Дніпропетровської області</t>
  </si>
  <si>
    <t>ЩВ2025_МДС_113</t>
  </si>
  <si>
    <t>Криворізький заклад дошкільної освіти №227</t>
  </si>
  <si>
    <t>ЩВ2025_МДС_114</t>
  </si>
  <si>
    <t>КОЗЗСО "Пироговецький ліцей Хмельницької міської ради Хмельницької області"</t>
  </si>
  <si>
    <t>ЩВ2025_МДС_115</t>
  </si>
  <si>
    <t>Ладигівська гімназія Староостропільської сільської ради Хмельницького району Хмельницької області</t>
  </si>
  <si>
    <t>ЩВ2025_МДС_116</t>
  </si>
  <si>
    <t>Лебединський заклад загальної середньої освіти I-III ступенів № 5</t>
  </si>
  <si>
    <t>ЩВ2025_МДС_117</t>
  </si>
  <si>
    <t>Литвинівська гімназія Жашківської міської ради Черкаської області</t>
  </si>
  <si>
    <t>ЩВ2025_МДС_118</t>
  </si>
  <si>
    <t>Ліцей "Фінансовий" Подільського району міста Києва</t>
  </si>
  <si>
    <t>ЩВ2025_МДС_119</t>
  </si>
  <si>
    <t>Ліцей № 167 Дніпровського району м. Києва</t>
  </si>
  <si>
    <t>ЩВ2025_МДС_120</t>
  </si>
  <si>
    <t>Ліцей №2 імені Л.Х. Дарбіняна Коростишівської міської ради</t>
  </si>
  <si>
    <t>ЩВ2025_МДС_121</t>
  </si>
  <si>
    <t>Ліцей №3 імені Святої Королеви Ядвіги м. Мостиська Мостиської міської ради Яворівського району</t>
  </si>
  <si>
    <t>ЩВ2025_МДС_122</t>
  </si>
  <si>
    <t>Ліцей №3 м. Житомир</t>
  </si>
  <si>
    <t>ЩВ2025_МДС_123</t>
  </si>
  <si>
    <t>Ліцей №3 Новокаховської міської ради</t>
  </si>
  <si>
    <t>ЩВ2025_МДС_124</t>
  </si>
  <si>
    <t>Ліцей №5 міста Житомира</t>
  </si>
  <si>
    <t>ЩВ2025_МДС_125</t>
  </si>
  <si>
    <t>Лозівська філія Харківського автомобільно-дорожнього фахового коледжу</t>
  </si>
  <si>
    <t>ЩВ2025_МДС_126</t>
  </si>
  <si>
    <t>Малофонтанський опорний заклад освіти Куяльницької сільської ради Подільського району Одеської області</t>
  </si>
  <si>
    <t>ЩВ2025_МДС_127</t>
  </si>
  <si>
    <t>Мацошинський заклад загальної середньої освіти І-ІІ ступеня</t>
  </si>
  <si>
    <t>ЩВ2025_МДС_128</t>
  </si>
  <si>
    <t>Миролюбівська гімназія Голубівського ліцею Перещепинської міської ради</t>
  </si>
  <si>
    <t>ЩВ2025_МДС_129</t>
  </si>
  <si>
    <t>Навчально-виховний комплекс №1 Покровської міської ради Донецької області</t>
  </si>
  <si>
    <t>ЩВ2025_МДС_130</t>
  </si>
  <si>
    <t>Ніжинський фаховий медичний коледж Чернігівської обласної ради</t>
  </si>
  <si>
    <t>ЩВ2025_МДС_131</t>
  </si>
  <si>
    <t>Новолюбомирська гімназія Олександрійської сільської ради Рівненської області</t>
  </si>
  <si>
    <t>ЩВ2025_МДС_132</t>
  </si>
  <si>
    <t>Новочорторийський технолого-економічний фаховий коледж</t>
  </si>
  <si>
    <t>ЩВ2025_МДС_133</t>
  </si>
  <si>
    <t>Одеська спеціальна школа № 3 Одеської обласної ради</t>
  </si>
  <si>
    <t>ЩВ2025_МДС_134</t>
  </si>
  <si>
    <t>ОЗО Богуславське НВО "Ліцей №3-МАН"</t>
  </si>
  <si>
    <t>ЩВ2025_МДС_135</t>
  </si>
  <si>
    <t>Опорний ліцей №1 ім. М.М. Коцюбинського Васильківської селищної ради Дніпропетровської області</t>
  </si>
  <si>
    <t>ЩВ2025_МДС_136</t>
  </si>
  <si>
    <t>ОЦ "Вулик" Балаклійського ліцею №5</t>
  </si>
  <si>
    <t>ЩВ2025_МДС_137</t>
  </si>
  <si>
    <t>Павлоградський міський ліцей Павлоградської міської ради Дніпропетровської області</t>
  </si>
  <si>
    <t>ЩВ2025_МДС_138</t>
  </si>
  <si>
    <t>Переможненський ЗДО ясла-садок "Квітуча вишенька"Комарнівської міської ради Львівської області</t>
  </si>
  <si>
    <t>ЩВ2025_МДС_139</t>
  </si>
  <si>
    <t>Петропавлівський ліцей №2 Петропавлівської селищної ради</t>
  </si>
  <si>
    <t>ЩВ2025_МДС_140</t>
  </si>
  <si>
    <t>ПЗЗСО І ступеня «Академія сучасної освіти»</t>
  </si>
  <si>
    <t>ЩВ2025_МДС_141</t>
  </si>
  <si>
    <t>Покровський заклад дошкільної освіти ясла-садок "Барвінок" Решетилівської міської ради Полтавської області</t>
  </si>
  <si>
    <t>ЩВ2025_МДС_142</t>
  </si>
  <si>
    <t>Пологівська гімназія Ковалівської сільської ради Білоцерківського району Київської області</t>
  </si>
  <si>
    <t>ЩВ2025_МДС_143</t>
  </si>
  <si>
    <t>Полтавський спортивний ліцей Полтавської обласної ради</t>
  </si>
  <si>
    <t>ЩВ2025_МДС_144</t>
  </si>
  <si>
    <t>Початкова школа № 98 Дніпровської міської ради</t>
  </si>
  <si>
    <t>ЩВ2025_МДС_145</t>
  </si>
  <si>
    <t>Початкова школа №42 Полтавської міської ради</t>
  </si>
  <si>
    <t>ЩВ2025_МДС_146</t>
  </si>
  <si>
    <t>Пугачівський ліцей Жашківської міської ради Черкаської області</t>
  </si>
  <si>
    <t>ЩВ2025_МДС_147</t>
  </si>
  <si>
    <t>Решетилівський заклад дошкільної освіти ясла-садок "Ромашка" Решетилівської міської ради Полтавської області</t>
  </si>
  <si>
    <t>ЩВ2025_МДС_148</t>
  </si>
  <si>
    <t>Рій Вовченята ДаВінчі Лобойківський ліцей Петриківської селищної ради</t>
  </si>
  <si>
    <t>ЩВ2025_МДС_149</t>
  </si>
  <si>
    <t>Світлогірський ліцей Кобеляцької міської ради Полтавської області</t>
  </si>
  <si>
    <t>ЩВ2025_МДС_150</t>
  </si>
  <si>
    <t>Середино-Будський ліцей № 1 Середино-Будської міської ради Сумської області</t>
  </si>
  <si>
    <t>ЩВ2025_МДС_151</t>
  </si>
  <si>
    <t>Середино-Будський ліцей № 2 Середино-Будської міської ради Сумської області</t>
  </si>
  <si>
    <t>ЩВ2025_МДС_152</t>
  </si>
  <si>
    <t>Смілянський НВК «Загальноосвітня школа І ступеня - гімназія імені В. Т. Сенатора» (з дошкільним підрозділом) Смілянської міської ради Черкаської області</t>
  </si>
  <si>
    <t>ЩВ2025_МДС_153</t>
  </si>
  <si>
    <t>Соколовобалківський заклад загальної середньої освіти І-ІІІ ступенів Нехворощанської сільської ради Полтавської області</t>
  </si>
  <si>
    <t>ЩВ2025_МДС_154</t>
  </si>
  <si>
    <t>Софіївський ЗДО "Чайка" Софіївської селищної ради Дніпропетровської області старша група "Веселка"</t>
  </si>
  <si>
    <t>ЩВ2025_МДС_155</t>
  </si>
  <si>
    <t>Ставрійський опорний ліцей з дошкільним відділенням, початковою школою та гімназією Окнянської селищної ради Подільського району Одеської області</t>
  </si>
  <si>
    <t>ЩВ2025_МДС_156</t>
  </si>
  <si>
    <t>Старобабанівський ліцей Дмитрушківської сільської ради Уманського району Черкаської області</t>
  </si>
  <si>
    <t>ЩВ2025_МДС_157</t>
  </si>
  <si>
    <t>Сумський дошкільний навчальний заклад (ясла-садок) 2 "Ясочка"</t>
  </si>
  <si>
    <t>ЩВ2025_МДС_158</t>
  </si>
  <si>
    <t>Тернопільський кооперативний фаховий коледж</t>
  </si>
  <si>
    <t>ЩВ2025_МДС_159</t>
  </si>
  <si>
    <t>ТОВ "Одеський міжнародний ліцей "Стаді Екедемі Хай Скул"</t>
  </si>
  <si>
    <t>ЩВ2025_МДС_160</t>
  </si>
  <si>
    <t>Трисвятськослобідський ліцей імені Наталії Александрової</t>
  </si>
  <si>
    <t>ЩВ2025_МДС_161</t>
  </si>
  <si>
    <t>Філія "Випаснянська гімназія 1" опорного закладу освіти "Випаснянський ліцей"</t>
  </si>
  <si>
    <t>ЩВ2025_МДС_162</t>
  </si>
  <si>
    <t>Філія "Випаснянська гімназія №2" ОЗО "Випаснянський ліцей"</t>
  </si>
  <si>
    <t>ЩВ2025_МДС_163</t>
  </si>
  <si>
    <t>Харківський машинобудівний фаховий коледж</t>
  </si>
  <si>
    <t>ЩВ2025_МДС_164</t>
  </si>
  <si>
    <t>Херсонський заклад дошкільної освіти №12 Херсонської міської ради</t>
  </si>
  <si>
    <t>ЩВ2025_МДС_165</t>
  </si>
  <si>
    <t>Херсонський заклад дошкільної освіти №41 комбінованого типу Херсонської міської ради</t>
  </si>
  <si>
    <t>ЩВ2025_МДС_166</t>
  </si>
  <si>
    <t>Херсонський звук дошкільної освіти № 35 Херсонської міської ради</t>
  </si>
  <si>
    <t>ЩВ2025_МДС_167</t>
  </si>
  <si>
    <t>Хмельницький заклад дошкільної освіти № 24 "Барвінок" Хмельницької міської ради Хмельницької області</t>
  </si>
  <si>
    <t>ЩВ2025_МДС_168</t>
  </si>
  <si>
    <t>Хмельницький кооперативний торговельно-економічний інститут</t>
  </si>
  <si>
    <t>ЩВ2025_МДС_169</t>
  </si>
  <si>
    <t>Черкаська спеціалізовона школа І-ІІІ ступенів №18 імені В'ячеслава Чорновола Черкаської міської ради Черкаської області</t>
  </si>
  <si>
    <t>ЩВ2025_МДС_170</t>
  </si>
  <si>
    <t>Чернівецький професійний ліцей залізничного транспорту</t>
  </si>
  <si>
    <t>ЩВ2025_МДС_171</t>
  </si>
  <si>
    <t>Шевченківський СБК КЗ Березівської сільської ради "БЦКД"</t>
  </si>
  <si>
    <t>ЩВ2025_МДС_172</t>
  </si>
  <si>
    <t>Ямпільський ліцей №1 Ямпільської селищної ради Сумської області</t>
  </si>
  <si>
    <t>ЩВ2025_МДС_173</t>
  </si>
  <si>
    <t>Ямпільський ліцей №2 Ямпільської селищної ради Сумської області</t>
  </si>
  <si>
    <t>ЩВ2025_МДС_174</t>
  </si>
  <si>
    <t>Ясла садок комбінованого типу "Золотий ключик" № 8</t>
  </si>
  <si>
    <t>Назва закладу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</si>
</sst>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QWR4LB0fj_z3JWnDLQPc" TargetMode="External"/><Relationship Id="rId21" Type="http://schemas.openxmlformats.org/officeDocument/2006/relationships/hyperlink" Target="https://talan.bank.gov.ua/get-user-certificate/QWR4LN93T_KqAL_DKjFT" TargetMode="External"/><Relationship Id="rId42" Type="http://schemas.openxmlformats.org/officeDocument/2006/relationships/hyperlink" Target="https://talan.bank.gov.ua/get-user-certificate/QWR4L_R5KgYPtpqzLvIr" TargetMode="External"/><Relationship Id="rId63" Type="http://schemas.openxmlformats.org/officeDocument/2006/relationships/hyperlink" Target="https://talan.bank.gov.ua/get-user-certificate/QWR4Lel1n_dZx1nIjLul" TargetMode="External"/><Relationship Id="rId84" Type="http://schemas.openxmlformats.org/officeDocument/2006/relationships/hyperlink" Target="https://talan.bank.gov.ua/get-user-certificate/QWR4LhrpGwDsuKHGWgug" TargetMode="External"/><Relationship Id="rId138" Type="http://schemas.openxmlformats.org/officeDocument/2006/relationships/hyperlink" Target="https://talan.bank.gov.ua/get-user-certificate/QWR4LUbXdZqBn0OfZvUW" TargetMode="External"/><Relationship Id="rId159" Type="http://schemas.openxmlformats.org/officeDocument/2006/relationships/hyperlink" Target="https://talan.bank.gov.ua/get-user-certificate/QWR4LzYP9CWgCYzSCh-u" TargetMode="External"/><Relationship Id="rId170" Type="http://schemas.openxmlformats.org/officeDocument/2006/relationships/hyperlink" Target="https://talan.bank.gov.ua/get-user-certificate/QWR4LAziWYVYqfka_Los" TargetMode="External"/><Relationship Id="rId107" Type="http://schemas.openxmlformats.org/officeDocument/2006/relationships/hyperlink" Target="https://talan.bank.gov.ua/get-user-certificate/QWR4LfB6YXOnwdyNk13L" TargetMode="External"/><Relationship Id="rId11" Type="http://schemas.openxmlformats.org/officeDocument/2006/relationships/hyperlink" Target="https://talan.bank.gov.ua/get-user-certificate/QWR4LLjDfRVyx5UOcRMc" TargetMode="External"/><Relationship Id="rId32" Type="http://schemas.openxmlformats.org/officeDocument/2006/relationships/hyperlink" Target="https://talan.bank.gov.ua/get-user-certificate/QWR4LqMDlhqbNg6KzVlW" TargetMode="External"/><Relationship Id="rId53" Type="http://schemas.openxmlformats.org/officeDocument/2006/relationships/hyperlink" Target="https://talan.bank.gov.ua/get-user-certificate/QWR4LZ2MveSxSAixc_ts" TargetMode="External"/><Relationship Id="rId74" Type="http://schemas.openxmlformats.org/officeDocument/2006/relationships/hyperlink" Target="https://talan.bank.gov.ua/get-user-certificate/QWR4LHi02Mu4wbyrQUvC" TargetMode="External"/><Relationship Id="rId128" Type="http://schemas.openxmlformats.org/officeDocument/2006/relationships/hyperlink" Target="https://talan.bank.gov.ua/get-user-certificate/QWR4LCHrcEGr5hdwXYJr" TargetMode="External"/><Relationship Id="rId149" Type="http://schemas.openxmlformats.org/officeDocument/2006/relationships/hyperlink" Target="https://talan.bank.gov.ua/get-user-certificate/QWR4LmVhV5QQeo9Yltrt" TargetMode="External"/><Relationship Id="rId5" Type="http://schemas.openxmlformats.org/officeDocument/2006/relationships/hyperlink" Target="https://talan.bank.gov.ua/get-user-certificate/QWR4LfM3VcwCx3c-t3wy" TargetMode="External"/><Relationship Id="rId95" Type="http://schemas.openxmlformats.org/officeDocument/2006/relationships/hyperlink" Target="https://talan.bank.gov.ua/get-user-certificate/QWR4LlJFHyXni5NfVBB0" TargetMode="External"/><Relationship Id="rId160" Type="http://schemas.openxmlformats.org/officeDocument/2006/relationships/hyperlink" Target="https://talan.bank.gov.ua/get-user-certificate/QWR4LisnTLj2aP0r59tw" TargetMode="External"/><Relationship Id="rId22" Type="http://schemas.openxmlformats.org/officeDocument/2006/relationships/hyperlink" Target="https://talan.bank.gov.ua/get-user-certificate/QWR4Ldcp4AjEh9z_j_7D" TargetMode="External"/><Relationship Id="rId43" Type="http://schemas.openxmlformats.org/officeDocument/2006/relationships/hyperlink" Target="https://talan.bank.gov.ua/get-user-certificate/QWR4Lpp84EhnD2L9_WoL" TargetMode="External"/><Relationship Id="rId64" Type="http://schemas.openxmlformats.org/officeDocument/2006/relationships/hyperlink" Target="https://talan.bank.gov.ua/get-user-certificate/QWR4L0M76TZpWmic3UIT" TargetMode="External"/><Relationship Id="rId118" Type="http://schemas.openxmlformats.org/officeDocument/2006/relationships/hyperlink" Target="https://talan.bank.gov.ua/get-user-certificate/QWR4L4mmwWctmzmuDEg2" TargetMode="External"/><Relationship Id="rId139" Type="http://schemas.openxmlformats.org/officeDocument/2006/relationships/hyperlink" Target="https://talan.bank.gov.ua/get-user-certificate/QWR4L1YedO2gYvLQQXVm" TargetMode="External"/><Relationship Id="rId85" Type="http://schemas.openxmlformats.org/officeDocument/2006/relationships/hyperlink" Target="https://talan.bank.gov.ua/get-user-certificate/QWR4LikrRoev6MwlqK4l" TargetMode="External"/><Relationship Id="rId150" Type="http://schemas.openxmlformats.org/officeDocument/2006/relationships/hyperlink" Target="https://talan.bank.gov.ua/get-user-certificate/QWR4LapOQcyNrQGf6Ls_" TargetMode="External"/><Relationship Id="rId171" Type="http://schemas.openxmlformats.org/officeDocument/2006/relationships/hyperlink" Target="https://talan.bank.gov.ua/get-user-certificate/QWR4LX_nkspgDotDBVMy" TargetMode="External"/><Relationship Id="rId12" Type="http://schemas.openxmlformats.org/officeDocument/2006/relationships/hyperlink" Target="https://talan.bank.gov.ua/get-user-certificate/QWR4Lw8-I0i1BVG4Lm9x" TargetMode="External"/><Relationship Id="rId33" Type="http://schemas.openxmlformats.org/officeDocument/2006/relationships/hyperlink" Target="https://talan.bank.gov.ua/get-user-certificate/QWR4L3PKLykBNzYirV2n" TargetMode="External"/><Relationship Id="rId108" Type="http://schemas.openxmlformats.org/officeDocument/2006/relationships/hyperlink" Target="https://talan.bank.gov.ua/get-user-certificate/QWR4LFrBIHYn6PkLxaCB" TargetMode="External"/><Relationship Id="rId129" Type="http://schemas.openxmlformats.org/officeDocument/2006/relationships/hyperlink" Target="https://talan.bank.gov.ua/get-user-certificate/QWR4LzlUAp5GEo-QtIKJ" TargetMode="External"/><Relationship Id="rId54" Type="http://schemas.openxmlformats.org/officeDocument/2006/relationships/hyperlink" Target="https://talan.bank.gov.ua/get-user-certificate/QWR4L3wtpbPnJsxcpA_o" TargetMode="External"/><Relationship Id="rId75" Type="http://schemas.openxmlformats.org/officeDocument/2006/relationships/hyperlink" Target="https://talan.bank.gov.ua/get-user-certificate/QWR4LtUyxXK71XHVbshl" TargetMode="External"/><Relationship Id="rId96" Type="http://schemas.openxmlformats.org/officeDocument/2006/relationships/hyperlink" Target="https://talan.bank.gov.ua/get-user-certificate/QWR4LN6bvLf6ez65kr7c" TargetMode="External"/><Relationship Id="rId140" Type="http://schemas.openxmlformats.org/officeDocument/2006/relationships/hyperlink" Target="https://talan.bank.gov.ua/get-user-certificate/QWR4LDkW7wX_XrvYtmya" TargetMode="External"/><Relationship Id="rId161" Type="http://schemas.openxmlformats.org/officeDocument/2006/relationships/hyperlink" Target="https://talan.bank.gov.ua/get-user-certificate/QWR4LIGRRBiL8WdUZ4KT" TargetMode="External"/><Relationship Id="rId1" Type="http://schemas.openxmlformats.org/officeDocument/2006/relationships/hyperlink" Target="https://talan.bank.gov.ua/get-user-certificate/QWR4LMeBau-_jVHM_mh8" TargetMode="External"/><Relationship Id="rId6" Type="http://schemas.openxmlformats.org/officeDocument/2006/relationships/hyperlink" Target="https://talan.bank.gov.ua/get-user-certificate/QWR4LBumL9j4B6OPePl6" TargetMode="External"/><Relationship Id="rId23" Type="http://schemas.openxmlformats.org/officeDocument/2006/relationships/hyperlink" Target="https://talan.bank.gov.ua/get-user-certificate/QWR4LglLjsVZXtHxoejn" TargetMode="External"/><Relationship Id="rId28" Type="http://schemas.openxmlformats.org/officeDocument/2006/relationships/hyperlink" Target="https://talan.bank.gov.ua/get-user-certificate/QWR4Llt4R0qQkqOPPITQ" TargetMode="External"/><Relationship Id="rId49" Type="http://schemas.openxmlformats.org/officeDocument/2006/relationships/hyperlink" Target="https://talan.bank.gov.ua/get-user-certificate/QWR4L8I7dZt4sXhkU-Zs" TargetMode="External"/><Relationship Id="rId114" Type="http://schemas.openxmlformats.org/officeDocument/2006/relationships/hyperlink" Target="https://talan.bank.gov.ua/get-user-certificate/QWR4LTVClRATiYLmjU0U" TargetMode="External"/><Relationship Id="rId119" Type="http://schemas.openxmlformats.org/officeDocument/2006/relationships/hyperlink" Target="https://talan.bank.gov.ua/get-user-certificate/QWR4LKidC1--_q3gAwP6" TargetMode="External"/><Relationship Id="rId44" Type="http://schemas.openxmlformats.org/officeDocument/2006/relationships/hyperlink" Target="https://talan.bank.gov.ua/get-user-certificate/QWR4LQi_wimVK5v7R8Na" TargetMode="External"/><Relationship Id="rId60" Type="http://schemas.openxmlformats.org/officeDocument/2006/relationships/hyperlink" Target="https://talan.bank.gov.ua/get-user-certificate/QWR4L9X-oXI3Wp0ldqCi" TargetMode="External"/><Relationship Id="rId65" Type="http://schemas.openxmlformats.org/officeDocument/2006/relationships/hyperlink" Target="https://talan.bank.gov.ua/get-user-certificate/QWR4LOMOXK2137Sdk-Pj" TargetMode="External"/><Relationship Id="rId81" Type="http://schemas.openxmlformats.org/officeDocument/2006/relationships/hyperlink" Target="https://talan.bank.gov.ua/get-user-certificate/QWR4LZmmtobCHpvClc2R" TargetMode="External"/><Relationship Id="rId86" Type="http://schemas.openxmlformats.org/officeDocument/2006/relationships/hyperlink" Target="https://talan.bank.gov.ua/get-user-certificate/QWR4Llj7bnNpDSuLdXO5" TargetMode="External"/><Relationship Id="rId130" Type="http://schemas.openxmlformats.org/officeDocument/2006/relationships/hyperlink" Target="https://talan.bank.gov.ua/get-user-certificate/QWR4L3tJvshSqTuvoqKZ" TargetMode="External"/><Relationship Id="rId135" Type="http://schemas.openxmlformats.org/officeDocument/2006/relationships/hyperlink" Target="https://talan.bank.gov.ua/get-user-certificate/QWR4LkqRGg1a0bJwU7Jy" TargetMode="External"/><Relationship Id="rId151" Type="http://schemas.openxmlformats.org/officeDocument/2006/relationships/hyperlink" Target="https://talan.bank.gov.ua/get-user-certificate/QWR4LtJtC8qUA6ISMJpb" TargetMode="External"/><Relationship Id="rId156" Type="http://schemas.openxmlformats.org/officeDocument/2006/relationships/hyperlink" Target="https://talan.bank.gov.ua/get-user-certificate/QWR4LUZEZvFsXll1BjD-" TargetMode="External"/><Relationship Id="rId172" Type="http://schemas.openxmlformats.org/officeDocument/2006/relationships/hyperlink" Target="https://talan.bank.gov.ua/get-user-certificate/QWR4LzZzM-cIlzZPJ4un" TargetMode="External"/><Relationship Id="rId13" Type="http://schemas.openxmlformats.org/officeDocument/2006/relationships/hyperlink" Target="https://talan.bank.gov.ua/get-user-certificate/QWR4LN8_uAe8gQRKFtaq" TargetMode="External"/><Relationship Id="rId18" Type="http://schemas.openxmlformats.org/officeDocument/2006/relationships/hyperlink" Target="https://talan.bank.gov.ua/get-user-certificate/QWR4LqcKsoN6qFRtmCYQ" TargetMode="External"/><Relationship Id="rId39" Type="http://schemas.openxmlformats.org/officeDocument/2006/relationships/hyperlink" Target="https://talan.bank.gov.ua/get-user-certificate/QWR4L0zwh0Rxikx1uZ5y" TargetMode="External"/><Relationship Id="rId109" Type="http://schemas.openxmlformats.org/officeDocument/2006/relationships/hyperlink" Target="https://talan.bank.gov.ua/get-user-certificate/QWR4LOCQ8Z6hVUzG0tGw" TargetMode="External"/><Relationship Id="rId34" Type="http://schemas.openxmlformats.org/officeDocument/2006/relationships/hyperlink" Target="https://talan.bank.gov.ua/get-user-certificate/QWR4L4bcTsQwas2yuiY9" TargetMode="External"/><Relationship Id="rId50" Type="http://schemas.openxmlformats.org/officeDocument/2006/relationships/hyperlink" Target="https://talan.bank.gov.ua/get-user-certificate/QWR4LkxG669pjieIzAsB" TargetMode="External"/><Relationship Id="rId55" Type="http://schemas.openxmlformats.org/officeDocument/2006/relationships/hyperlink" Target="https://talan.bank.gov.ua/get-user-certificate/QWR4LDTsVvDocl6uG3eh" TargetMode="External"/><Relationship Id="rId76" Type="http://schemas.openxmlformats.org/officeDocument/2006/relationships/hyperlink" Target="https://talan.bank.gov.ua/get-user-certificate/QWR4LacZYWhTLwJ-S-J3" TargetMode="External"/><Relationship Id="rId97" Type="http://schemas.openxmlformats.org/officeDocument/2006/relationships/hyperlink" Target="https://talan.bank.gov.ua/get-user-certificate/QWR4LKFuu0MKgwhKiUJ_" TargetMode="External"/><Relationship Id="rId104" Type="http://schemas.openxmlformats.org/officeDocument/2006/relationships/hyperlink" Target="https://talan.bank.gov.ua/get-user-certificate/QWR4LR3EoqvBWcRtSrBR" TargetMode="External"/><Relationship Id="rId120" Type="http://schemas.openxmlformats.org/officeDocument/2006/relationships/hyperlink" Target="https://talan.bank.gov.ua/get-user-certificate/QWR4LYbrQkeLUAjVVjAb" TargetMode="External"/><Relationship Id="rId125" Type="http://schemas.openxmlformats.org/officeDocument/2006/relationships/hyperlink" Target="https://talan.bank.gov.ua/get-user-certificate/QWR4LSiBc50p3PXiVy_U" TargetMode="External"/><Relationship Id="rId141" Type="http://schemas.openxmlformats.org/officeDocument/2006/relationships/hyperlink" Target="https://talan.bank.gov.ua/get-user-certificate/QWR4Lvn52YCSufn_zDk5" TargetMode="External"/><Relationship Id="rId146" Type="http://schemas.openxmlformats.org/officeDocument/2006/relationships/hyperlink" Target="https://talan.bank.gov.ua/get-user-certificate/QWR4LEShIO2we1SB9y5c" TargetMode="External"/><Relationship Id="rId167" Type="http://schemas.openxmlformats.org/officeDocument/2006/relationships/hyperlink" Target="https://talan.bank.gov.ua/get-user-certificate/QWR4LJTFp1tPJZHpCLXo" TargetMode="External"/><Relationship Id="rId7" Type="http://schemas.openxmlformats.org/officeDocument/2006/relationships/hyperlink" Target="https://talan.bank.gov.ua/get-user-certificate/QWR4LomGPCKyB929XM5f" TargetMode="External"/><Relationship Id="rId71" Type="http://schemas.openxmlformats.org/officeDocument/2006/relationships/hyperlink" Target="https://talan.bank.gov.ua/get-user-certificate/QWR4LxxX8Uik3gpZJkMQ" TargetMode="External"/><Relationship Id="rId92" Type="http://schemas.openxmlformats.org/officeDocument/2006/relationships/hyperlink" Target="https://talan.bank.gov.ua/get-user-certificate/QWR4LnncKZPYXrzHnXiq" TargetMode="External"/><Relationship Id="rId162" Type="http://schemas.openxmlformats.org/officeDocument/2006/relationships/hyperlink" Target="https://talan.bank.gov.ua/get-user-certificate/QWR4Lpum4pVR5CiiP7wu" TargetMode="External"/><Relationship Id="rId2" Type="http://schemas.openxmlformats.org/officeDocument/2006/relationships/hyperlink" Target="https://talan.bank.gov.ua/get-user-certificate/QWR4LaUt9FFqf7xU-Ve3" TargetMode="External"/><Relationship Id="rId29" Type="http://schemas.openxmlformats.org/officeDocument/2006/relationships/hyperlink" Target="https://talan.bank.gov.ua/get-user-certificate/QWR4LZlAyBO17AqIuyHK" TargetMode="External"/><Relationship Id="rId24" Type="http://schemas.openxmlformats.org/officeDocument/2006/relationships/hyperlink" Target="https://talan.bank.gov.ua/get-user-certificate/QWR4LTf8Zqph6uzLKoGS" TargetMode="External"/><Relationship Id="rId40" Type="http://schemas.openxmlformats.org/officeDocument/2006/relationships/hyperlink" Target="https://talan.bank.gov.ua/get-user-certificate/QWR4LAAoXXESZTuTVDeS" TargetMode="External"/><Relationship Id="rId45" Type="http://schemas.openxmlformats.org/officeDocument/2006/relationships/hyperlink" Target="https://talan.bank.gov.ua/get-user-certificate/QWR4LxVf-geLfZpwo0cs" TargetMode="External"/><Relationship Id="rId66" Type="http://schemas.openxmlformats.org/officeDocument/2006/relationships/hyperlink" Target="https://talan.bank.gov.ua/get-user-certificate/QWR4LjIp0S58VIr1XmaM" TargetMode="External"/><Relationship Id="rId87" Type="http://schemas.openxmlformats.org/officeDocument/2006/relationships/hyperlink" Target="https://talan.bank.gov.ua/get-user-certificate/QWR4LGdV-M6kyjJevGKj" TargetMode="External"/><Relationship Id="rId110" Type="http://schemas.openxmlformats.org/officeDocument/2006/relationships/hyperlink" Target="https://talan.bank.gov.ua/get-user-certificate/QWR4LnbAmvoxWiO3PwMB" TargetMode="External"/><Relationship Id="rId115" Type="http://schemas.openxmlformats.org/officeDocument/2006/relationships/hyperlink" Target="https://talan.bank.gov.ua/get-user-certificate/QWR4LINJQCnSLECc6p2i" TargetMode="External"/><Relationship Id="rId131" Type="http://schemas.openxmlformats.org/officeDocument/2006/relationships/hyperlink" Target="https://talan.bank.gov.ua/get-user-certificate/QWR4LLd6bjzoQchgLzeT" TargetMode="External"/><Relationship Id="rId136" Type="http://schemas.openxmlformats.org/officeDocument/2006/relationships/hyperlink" Target="https://talan.bank.gov.ua/get-user-certificate/QWR4LRRNvEKUhe-Uqmq9" TargetMode="External"/><Relationship Id="rId157" Type="http://schemas.openxmlformats.org/officeDocument/2006/relationships/hyperlink" Target="https://talan.bank.gov.ua/get-user-certificate/QWR4LSeMIcM4LtgZDFdv" TargetMode="External"/><Relationship Id="rId61" Type="http://schemas.openxmlformats.org/officeDocument/2006/relationships/hyperlink" Target="https://talan.bank.gov.ua/get-user-certificate/QWR4Ldret895ic-Di85h" TargetMode="External"/><Relationship Id="rId82" Type="http://schemas.openxmlformats.org/officeDocument/2006/relationships/hyperlink" Target="https://talan.bank.gov.ua/get-user-certificate/QWR4L3gmHl8L9oEtOkd9" TargetMode="External"/><Relationship Id="rId152" Type="http://schemas.openxmlformats.org/officeDocument/2006/relationships/hyperlink" Target="https://talan.bank.gov.ua/get-user-certificate/QWR4Lx2ikKGAxI8N25C6" TargetMode="External"/><Relationship Id="rId173" Type="http://schemas.openxmlformats.org/officeDocument/2006/relationships/hyperlink" Target="https://talan.bank.gov.ua/get-user-certificate/QWR4LycDVPLjPbLOIxOr" TargetMode="External"/><Relationship Id="rId19" Type="http://schemas.openxmlformats.org/officeDocument/2006/relationships/hyperlink" Target="https://talan.bank.gov.ua/get-user-certificate/QWR4LG4RKSYFFTyfQrvc" TargetMode="External"/><Relationship Id="rId14" Type="http://schemas.openxmlformats.org/officeDocument/2006/relationships/hyperlink" Target="https://talan.bank.gov.ua/get-user-certificate/QWR4LY2k1xYdY_bqSC8k" TargetMode="External"/><Relationship Id="rId30" Type="http://schemas.openxmlformats.org/officeDocument/2006/relationships/hyperlink" Target="https://talan.bank.gov.ua/get-user-certificate/QWR4LYUsOXiFLqU2gaFH" TargetMode="External"/><Relationship Id="rId35" Type="http://schemas.openxmlformats.org/officeDocument/2006/relationships/hyperlink" Target="https://talan.bank.gov.ua/get-user-certificate/QWR4Lg7VYz8ZKOgm8bXy" TargetMode="External"/><Relationship Id="rId56" Type="http://schemas.openxmlformats.org/officeDocument/2006/relationships/hyperlink" Target="https://talan.bank.gov.ua/get-user-certificate/QWR4LfEkY4Lf7HsFUglm" TargetMode="External"/><Relationship Id="rId77" Type="http://schemas.openxmlformats.org/officeDocument/2006/relationships/hyperlink" Target="https://talan.bank.gov.ua/get-user-certificate/QWR4LE1GggG1Y8PIN-F8" TargetMode="External"/><Relationship Id="rId100" Type="http://schemas.openxmlformats.org/officeDocument/2006/relationships/hyperlink" Target="https://talan.bank.gov.ua/get-user-certificate/QWR4LjYgB6FIufLgbTW_" TargetMode="External"/><Relationship Id="rId105" Type="http://schemas.openxmlformats.org/officeDocument/2006/relationships/hyperlink" Target="https://talan.bank.gov.ua/get-user-certificate/QWR4LquoWNb9bFEo574h" TargetMode="External"/><Relationship Id="rId126" Type="http://schemas.openxmlformats.org/officeDocument/2006/relationships/hyperlink" Target="https://talan.bank.gov.ua/get-user-certificate/QWR4L8ZPCXQg1eRvN5HH" TargetMode="External"/><Relationship Id="rId147" Type="http://schemas.openxmlformats.org/officeDocument/2006/relationships/hyperlink" Target="https://talan.bank.gov.ua/get-user-certificate/QWR4L7ppJgMHHUoGUviz" TargetMode="External"/><Relationship Id="rId168" Type="http://schemas.openxmlformats.org/officeDocument/2006/relationships/hyperlink" Target="https://talan.bank.gov.ua/get-user-certificate/QWR4L8YE8HuNXpzgkrJJ" TargetMode="External"/><Relationship Id="rId8" Type="http://schemas.openxmlformats.org/officeDocument/2006/relationships/hyperlink" Target="https://talan.bank.gov.ua/get-user-certificate/QWR4La5A2S_5hrt_8ciR" TargetMode="External"/><Relationship Id="rId51" Type="http://schemas.openxmlformats.org/officeDocument/2006/relationships/hyperlink" Target="https://talan.bank.gov.ua/get-user-certificate/QWR4LtNzNUo_n-24YTSN" TargetMode="External"/><Relationship Id="rId72" Type="http://schemas.openxmlformats.org/officeDocument/2006/relationships/hyperlink" Target="https://talan.bank.gov.ua/get-user-certificate/QWR4LAk5vf8RR6rcCncQ" TargetMode="External"/><Relationship Id="rId93" Type="http://schemas.openxmlformats.org/officeDocument/2006/relationships/hyperlink" Target="https://talan.bank.gov.ua/get-user-certificate/QWR4LF_HcSMBpeSEQywa" TargetMode="External"/><Relationship Id="rId98" Type="http://schemas.openxmlformats.org/officeDocument/2006/relationships/hyperlink" Target="https://talan.bank.gov.ua/get-user-certificate/QWR4LV7EGz2GAllOnOuM" TargetMode="External"/><Relationship Id="rId121" Type="http://schemas.openxmlformats.org/officeDocument/2006/relationships/hyperlink" Target="https://talan.bank.gov.ua/get-user-certificate/QWR4Ly78jcj4UMnsnhjP" TargetMode="External"/><Relationship Id="rId142" Type="http://schemas.openxmlformats.org/officeDocument/2006/relationships/hyperlink" Target="https://talan.bank.gov.ua/get-user-certificate/QWR4L6ulS8BQjJF8v7lB" TargetMode="External"/><Relationship Id="rId163" Type="http://schemas.openxmlformats.org/officeDocument/2006/relationships/hyperlink" Target="https://talan.bank.gov.ua/get-user-certificate/QWR4LtfMDr6DlBqo81OH" TargetMode="External"/><Relationship Id="rId3" Type="http://schemas.openxmlformats.org/officeDocument/2006/relationships/hyperlink" Target="https://talan.bank.gov.ua/get-user-certificate/QWR4LgJ3J3AeI5s1xTB4" TargetMode="External"/><Relationship Id="rId25" Type="http://schemas.openxmlformats.org/officeDocument/2006/relationships/hyperlink" Target="https://talan.bank.gov.ua/get-user-certificate/QWR4LfGGNJ0t5vgYtRzD" TargetMode="External"/><Relationship Id="rId46" Type="http://schemas.openxmlformats.org/officeDocument/2006/relationships/hyperlink" Target="https://talan.bank.gov.ua/get-user-certificate/QWR4Ln3WfKly2DDGfEqK" TargetMode="External"/><Relationship Id="rId67" Type="http://schemas.openxmlformats.org/officeDocument/2006/relationships/hyperlink" Target="https://talan.bank.gov.ua/get-user-certificate/QWR4LeO0LcySdG3O89Br" TargetMode="External"/><Relationship Id="rId116" Type="http://schemas.openxmlformats.org/officeDocument/2006/relationships/hyperlink" Target="https://talan.bank.gov.ua/get-user-certificate/QWR4LnrqXeYOLkhZqTjC" TargetMode="External"/><Relationship Id="rId137" Type="http://schemas.openxmlformats.org/officeDocument/2006/relationships/hyperlink" Target="https://talan.bank.gov.ua/get-user-certificate/QWR4LbNCNJT7jJjURGEA" TargetMode="External"/><Relationship Id="rId158" Type="http://schemas.openxmlformats.org/officeDocument/2006/relationships/hyperlink" Target="https://talan.bank.gov.ua/get-user-certificate/QWR4LwiBTE4FEU6Lkug-" TargetMode="External"/><Relationship Id="rId20" Type="http://schemas.openxmlformats.org/officeDocument/2006/relationships/hyperlink" Target="https://talan.bank.gov.ua/get-user-certificate/QWR4Lai_CsVC-S23y_q2" TargetMode="External"/><Relationship Id="rId41" Type="http://schemas.openxmlformats.org/officeDocument/2006/relationships/hyperlink" Target="https://talan.bank.gov.ua/get-user-certificate/QWR4LQp9Scjj516Yij25" TargetMode="External"/><Relationship Id="rId62" Type="http://schemas.openxmlformats.org/officeDocument/2006/relationships/hyperlink" Target="https://talan.bank.gov.ua/get-user-certificate/QWR4LSOArcBo9rj6rH3N" TargetMode="External"/><Relationship Id="rId83" Type="http://schemas.openxmlformats.org/officeDocument/2006/relationships/hyperlink" Target="https://talan.bank.gov.ua/get-user-certificate/QWR4L44I4EX-a4qxz9sf" TargetMode="External"/><Relationship Id="rId88" Type="http://schemas.openxmlformats.org/officeDocument/2006/relationships/hyperlink" Target="https://talan.bank.gov.ua/get-user-certificate/QWR4LELRX3s31pJ_77xU" TargetMode="External"/><Relationship Id="rId111" Type="http://schemas.openxmlformats.org/officeDocument/2006/relationships/hyperlink" Target="https://talan.bank.gov.ua/get-user-certificate/QWR4LwytoYIUJCzHieu4" TargetMode="External"/><Relationship Id="rId132" Type="http://schemas.openxmlformats.org/officeDocument/2006/relationships/hyperlink" Target="https://talan.bank.gov.ua/get-user-certificate/QWR4LyzB9_fPATxokQYr" TargetMode="External"/><Relationship Id="rId153" Type="http://schemas.openxmlformats.org/officeDocument/2006/relationships/hyperlink" Target="https://talan.bank.gov.ua/get-user-certificate/QWR4L0uVP88wYntgSOXL" TargetMode="External"/><Relationship Id="rId174" Type="http://schemas.openxmlformats.org/officeDocument/2006/relationships/hyperlink" Target="https://talan.bank.gov.ua/get-user-certificate/QWR4La0j9hxlGE5ouUo5" TargetMode="External"/><Relationship Id="rId15" Type="http://schemas.openxmlformats.org/officeDocument/2006/relationships/hyperlink" Target="https://talan.bank.gov.ua/get-user-certificate/QWR4LdN33_p7wAFgFdbt" TargetMode="External"/><Relationship Id="rId36" Type="http://schemas.openxmlformats.org/officeDocument/2006/relationships/hyperlink" Target="https://talan.bank.gov.ua/get-user-certificate/QWR4L1AbBEP_NseA4-QF" TargetMode="External"/><Relationship Id="rId57" Type="http://schemas.openxmlformats.org/officeDocument/2006/relationships/hyperlink" Target="https://talan.bank.gov.ua/get-user-certificate/QWR4Lx9HFit8-PA3n5TL" TargetMode="External"/><Relationship Id="rId106" Type="http://schemas.openxmlformats.org/officeDocument/2006/relationships/hyperlink" Target="https://talan.bank.gov.ua/get-user-certificate/QWR4LTm8ZWoGJY5vegtv" TargetMode="External"/><Relationship Id="rId127" Type="http://schemas.openxmlformats.org/officeDocument/2006/relationships/hyperlink" Target="https://talan.bank.gov.ua/get-user-certificate/QWR4LWSM3DHYkp1XE6Yd" TargetMode="External"/><Relationship Id="rId10" Type="http://schemas.openxmlformats.org/officeDocument/2006/relationships/hyperlink" Target="https://talan.bank.gov.ua/get-user-certificate/QWR4LJFiEJ9GPl-mloKu" TargetMode="External"/><Relationship Id="rId31" Type="http://schemas.openxmlformats.org/officeDocument/2006/relationships/hyperlink" Target="https://talan.bank.gov.ua/get-user-certificate/QWR4LU4QHCNziNyYv0Nh" TargetMode="External"/><Relationship Id="rId52" Type="http://schemas.openxmlformats.org/officeDocument/2006/relationships/hyperlink" Target="https://talan.bank.gov.ua/get-user-certificate/QWR4LaMmxcoegNgrSV7e" TargetMode="External"/><Relationship Id="rId73" Type="http://schemas.openxmlformats.org/officeDocument/2006/relationships/hyperlink" Target="https://talan.bank.gov.ua/get-user-certificate/QWR4LY0V0_tQ6Mohg3kr" TargetMode="External"/><Relationship Id="rId78" Type="http://schemas.openxmlformats.org/officeDocument/2006/relationships/hyperlink" Target="https://talan.bank.gov.ua/get-user-certificate/QWR4LqiBs6XBee8Yl5YI" TargetMode="External"/><Relationship Id="rId94" Type="http://schemas.openxmlformats.org/officeDocument/2006/relationships/hyperlink" Target="https://talan.bank.gov.ua/get-user-certificate/QWR4Li2NP3HkDDRk20r-" TargetMode="External"/><Relationship Id="rId99" Type="http://schemas.openxmlformats.org/officeDocument/2006/relationships/hyperlink" Target="https://talan.bank.gov.ua/get-user-certificate/QWR4LWgueyhIkzSWqUAV" TargetMode="External"/><Relationship Id="rId101" Type="http://schemas.openxmlformats.org/officeDocument/2006/relationships/hyperlink" Target="https://talan.bank.gov.ua/get-user-certificate/QWR4LN79emupTrCKXpU0" TargetMode="External"/><Relationship Id="rId122" Type="http://schemas.openxmlformats.org/officeDocument/2006/relationships/hyperlink" Target="https://talan.bank.gov.ua/get-user-certificate/QWR4LM1lRzX7oAKCa7GT" TargetMode="External"/><Relationship Id="rId143" Type="http://schemas.openxmlformats.org/officeDocument/2006/relationships/hyperlink" Target="https://talan.bank.gov.ua/get-user-certificate/QWR4Le_D7JhSk6rvMvCu" TargetMode="External"/><Relationship Id="rId148" Type="http://schemas.openxmlformats.org/officeDocument/2006/relationships/hyperlink" Target="https://talan.bank.gov.ua/get-user-certificate/QWR4LG9B-BfG0hmI8tkG" TargetMode="External"/><Relationship Id="rId164" Type="http://schemas.openxmlformats.org/officeDocument/2006/relationships/hyperlink" Target="https://talan.bank.gov.ua/get-user-certificate/QWR4L4nq1tEgVVhob9Aq" TargetMode="External"/><Relationship Id="rId169" Type="http://schemas.openxmlformats.org/officeDocument/2006/relationships/hyperlink" Target="https://talan.bank.gov.ua/get-user-certificate/QWR4L8c8VcPB3_yJIrkN" TargetMode="External"/><Relationship Id="rId4" Type="http://schemas.openxmlformats.org/officeDocument/2006/relationships/hyperlink" Target="https://talan.bank.gov.ua/get-user-certificate/QWR4L5FIY7TW-G3982UZ" TargetMode="External"/><Relationship Id="rId9" Type="http://schemas.openxmlformats.org/officeDocument/2006/relationships/hyperlink" Target="https://talan.bank.gov.ua/get-user-certificate/QWR4LYOjsVeh-RyTETVf" TargetMode="External"/><Relationship Id="rId26" Type="http://schemas.openxmlformats.org/officeDocument/2006/relationships/hyperlink" Target="https://talan.bank.gov.ua/get-user-certificate/QWR4LhYXOsdLuazkKrPL" TargetMode="External"/><Relationship Id="rId47" Type="http://schemas.openxmlformats.org/officeDocument/2006/relationships/hyperlink" Target="https://talan.bank.gov.ua/get-user-certificate/QWR4LlnKlF1-FbZHMO0T" TargetMode="External"/><Relationship Id="rId68" Type="http://schemas.openxmlformats.org/officeDocument/2006/relationships/hyperlink" Target="https://talan.bank.gov.ua/get-user-certificate/QWR4L0iRKWy61GS-5MSi" TargetMode="External"/><Relationship Id="rId89" Type="http://schemas.openxmlformats.org/officeDocument/2006/relationships/hyperlink" Target="https://talan.bank.gov.ua/get-user-certificate/QWR4LqPEDjd3BaZUhA0R" TargetMode="External"/><Relationship Id="rId112" Type="http://schemas.openxmlformats.org/officeDocument/2006/relationships/hyperlink" Target="https://talan.bank.gov.ua/get-user-certificate/QWR4LFKlMunYd6Wh44eY" TargetMode="External"/><Relationship Id="rId133" Type="http://schemas.openxmlformats.org/officeDocument/2006/relationships/hyperlink" Target="https://talan.bank.gov.ua/get-user-certificate/QWR4LLeOIgpNEuyshNV6" TargetMode="External"/><Relationship Id="rId154" Type="http://schemas.openxmlformats.org/officeDocument/2006/relationships/hyperlink" Target="https://talan.bank.gov.ua/get-user-certificate/QWR4LeGHR4aa8gAYayK8" TargetMode="External"/><Relationship Id="rId16" Type="http://schemas.openxmlformats.org/officeDocument/2006/relationships/hyperlink" Target="https://talan.bank.gov.ua/get-user-certificate/QWR4LVaTwhxZvG5RZVl0" TargetMode="External"/><Relationship Id="rId37" Type="http://schemas.openxmlformats.org/officeDocument/2006/relationships/hyperlink" Target="https://talan.bank.gov.ua/get-user-certificate/QWR4Lo3_I-gGjEHoyNzF" TargetMode="External"/><Relationship Id="rId58" Type="http://schemas.openxmlformats.org/officeDocument/2006/relationships/hyperlink" Target="https://talan.bank.gov.ua/get-user-certificate/QWR4LbjEg2QKGhBup65y" TargetMode="External"/><Relationship Id="rId79" Type="http://schemas.openxmlformats.org/officeDocument/2006/relationships/hyperlink" Target="https://talan.bank.gov.ua/get-user-certificate/QWR4LvEr0wnRWbu8ICT9" TargetMode="External"/><Relationship Id="rId102" Type="http://schemas.openxmlformats.org/officeDocument/2006/relationships/hyperlink" Target="https://talan.bank.gov.ua/get-user-certificate/QWR4LGq44BRhajdJdXHr" TargetMode="External"/><Relationship Id="rId123" Type="http://schemas.openxmlformats.org/officeDocument/2006/relationships/hyperlink" Target="https://talan.bank.gov.ua/get-user-certificate/QWR4LXaS8Yul2sQ9sPvu" TargetMode="External"/><Relationship Id="rId144" Type="http://schemas.openxmlformats.org/officeDocument/2006/relationships/hyperlink" Target="https://talan.bank.gov.ua/get-user-certificate/QWR4LpikQz-JySnHDzxJ" TargetMode="External"/><Relationship Id="rId90" Type="http://schemas.openxmlformats.org/officeDocument/2006/relationships/hyperlink" Target="https://talan.bank.gov.ua/get-user-certificate/QWR4LgmcOiaaa703cV-g" TargetMode="External"/><Relationship Id="rId165" Type="http://schemas.openxmlformats.org/officeDocument/2006/relationships/hyperlink" Target="https://talan.bank.gov.ua/get-user-certificate/QWR4LYv3Yzfaf3CMjbb1" TargetMode="External"/><Relationship Id="rId27" Type="http://schemas.openxmlformats.org/officeDocument/2006/relationships/hyperlink" Target="https://talan.bank.gov.ua/get-user-certificate/QWR4LvvgEZlAbiBTYwjv" TargetMode="External"/><Relationship Id="rId48" Type="http://schemas.openxmlformats.org/officeDocument/2006/relationships/hyperlink" Target="https://talan.bank.gov.ua/get-user-certificate/QWR4LbPd0yuEK0ETLZkW" TargetMode="External"/><Relationship Id="rId69" Type="http://schemas.openxmlformats.org/officeDocument/2006/relationships/hyperlink" Target="https://talan.bank.gov.ua/get-user-certificate/QWR4L7W0pCVMWTHmrbgR" TargetMode="External"/><Relationship Id="rId113" Type="http://schemas.openxmlformats.org/officeDocument/2006/relationships/hyperlink" Target="https://talan.bank.gov.ua/get-user-certificate/QWR4LZn-nWr8rmhpi-oG" TargetMode="External"/><Relationship Id="rId134" Type="http://schemas.openxmlformats.org/officeDocument/2006/relationships/hyperlink" Target="https://talan.bank.gov.ua/get-user-certificate/QWR4LBzRj16Vp7W-i492" TargetMode="External"/><Relationship Id="rId80" Type="http://schemas.openxmlformats.org/officeDocument/2006/relationships/hyperlink" Target="https://talan.bank.gov.ua/get-user-certificate/QWR4LSw9PIkSROgbcUMA" TargetMode="External"/><Relationship Id="rId155" Type="http://schemas.openxmlformats.org/officeDocument/2006/relationships/hyperlink" Target="https://talan.bank.gov.ua/get-user-certificate/QWR4Le6q9g1Jx39T_qMA" TargetMode="External"/><Relationship Id="rId17" Type="http://schemas.openxmlformats.org/officeDocument/2006/relationships/hyperlink" Target="https://talan.bank.gov.ua/get-user-certificate/QWR4L7nVlistAw1t32JH" TargetMode="External"/><Relationship Id="rId38" Type="http://schemas.openxmlformats.org/officeDocument/2006/relationships/hyperlink" Target="https://talan.bank.gov.ua/get-user-certificate/QWR4LpeXVwz6OEndhGDK" TargetMode="External"/><Relationship Id="rId59" Type="http://schemas.openxmlformats.org/officeDocument/2006/relationships/hyperlink" Target="https://talan.bank.gov.ua/get-user-certificate/QWR4LBfgAjZUpjD4GO1A" TargetMode="External"/><Relationship Id="rId103" Type="http://schemas.openxmlformats.org/officeDocument/2006/relationships/hyperlink" Target="https://talan.bank.gov.ua/get-user-certificate/QWR4LJs7szLzuZab5srx" TargetMode="External"/><Relationship Id="rId124" Type="http://schemas.openxmlformats.org/officeDocument/2006/relationships/hyperlink" Target="https://talan.bank.gov.ua/get-user-certificate/QWR4L33sLddjgk_mzwgu" TargetMode="External"/><Relationship Id="rId70" Type="http://schemas.openxmlformats.org/officeDocument/2006/relationships/hyperlink" Target="https://talan.bank.gov.ua/get-user-certificate/QWR4LnPUllxR6K4cOai7" TargetMode="External"/><Relationship Id="rId91" Type="http://schemas.openxmlformats.org/officeDocument/2006/relationships/hyperlink" Target="https://talan.bank.gov.ua/get-user-certificate/QWR4LSMtmoChDmid6CP5" TargetMode="External"/><Relationship Id="rId145" Type="http://schemas.openxmlformats.org/officeDocument/2006/relationships/hyperlink" Target="https://talan.bank.gov.ua/get-user-certificate/QWR4LeOO2LThMrB04p5V" TargetMode="External"/><Relationship Id="rId166" Type="http://schemas.openxmlformats.org/officeDocument/2006/relationships/hyperlink" Target="https://talan.bank.gov.ua/get-user-certificate/QWR4LZB7jlp1Ec0fqyZ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5"/>
  <sheetViews>
    <sheetView tabSelected="1" workbookViewId="0">
      <selection activeCell="G10" sqref="G10"/>
    </sheetView>
  </sheetViews>
  <sheetFormatPr defaultRowHeight="14.4" x14ac:dyDescent="0.3"/>
  <cols>
    <col min="1" max="1" width="19.21875" customWidth="1"/>
    <col min="2" max="2" width="17.5546875" customWidth="1"/>
    <col min="3" max="3" width="81.6640625" customWidth="1"/>
    <col min="4" max="4" width="27.77734375" customWidth="1"/>
  </cols>
  <sheetData>
    <row r="1" spans="1:4" s="1" customFormat="1" x14ac:dyDescent="0.3">
      <c r="A1" s="1" t="s">
        <v>0</v>
      </c>
      <c r="B1" s="1" t="s">
        <v>1</v>
      </c>
      <c r="C1" s="1" t="s">
        <v>352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HYPERLINK("https://talan.bank.gov.ua/get-user-certificate/QWR4LMeBau-_jVHM_mh8","Завантажити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HYPERLINK("https://talan.bank.gov.ua/get-user-certificate/QWR4LaUt9FFqf7xU-Ve3","Завантажити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HYPERLINK("https://talan.bank.gov.ua/get-user-certificate/QWR4LgJ3J3AeI5s1xTB4","Завантажити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HYPERLINK("https://talan.bank.gov.ua/get-user-certificate/QWR4L5FIY7TW-G3982UZ","Завантажити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HYPERLINK("https://talan.bank.gov.ua/get-user-certificate/QWR4LfM3VcwCx3c-t3wy","Завантажити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HYPERLINK("https://talan.bank.gov.ua/get-user-certificate/QWR4LBumL9j4B6OPePl6","Завантажити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HYPERLINK("https://talan.bank.gov.ua/get-user-certificate/QWR4LomGPCKyB929XM5f","Завантажити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HYPERLINK("https://talan.bank.gov.ua/get-user-certificate/QWR4La5A2S_5hrt_8ciR","Завантажити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HYPERLINK("https://talan.bank.gov.ua/get-user-certificate/QWR4LYOjsVeh-RyTETVf","Завантажити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HYPERLINK("https://talan.bank.gov.ua/get-user-certificate/QWR4LJFiEJ9GPl-mloKu","Завантажити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HYPERLINK("https://talan.bank.gov.ua/get-user-certificate/QWR4LLjDfRVyx5UOcRMc","Завантажити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HYPERLINK("https://talan.bank.gov.ua/get-user-certificate/QWR4Lw8-I0i1BVG4Lm9x","Завантажити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29</v>
      </c>
      <c r="D14" t="str">
        <f>HYPERLINK("https://talan.bank.gov.ua/get-user-certificate/QWR4LN8_uAe8gQRKFtaq","Завантажити сертифікат")</f>
        <v>Завантажити сертифікат</v>
      </c>
    </row>
    <row r="15" spans="1:4" x14ac:dyDescent="0.3">
      <c r="A15" t="s">
        <v>30</v>
      </c>
      <c r="B15" t="s">
        <v>4</v>
      </c>
      <c r="C15" t="s">
        <v>31</v>
      </c>
      <c r="D15" t="str">
        <f>HYPERLINK("https://talan.bank.gov.ua/get-user-certificate/QWR4LY2k1xYdY_bqSC8k","Завантажити сертифікат")</f>
        <v>Завантажити сертифікат</v>
      </c>
    </row>
    <row r="16" spans="1:4" x14ac:dyDescent="0.3">
      <c r="A16" t="s">
        <v>32</v>
      </c>
      <c r="B16" t="s">
        <v>4</v>
      </c>
      <c r="C16" t="s">
        <v>33</v>
      </c>
      <c r="D16" t="str">
        <f>HYPERLINK("https://talan.bank.gov.ua/get-user-certificate/QWR4LdN33_p7wAFgFdbt","Завантажити сертифікат")</f>
        <v>Завантажити сертифікат</v>
      </c>
    </row>
    <row r="17" spans="1:4" x14ac:dyDescent="0.3">
      <c r="A17" t="s">
        <v>34</v>
      </c>
      <c r="B17" t="s">
        <v>4</v>
      </c>
      <c r="C17" t="s">
        <v>35</v>
      </c>
      <c r="D17" t="str">
        <f>HYPERLINK("https://talan.bank.gov.ua/get-user-certificate/QWR4LVaTwhxZvG5RZVl0","Завантажити сертифікат")</f>
        <v>Завантажити сертифікат</v>
      </c>
    </row>
    <row r="18" spans="1:4" x14ac:dyDescent="0.3">
      <c r="A18" t="s">
        <v>36</v>
      </c>
      <c r="B18" t="s">
        <v>4</v>
      </c>
      <c r="C18" t="s">
        <v>37</v>
      </c>
      <c r="D18" t="str">
        <f>HYPERLINK("https://talan.bank.gov.ua/get-user-certificate/QWR4L7nVlistAw1t32JH","Завантажити сертифікат")</f>
        <v>Завантажити сертифікат</v>
      </c>
    </row>
    <row r="19" spans="1:4" x14ac:dyDescent="0.3">
      <c r="A19" t="s">
        <v>38</v>
      </c>
      <c r="B19" t="s">
        <v>4</v>
      </c>
      <c r="C19" t="s">
        <v>39</v>
      </c>
      <c r="D19" t="str">
        <f>HYPERLINK("https://talan.bank.gov.ua/get-user-certificate/QWR4LqcKsoN6qFRtmCYQ","Завантажити сертифікат")</f>
        <v>Завантажити сертифікат</v>
      </c>
    </row>
    <row r="20" spans="1:4" x14ac:dyDescent="0.3">
      <c r="A20" t="s">
        <v>40</v>
      </c>
      <c r="B20" t="s">
        <v>4</v>
      </c>
      <c r="C20" t="s">
        <v>41</v>
      </c>
      <c r="D20" t="str">
        <f>HYPERLINK("https://talan.bank.gov.ua/get-user-certificate/QWR4LG4RKSYFFTyfQrvc","Завантажити сертифікат")</f>
        <v>Завантажити сертифікат</v>
      </c>
    </row>
    <row r="21" spans="1:4" x14ac:dyDescent="0.3">
      <c r="A21" t="s">
        <v>42</v>
      </c>
      <c r="B21" t="s">
        <v>4</v>
      </c>
      <c r="C21" t="s">
        <v>43</v>
      </c>
      <c r="D21" t="str">
        <f>HYPERLINK("https://talan.bank.gov.ua/get-user-certificate/QWR4Lai_CsVC-S23y_q2","Завантажити сертифікат")</f>
        <v>Завантажити сертифікат</v>
      </c>
    </row>
    <row r="22" spans="1:4" x14ac:dyDescent="0.3">
      <c r="A22" t="s">
        <v>44</v>
      </c>
      <c r="B22" t="s">
        <v>4</v>
      </c>
      <c r="C22" t="s">
        <v>45</v>
      </c>
      <c r="D22" t="str">
        <f>HYPERLINK("https://talan.bank.gov.ua/get-user-certificate/QWR4LN93T_KqAL_DKjFT","Завантажити сертифікат")</f>
        <v>Завантажити сертифікат</v>
      </c>
    </row>
    <row r="23" spans="1:4" x14ac:dyDescent="0.3">
      <c r="A23" t="s">
        <v>46</v>
      </c>
      <c r="B23" t="s">
        <v>4</v>
      </c>
      <c r="C23" t="s">
        <v>47</v>
      </c>
      <c r="D23" t="str">
        <f>HYPERLINK("https://talan.bank.gov.ua/get-user-certificate/QWR4Ldcp4AjEh9z_j_7D","Завантажити сертифікат")</f>
        <v>Завантажити сертифікат</v>
      </c>
    </row>
    <row r="24" spans="1:4" x14ac:dyDescent="0.3">
      <c r="A24" t="s">
        <v>48</v>
      </c>
      <c r="B24" t="s">
        <v>4</v>
      </c>
      <c r="C24" t="s">
        <v>49</v>
      </c>
      <c r="D24" t="str">
        <f>HYPERLINK("https://talan.bank.gov.ua/get-user-certificate/QWR4LglLjsVZXtHxoejn","Завантажити сертифікат")</f>
        <v>Завантажити сертифікат</v>
      </c>
    </row>
    <row r="25" spans="1:4" x14ac:dyDescent="0.3">
      <c r="A25" t="s">
        <v>50</v>
      </c>
      <c r="B25" t="s">
        <v>4</v>
      </c>
      <c r="C25" t="s">
        <v>51</v>
      </c>
      <c r="D25" t="str">
        <f>HYPERLINK("https://talan.bank.gov.ua/get-user-certificate/QWR4LTf8Zqph6uzLKoGS","Завантажити сертифікат")</f>
        <v>Завантажити сертифікат</v>
      </c>
    </row>
    <row r="26" spans="1:4" x14ac:dyDescent="0.3">
      <c r="A26" t="s">
        <v>52</v>
      </c>
      <c r="B26" t="s">
        <v>4</v>
      </c>
      <c r="C26" t="s">
        <v>53</v>
      </c>
      <c r="D26" t="str">
        <f>HYPERLINK("https://talan.bank.gov.ua/get-user-certificate/QWR4LfGGNJ0t5vgYtRzD","Завантажити сертифікат")</f>
        <v>Завантажити сертифікат</v>
      </c>
    </row>
    <row r="27" spans="1:4" x14ac:dyDescent="0.3">
      <c r="A27" t="s">
        <v>54</v>
      </c>
      <c r="B27" t="s">
        <v>4</v>
      </c>
      <c r="C27" t="s">
        <v>55</v>
      </c>
      <c r="D27" t="str">
        <f>HYPERLINK("https://talan.bank.gov.ua/get-user-certificate/QWR4LhYXOsdLuazkKrPL","Завантажити сертифікат")</f>
        <v>Завантажити сертифікат</v>
      </c>
    </row>
    <row r="28" spans="1:4" x14ac:dyDescent="0.3">
      <c r="A28" t="s">
        <v>56</v>
      </c>
      <c r="B28" t="s">
        <v>4</v>
      </c>
      <c r="C28" t="s">
        <v>57</v>
      </c>
      <c r="D28" t="str">
        <f>HYPERLINK("https://talan.bank.gov.ua/get-user-certificate/QWR4LvvgEZlAbiBTYwjv","Завантажити сертифікат")</f>
        <v>Завантажити сертифікат</v>
      </c>
    </row>
    <row r="29" spans="1:4" x14ac:dyDescent="0.3">
      <c r="A29" t="s">
        <v>58</v>
      </c>
      <c r="B29" t="s">
        <v>4</v>
      </c>
      <c r="C29" t="s">
        <v>59</v>
      </c>
      <c r="D29" t="str">
        <f>HYPERLINK("https://talan.bank.gov.ua/get-user-certificate/QWR4Llt4R0qQkqOPPITQ","Завантажити сертифікат")</f>
        <v>Завантажити сертифікат</v>
      </c>
    </row>
    <row r="30" spans="1:4" x14ac:dyDescent="0.3">
      <c r="A30" t="s">
        <v>60</v>
      </c>
      <c r="B30" t="s">
        <v>4</v>
      </c>
      <c r="C30" t="s">
        <v>61</v>
      </c>
      <c r="D30" t="str">
        <f>HYPERLINK("https://talan.bank.gov.ua/get-user-certificate/QWR4LZlAyBO17AqIuyHK","Завантажити сертифікат")</f>
        <v>Завантажити сертифікат</v>
      </c>
    </row>
    <row r="31" spans="1:4" x14ac:dyDescent="0.3">
      <c r="A31" t="s">
        <v>62</v>
      </c>
      <c r="B31" t="s">
        <v>4</v>
      </c>
      <c r="C31" t="s">
        <v>63</v>
      </c>
      <c r="D31" t="str">
        <f>HYPERLINK("https://talan.bank.gov.ua/get-user-certificate/QWR4LYUsOXiFLqU2gaFH","Завантажити сертифікат")</f>
        <v>Завантажити сертифікат</v>
      </c>
    </row>
    <row r="32" spans="1:4" x14ac:dyDescent="0.3">
      <c r="A32" t="s">
        <v>64</v>
      </c>
      <c r="B32" t="s">
        <v>4</v>
      </c>
      <c r="C32" t="s">
        <v>65</v>
      </c>
      <c r="D32" t="str">
        <f>HYPERLINK("https://talan.bank.gov.ua/get-user-certificate/QWR4LU4QHCNziNyYv0Nh","Завантажити сертифікат")</f>
        <v>Завантажити сертифікат</v>
      </c>
    </row>
    <row r="33" spans="1:4" x14ac:dyDescent="0.3">
      <c r="A33" t="s">
        <v>66</v>
      </c>
      <c r="B33" t="s">
        <v>4</v>
      </c>
      <c r="C33" t="s">
        <v>67</v>
      </c>
      <c r="D33" t="str">
        <f>HYPERLINK("https://talan.bank.gov.ua/get-user-certificate/QWR4LqMDlhqbNg6KzVlW","Завантажити сертифікат")</f>
        <v>Завантажити сертифікат</v>
      </c>
    </row>
    <row r="34" spans="1:4" x14ac:dyDescent="0.3">
      <c r="A34" t="s">
        <v>68</v>
      </c>
      <c r="B34" t="s">
        <v>4</v>
      </c>
      <c r="C34" t="s">
        <v>69</v>
      </c>
      <c r="D34" t="str">
        <f>HYPERLINK("https://talan.bank.gov.ua/get-user-certificate/QWR4L3PKLykBNzYirV2n","Завантажити сертифікат")</f>
        <v>Завантажити сертифікат</v>
      </c>
    </row>
    <row r="35" spans="1:4" x14ac:dyDescent="0.3">
      <c r="A35" t="s">
        <v>70</v>
      </c>
      <c r="B35" t="s">
        <v>4</v>
      </c>
      <c r="C35" t="s">
        <v>71</v>
      </c>
      <c r="D35" t="str">
        <f>HYPERLINK("https://talan.bank.gov.ua/get-user-certificate/QWR4L4bcTsQwas2yuiY9","Завантажити сертифікат")</f>
        <v>Завантажити сертифікат</v>
      </c>
    </row>
    <row r="36" spans="1:4" x14ac:dyDescent="0.3">
      <c r="A36" t="s">
        <v>72</v>
      </c>
      <c r="B36" t="s">
        <v>4</v>
      </c>
      <c r="C36" t="s">
        <v>73</v>
      </c>
      <c r="D36" t="str">
        <f>HYPERLINK("https://talan.bank.gov.ua/get-user-certificate/QWR4Lg7VYz8ZKOgm8bXy","Завантажити сертифікат")</f>
        <v>Завантажити сертифікат</v>
      </c>
    </row>
    <row r="37" spans="1:4" x14ac:dyDescent="0.3">
      <c r="A37" t="s">
        <v>74</v>
      </c>
      <c r="B37" t="s">
        <v>4</v>
      </c>
      <c r="C37" t="s">
        <v>75</v>
      </c>
      <c r="D37" t="str">
        <f>HYPERLINK("https://talan.bank.gov.ua/get-user-certificate/QWR4L1AbBEP_NseA4-QF","Завантажити сертифікат")</f>
        <v>Завантажити сертифікат</v>
      </c>
    </row>
    <row r="38" spans="1:4" x14ac:dyDescent="0.3">
      <c r="A38" t="s">
        <v>76</v>
      </c>
      <c r="B38" t="s">
        <v>4</v>
      </c>
      <c r="C38" t="s">
        <v>77</v>
      </c>
      <c r="D38" t="str">
        <f>HYPERLINK("https://talan.bank.gov.ua/get-user-certificate/QWR4Lo3_I-gGjEHoyNzF","Завантажити сертифікат")</f>
        <v>Завантажити сертифікат</v>
      </c>
    </row>
    <row r="39" spans="1:4" x14ac:dyDescent="0.3">
      <c r="A39" t="s">
        <v>78</v>
      </c>
      <c r="B39" t="s">
        <v>4</v>
      </c>
      <c r="C39" t="s">
        <v>79</v>
      </c>
      <c r="D39" t="str">
        <f>HYPERLINK("https://talan.bank.gov.ua/get-user-certificate/QWR4LpeXVwz6OEndhGDK","Завантажити сертифікат")</f>
        <v>Завантажити сертифікат</v>
      </c>
    </row>
    <row r="40" spans="1:4" x14ac:dyDescent="0.3">
      <c r="A40" t="s">
        <v>80</v>
      </c>
      <c r="B40" t="s">
        <v>4</v>
      </c>
      <c r="C40" t="s">
        <v>81</v>
      </c>
      <c r="D40" t="str">
        <f>HYPERLINK("https://talan.bank.gov.ua/get-user-certificate/QWR4L0zwh0Rxikx1uZ5y","Завантажити сертифікат")</f>
        <v>Завантажити сертифікат</v>
      </c>
    </row>
    <row r="41" spans="1:4" x14ac:dyDescent="0.3">
      <c r="A41" t="s">
        <v>82</v>
      </c>
      <c r="B41" t="s">
        <v>4</v>
      </c>
      <c r="C41" t="s">
        <v>83</v>
      </c>
      <c r="D41" t="str">
        <f>HYPERLINK("https://talan.bank.gov.ua/get-user-certificate/QWR4LAAoXXESZTuTVDeS","Завантажити сертифікат")</f>
        <v>Завантажити сертифікат</v>
      </c>
    </row>
    <row r="42" spans="1:4" x14ac:dyDescent="0.3">
      <c r="A42" t="s">
        <v>84</v>
      </c>
      <c r="B42" t="s">
        <v>4</v>
      </c>
      <c r="C42" t="s">
        <v>85</v>
      </c>
      <c r="D42" t="str">
        <f>HYPERLINK("https://talan.bank.gov.ua/get-user-certificate/QWR4LQp9Scjj516Yij25","Завантажити сертифікат")</f>
        <v>Завантажити сертифікат</v>
      </c>
    </row>
    <row r="43" spans="1:4" x14ac:dyDescent="0.3">
      <c r="A43" t="s">
        <v>86</v>
      </c>
      <c r="B43" t="s">
        <v>4</v>
      </c>
      <c r="C43" t="s">
        <v>87</v>
      </c>
      <c r="D43" t="str">
        <f>HYPERLINK("https://talan.bank.gov.ua/get-user-certificate/QWR4L_R5KgYPtpqzLvIr","Завантажити сертифікат")</f>
        <v>Завантажити сертифікат</v>
      </c>
    </row>
    <row r="44" spans="1:4" x14ac:dyDescent="0.3">
      <c r="A44" t="s">
        <v>88</v>
      </c>
      <c r="B44" t="s">
        <v>4</v>
      </c>
      <c r="C44" t="s">
        <v>89</v>
      </c>
      <c r="D44" t="str">
        <f>HYPERLINK("https://talan.bank.gov.ua/get-user-certificate/QWR4Lpp84EhnD2L9_WoL","Завантажити сертифікат")</f>
        <v>Завантажити сертифікат</v>
      </c>
    </row>
    <row r="45" spans="1:4" x14ac:dyDescent="0.3">
      <c r="A45" t="s">
        <v>90</v>
      </c>
      <c r="B45" t="s">
        <v>4</v>
      </c>
      <c r="C45" t="s">
        <v>91</v>
      </c>
      <c r="D45" t="str">
        <f>HYPERLINK("https://talan.bank.gov.ua/get-user-certificate/QWR4LQi_wimVK5v7R8Na","Завантажити сертифікат")</f>
        <v>Завантажити сертифікат</v>
      </c>
    </row>
    <row r="46" spans="1:4" x14ac:dyDescent="0.3">
      <c r="A46" t="s">
        <v>92</v>
      </c>
      <c r="B46" t="s">
        <v>4</v>
      </c>
      <c r="C46" t="s">
        <v>93</v>
      </c>
      <c r="D46" t="str">
        <f>HYPERLINK("https://talan.bank.gov.ua/get-user-certificate/QWR4LxVf-geLfZpwo0cs","Завантажити сертифікат")</f>
        <v>Завантажити сертифікат</v>
      </c>
    </row>
    <row r="47" spans="1:4" x14ac:dyDescent="0.3">
      <c r="A47" t="s">
        <v>94</v>
      </c>
      <c r="B47" t="s">
        <v>4</v>
      </c>
      <c r="C47" t="s">
        <v>95</v>
      </c>
      <c r="D47" t="str">
        <f>HYPERLINK("https://talan.bank.gov.ua/get-user-certificate/QWR4Ln3WfKly2DDGfEqK","Завантажити сертифікат")</f>
        <v>Завантажити сертифікат</v>
      </c>
    </row>
    <row r="48" spans="1:4" x14ac:dyDescent="0.3">
      <c r="A48" t="s">
        <v>96</v>
      </c>
      <c r="B48" t="s">
        <v>4</v>
      </c>
      <c r="C48" t="s">
        <v>97</v>
      </c>
      <c r="D48" t="str">
        <f>HYPERLINK("https://talan.bank.gov.ua/get-user-certificate/QWR4LlnKlF1-FbZHMO0T","Завантажити сертифікат")</f>
        <v>Завантажити сертифікат</v>
      </c>
    </row>
    <row r="49" spans="1:4" x14ac:dyDescent="0.3">
      <c r="A49" t="s">
        <v>98</v>
      </c>
      <c r="B49" t="s">
        <v>4</v>
      </c>
      <c r="C49" t="s">
        <v>99</v>
      </c>
      <c r="D49" t="str">
        <f>HYPERLINK("https://talan.bank.gov.ua/get-user-certificate/QWR4LbPd0yuEK0ETLZkW","Завантажити сертифікат")</f>
        <v>Завантажити сертифікат</v>
      </c>
    </row>
    <row r="50" spans="1:4" x14ac:dyDescent="0.3">
      <c r="A50" t="s">
        <v>100</v>
      </c>
      <c r="B50" t="s">
        <v>4</v>
      </c>
      <c r="C50" t="s">
        <v>101</v>
      </c>
      <c r="D50" t="str">
        <f>HYPERLINK("https://talan.bank.gov.ua/get-user-certificate/QWR4L8I7dZt4sXhkU-Zs","Завантажити сертифікат")</f>
        <v>Завантажити сертифікат</v>
      </c>
    </row>
    <row r="51" spans="1:4" x14ac:dyDescent="0.3">
      <c r="A51" t="s">
        <v>102</v>
      </c>
      <c r="B51" t="s">
        <v>4</v>
      </c>
      <c r="C51" t="s">
        <v>103</v>
      </c>
      <c r="D51" t="str">
        <f>HYPERLINK("https://talan.bank.gov.ua/get-user-certificate/QWR4LkxG669pjieIzAsB","Завантажити сертифікат")</f>
        <v>Завантажити сертифікат</v>
      </c>
    </row>
    <row r="52" spans="1:4" x14ac:dyDescent="0.3">
      <c r="A52" t="s">
        <v>104</v>
      </c>
      <c r="B52" t="s">
        <v>4</v>
      </c>
      <c r="C52" t="s">
        <v>105</v>
      </c>
      <c r="D52" t="str">
        <f>HYPERLINK("https://talan.bank.gov.ua/get-user-certificate/QWR4LtNzNUo_n-24YTSN","Завантажити сертифікат")</f>
        <v>Завантажити сертифікат</v>
      </c>
    </row>
    <row r="53" spans="1:4" x14ac:dyDescent="0.3">
      <c r="A53" t="s">
        <v>106</v>
      </c>
      <c r="B53" t="s">
        <v>4</v>
      </c>
      <c r="C53" t="s">
        <v>107</v>
      </c>
      <c r="D53" t="str">
        <f>HYPERLINK("https://talan.bank.gov.ua/get-user-certificate/QWR4LaMmxcoegNgrSV7e","Завантажити сертифікат")</f>
        <v>Завантажити сертифікат</v>
      </c>
    </row>
    <row r="54" spans="1:4" x14ac:dyDescent="0.3">
      <c r="A54" t="s">
        <v>108</v>
      </c>
      <c r="B54" t="s">
        <v>4</v>
      </c>
      <c r="C54" t="s">
        <v>109</v>
      </c>
      <c r="D54" t="str">
        <f>HYPERLINK("https://talan.bank.gov.ua/get-user-certificate/QWR4LZ2MveSxSAixc_ts","Завантажити сертифікат")</f>
        <v>Завантажити сертифікат</v>
      </c>
    </row>
    <row r="55" spans="1:4" x14ac:dyDescent="0.3">
      <c r="A55" t="s">
        <v>110</v>
      </c>
      <c r="B55" t="s">
        <v>4</v>
      </c>
      <c r="C55" t="s">
        <v>111</v>
      </c>
      <c r="D55" t="str">
        <f>HYPERLINK("https://talan.bank.gov.ua/get-user-certificate/QWR4L3wtpbPnJsxcpA_o","Завантажити сертифікат")</f>
        <v>Завантажити сертифікат</v>
      </c>
    </row>
    <row r="56" spans="1:4" x14ac:dyDescent="0.3">
      <c r="A56" t="s">
        <v>112</v>
      </c>
      <c r="B56" t="s">
        <v>4</v>
      </c>
      <c r="C56" t="s">
        <v>113</v>
      </c>
      <c r="D56" t="str">
        <f>HYPERLINK("https://talan.bank.gov.ua/get-user-certificate/QWR4LDTsVvDocl6uG3eh","Завантажити сертифікат")</f>
        <v>Завантажити сертифікат</v>
      </c>
    </row>
    <row r="57" spans="1:4" x14ac:dyDescent="0.3">
      <c r="A57" t="s">
        <v>114</v>
      </c>
      <c r="B57" t="s">
        <v>4</v>
      </c>
      <c r="C57" t="s">
        <v>115</v>
      </c>
      <c r="D57" t="str">
        <f>HYPERLINK("https://talan.bank.gov.ua/get-user-certificate/QWR4LfEkY4Lf7HsFUglm","Завантажити сертифікат")</f>
        <v>Завантажити сертифікат</v>
      </c>
    </row>
    <row r="58" spans="1:4" x14ac:dyDescent="0.3">
      <c r="A58" t="s">
        <v>116</v>
      </c>
      <c r="B58" t="s">
        <v>4</v>
      </c>
      <c r="C58" t="s">
        <v>117</v>
      </c>
      <c r="D58" t="str">
        <f>HYPERLINK("https://talan.bank.gov.ua/get-user-certificate/QWR4Lx9HFit8-PA3n5TL","Завантажити сертифікат")</f>
        <v>Завантажити сертифікат</v>
      </c>
    </row>
    <row r="59" spans="1:4" x14ac:dyDescent="0.3">
      <c r="A59" t="s">
        <v>118</v>
      </c>
      <c r="B59" t="s">
        <v>4</v>
      </c>
      <c r="C59" t="s">
        <v>119</v>
      </c>
      <c r="D59" t="str">
        <f>HYPERLINK("https://talan.bank.gov.ua/get-user-certificate/QWR4LbjEg2QKGhBup65y","Завантажити сертифікат")</f>
        <v>Завантажити сертифікат</v>
      </c>
    </row>
    <row r="60" spans="1:4" x14ac:dyDescent="0.3">
      <c r="A60" t="s">
        <v>120</v>
      </c>
      <c r="B60" t="s">
        <v>4</v>
      </c>
      <c r="C60" t="s">
        <v>121</v>
      </c>
      <c r="D60" t="str">
        <f>HYPERLINK("https://talan.bank.gov.ua/get-user-certificate/QWR4LBfgAjZUpjD4GO1A","Завантажити сертифікат")</f>
        <v>Завантажити сертифікат</v>
      </c>
    </row>
    <row r="61" spans="1:4" x14ac:dyDescent="0.3">
      <c r="A61" t="s">
        <v>122</v>
      </c>
      <c r="B61" t="s">
        <v>4</v>
      </c>
      <c r="C61" t="s">
        <v>123</v>
      </c>
      <c r="D61" t="str">
        <f>HYPERLINK("https://talan.bank.gov.ua/get-user-certificate/QWR4L9X-oXI3Wp0ldqCi","Завантажити сертифікат")</f>
        <v>Завантажити сертифікат</v>
      </c>
    </row>
    <row r="62" spans="1:4" x14ac:dyDescent="0.3">
      <c r="A62" t="s">
        <v>124</v>
      </c>
      <c r="B62" t="s">
        <v>4</v>
      </c>
      <c r="C62" t="s">
        <v>125</v>
      </c>
      <c r="D62" t="str">
        <f>HYPERLINK("https://talan.bank.gov.ua/get-user-certificate/QWR4Ldret895ic-Di85h","Завантажити сертифікат")</f>
        <v>Завантажити сертифікат</v>
      </c>
    </row>
    <row r="63" spans="1:4" x14ac:dyDescent="0.3">
      <c r="A63" t="s">
        <v>126</v>
      </c>
      <c r="B63" t="s">
        <v>4</v>
      </c>
      <c r="C63" t="s">
        <v>127</v>
      </c>
      <c r="D63" t="str">
        <f>HYPERLINK("https://talan.bank.gov.ua/get-user-certificate/QWR4LSOArcBo9rj6rH3N","Завантажити сертифікат")</f>
        <v>Завантажити сертифікат</v>
      </c>
    </row>
    <row r="64" spans="1:4" x14ac:dyDescent="0.3">
      <c r="A64" t="s">
        <v>128</v>
      </c>
      <c r="B64" t="s">
        <v>4</v>
      </c>
      <c r="C64" t="s">
        <v>129</v>
      </c>
      <c r="D64" t="str">
        <f>HYPERLINK("https://talan.bank.gov.ua/get-user-certificate/QWR4Lel1n_dZx1nIjLul","Завантажити сертифікат")</f>
        <v>Завантажити сертифікат</v>
      </c>
    </row>
    <row r="65" spans="1:4" x14ac:dyDescent="0.3">
      <c r="A65" t="s">
        <v>130</v>
      </c>
      <c r="B65" t="s">
        <v>4</v>
      </c>
      <c r="C65" t="s">
        <v>131</v>
      </c>
      <c r="D65" t="str">
        <f>HYPERLINK("https://talan.bank.gov.ua/get-user-certificate/QWR4L0M76TZpWmic3UIT","Завантажити сертифікат")</f>
        <v>Завантажити сертифікат</v>
      </c>
    </row>
    <row r="66" spans="1:4" x14ac:dyDescent="0.3">
      <c r="A66" t="s">
        <v>132</v>
      </c>
      <c r="B66" t="s">
        <v>4</v>
      </c>
      <c r="C66" t="s">
        <v>133</v>
      </c>
      <c r="D66" t="str">
        <f>HYPERLINK("https://talan.bank.gov.ua/get-user-certificate/QWR4LOMOXK2137Sdk-Pj","Завантажити сертифікат")</f>
        <v>Завантажити сертифікат</v>
      </c>
    </row>
    <row r="67" spans="1:4" x14ac:dyDescent="0.3">
      <c r="A67" t="s">
        <v>134</v>
      </c>
      <c r="B67" t="s">
        <v>4</v>
      </c>
      <c r="C67" t="s">
        <v>135</v>
      </c>
      <c r="D67" t="str">
        <f>HYPERLINK("https://talan.bank.gov.ua/get-user-certificate/QWR4LjIp0S58VIr1XmaM","Завантажити сертифікат")</f>
        <v>Завантажити сертифікат</v>
      </c>
    </row>
    <row r="68" spans="1:4" x14ac:dyDescent="0.3">
      <c r="A68" t="s">
        <v>136</v>
      </c>
      <c r="B68" t="s">
        <v>4</v>
      </c>
      <c r="C68" t="s">
        <v>137</v>
      </c>
      <c r="D68" t="str">
        <f>HYPERLINK("https://talan.bank.gov.ua/get-user-certificate/QWR4LeO0LcySdG3O89Br","Завантажити сертифікат")</f>
        <v>Завантажити сертифікат</v>
      </c>
    </row>
    <row r="69" spans="1:4" x14ac:dyDescent="0.3">
      <c r="A69" t="s">
        <v>138</v>
      </c>
      <c r="B69" t="s">
        <v>4</v>
      </c>
      <c r="C69" t="s">
        <v>139</v>
      </c>
      <c r="D69" t="str">
        <f>HYPERLINK("https://talan.bank.gov.ua/get-user-certificate/QWR4L0iRKWy61GS-5MSi","Завантажити сертифікат")</f>
        <v>Завантажити сертифікат</v>
      </c>
    </row>
    <row r="70" spans="1:4" x14ac:dyDescent="0.3">
      <c r="A70" t="s">
        <v>140</v>
      </c>
      <c r="B70" t="s">
        <v>4</v>
      </c>
      <c r="C70" t="s">
        <v>141</v>
      </c>
      <c r="D70" t="str">
        <f>HYPERLINK("https://talan.bank.gov.ua/get-user-certificate/QWR4L7W0pCVMWTHmrbgR","Завантажити сертифікат")</f>
        <v>Завантажити сертифікат</v>
      </c>
    </row>
    <row r="71" spans="1:4" x14ac:dyDescent="0.3">
      <c r="A71" t="s">
        <v>142</v>
      </c>
      <c r="B71" t="s">
        <v>4</v>
      </c>
      <c r="C71" t="s">
        <v>143</v>
      </c>
      <c r="D71" t="str">
        <f>HYPERLINK("https://talan.bank.gov.ua/get-user-certificate/QWR4LnPUllxR6K4cOai7","Завантажити сертифікат")</f>
        <v>Завантажити сертифікат</v>
      </c>
    </row>
    <row r="72" spans="1:4" x14ac:dyDescent="0.3">
      <c r="A72" t="s">
        <v>144</v>
      </c>
      <c r="B72" t="s">
        <v>4</v>
      </c>
      <c r="C72" t="s">
        <v>145</v>
      </c>
      <c r="D72" t="str">
        <f>HYPERLINK("https://talan.bank.gov.ua/get-user-certificate/QWR4LxxX8Uik3gpZJkMQ","Завантажити сертифікат")</f>
        <v>Завантажити сертифікат</v>
      </c>
    </row>
    <row r="73" spans="1:4" x14ac:dyDescent="0.3">
      <c r="A73" t="s">
        <v>146</v>
      </c>
      <c r="B73" t="s">
        <v>4</v>
      </c>
      <c r="C73" t="s">
        <v>147</v>
      </c>
      <c r="D73" t="str">
        <f>HYPERLINK("https://talan.bank.gov.ua/get-user-certificate/QWR4LAk5vf8RR6rcCncQ","Завантажити сертифікат")</f>
        <v>Завантажити сертифікат</v>
      </c>
    </row>
    <row r="74" spans="1:4" x14ac:dyDescent="0.3">
      <c r="A74" t="s">
        <v>148</v>
      </c>
      <c r="B74" t="s">
        <v>4</v>
      </c>
      <c r="C74" t="s">
        <v>149</v>
      </c>
      <c r="D74" t="str">
        <f>HYPERLINK("https://talan.bank.gov.ua/get-user-certificate/QWR4LY0V0_tQ6Mohg3kr","Завантажити сертифікат")</f>
        <v>Завантажити сертифікат</v>
      </c>
    </row>
    <row r="75" spans="1:4" x14ac:dyDescent="0.3">
      <c r="A75" t="s">
        <v>150</v>
      </c>
      <c r="B75" t="s">
        <v>4</v>
      </c>
      <c r="C75" t="s">
        <v>151</v>
      </c>
      <c r="D75" t="str">
        <f>HYPERLINK("https://talan.bank.gov.ua/get-user-certificate/QWR4LHi02Mu4wbyrQUvC","Завантажити сертифікат")</f>
        <v>Завантажити сертифікат</v>
      </c>
    </row>
    <row r="76" spans="1:4" x14ac:dyDescent="0.3">
      <c r="A76" t="s">
        <v>152</v>
      </c>
      <c r="B76" t="s">
        <v>4</v>
      </c>
      <c r="C76" t="s">
        <v>153</v>
      </c>
      <c r="D76" t="str">
        <f>HYPERLINK("https://talan.bank.gov.ua/get-user-certificate/QWR4LtUyxXK71XHVbshl","Завантажити сертифікат")</f>
        <v>Завантажити сертифікат</v>
      </c>
    </row>
    <row r="77" spans="1:4" x14ac:dyDescent="0.3">
      <c r="A77" t="s">
        <v>154</v>
      </c>
      <c r="B77" t="s">
        <v>4</v>
      </c>
      <c r="C77" t="s">
        <v>155</v>
      </c>
      <c r="D77" t="str">
        <f>HYPERLINK("https://talan.bank.gov.ua/get-user-certificate/QWR4LacZYWhTLwJ-S-J3","Завантажити сертифікат")</f>
        <v>Завантажити сертифікат</v>
      </c>
    </row>
    <row r="78" spans="1:4" x14ac:dyDescent="0.3">
      <c r="A78" t="s">
        <v>156</v>
      </c>
      <c r="B78" t="s">
        <v>4</v>
      </c>
      <c r="C78" t="s">
        <v>157</v>
      </c>
      <c r="D78" t="str">
        <f>HYPERLINK("https://talan.bank.gov.ua/get-user-certificate/QWR4LE1GggG1Y8PIN-F8","Завантажити сертифікат")</f>
        <v>Завантажити сертифікат</v>
      </c>
    </row>
    <row r="79" spans="1:4" x14ac:dyDescent="0.3">
      <c r="A79" t="s">
        <v>158</v>
      </c>
      <c r="B79" t="s">
        <v>4</v>
      </c>
      <c r="C79" t="s">
        <v>159</v>
      </c>
      <c r="D79" t="str">
        <f>HYPERLINK("https://talan.bank.gov.ua/get-user-certificate/QWR4LqiBs6XBee8Yl5YI","Завантажити сертифікат")</f>
        <v>Завантажити сертифікат</v>
      </c>
    </row>
    <row r="80" spans="1:4" x14ac:dyDescent="0.3">
      <c r="A80" t="s">
        <v>160</v>
      </c>
      <c r="B80" t="s">
        <v>4</v>
      </c>
      <c r="C80" t="s">
        <v>161</v>
      </c>
      <c r="D80" t="str">
        <f>HYPERLINK("https://talan.bank.gov.ua/get-user-certificate/QWR4LvEr0wnRWbu8ICT9","Завантажити сертифікат")</f>
        <v>Завантажити сертифікат</v>
      </c>
    </row>
    <row r="81" spans="1:4" x14ac:dyDescent="0.3">
      <c r="A81" t="s">
        <v>162</v>
      </c>
      <c r="B81" t="s">
        <v>4</v>
      </c>
      <c r="C81" t="s">
        <v>163</v>
      </c>
      <c r="D81" t="str">
        <f>HYPERLINK("https://talan.bank.gov.ua/get-user-certificate/QWR4LSw9PIkSROgbcUMA","Завантажити сертифікат")</f>
        <v>Завантажити сертифікат</v>
      </c>
    </row>
    <row r="82" spans="1:4" x14ac:dyDescent="0.3">
      <c r="A82" t="s">
        <v>164</v>
      </c>
      <c r="B82" t="s">
        <v>4</v>
      </c>
      <c r="C82" t="s">
        <v>165</v>
      </c>
      <c r="D82" t="str">
        <f>HYPERLINK("https://talan.bank.gov.ua/get-user-certificate/QWR4LZmmtobCHpvClc2R","Завантажити сертифікат")</f>
        <v>Завантажити сертифікат</v>
      </c>
    </row>
    <row r="83" spans="1:4" x14ac:dyDescent="0.3">
      <c r="A83" t="s">
        <v>166</v>
      </c>
      <c r="B83" t="s">
        <v>4</v>
      </c>
      <c r="C83" t="s">
        <v>167</v>
      </c>
      <c r="D83" t="str">
        <f>HYPERLINK("https://talan.bank.gov.ua/get-user-certificate/QWR4L3gmHl8L9oEtOkd9","Завантажити сертифікат")</f>
        <v>Завантажити сертифікат</v>
      </c>
    </row>
    <row r="84" spans="1:4" x14ac:dyDescent="0.3">
      <c r="A84" t="s">
        <v>168</v>
      </c>
      <c r="B84" t="s">
        <v>4</v>
      </c>
      <c r="C84" t="s">
        <v>169</v>
      </c>
      <c r="D84" t="str">
        <f>HYPERLINK("https://talan.bank.gov.ua/get-user-certificate/QWR4L44I4EX-a4qxz9sf","Завантажити сертифікат")</f>
        <v>Завантажити сертифікат</v>
      </c>
    </row>
    <row r="85" spans="1:4" x14ac:dyDescent="0.3">
      <c r="A85" t="s">
        <v>170</v>
      </c>
      <c r="B85" t="s">
        <v>4</v>
      </c>
      <c r="C85" t="s">
        <v>171</v>
      </c>
      <c r="D85" t="str">
        <f>HYPERLINK("https://talan.bank.gov.ua/get-user-certificate/QWR4LhrpGwDsuKHGWgug","Завантажити сертифікат")</f>
        <v>Завантажити сертифікат</v>
      </c>
    </row>
    <row r="86" spans="1:4" x14ac:dyDescent="0.3">
      <c r="A86" t="s">
        <v>172</v>
      </c>
      <c r="B86" t="s">
        <v>4</v>
      </c>
      <c r="C86" t="s">
        <v>173</v>
      </c>
      <c r="D86" t="str">
        <f>HYPERLINK("https://talan.bank.gov.ua/get-user-certificate/QWR4LikrRoev6MwlqK4l","Завантажити сертифікат")</f>
        <v>Завантажити сертифікат</v>
      </c>
    </row>
    <row r="87" spans="1:4" x14ac:dyDescent="0.3">
      <c r="A87" t="s">
        <v>174</v>
      </c>
      <c r="B87" t="s">
        <v>4</v>
      </c>
      <c r="C87" t="s">
        <v>175</v>
      </c>
      <c r="D87" t="str">
        <f>HYPERLINK("https://talan.bank.gov.ua/get-user-certificate/QWR4Llj7bnNpDSuLdXO5","Завантажити сертифікат")</f>
        <v>Завантажити сертифікат</v>
      </c>
    </row>
    <row r="88" spans="1:4" x14ac:dyDescent="0.3">
      <c r="A88" t="s">
        <v>176</v>
      </c>
      <c r="B88" t="s">
        <v>4</v>
      </c>
      <c r="C88" t="s">
        <v>177</v>
      </c>
      <c r="D88" t="str">
        <f>HYPERLINK("https://talan.bank.gov.ua/get-user-certificate/QWR4LGdV-M6kyjJevGKj","Завантажити сертифікат")</f>
        <v>Завантажити сертифікат</v>
      </c>
    </row>
    <row r="89" spans="1:4" x14ac:dyDescent="0.3">
      <c r="A89" t="s">
        <v>178</v>
      </c>
      <c r="B89" t="s">
        <v>4</v>
      </c>
      <c r="C89" t="s">
        <v>179</v>
      </c>
      <c r="D89" t="str">
        <f>HYPERLINK("https://talan.bank.gov.ua/get-user-certificate/QWR4LELRX3s31pJ_77xU","Завантажити сертифікат")</f>
        <v>Завантажити сертифікат</v>
      </c>
    </row>
    <row r="90" spans="1:4" x14ac:dyDescent="0.3">
      <c r="A90" t="s">
        <v>180</v>
      </c>
      <c r="B90" t="s">
        <v>4</v>
      </c>
      <c r="C90" t="s">
        <v>181</v>
      </c>
      <c r="D90" t="str">
        <f>HYPERLINK("https://talan.bank.gov.ua/get-user-certificate/QWR4LqPEDjd3BaZUhA0R","Завантажити сертифікат")</f>
        <v>Завантажити сертифікат</v>
      </c>
    </row>
    <row r="91" spans="1:4" x14ac:dyDescent="0.3">
      <c r="A91" t="s">
        <v>182</v>
      </c>
      <c r="B91" t="s">
        <v>4</v>
      </c>
      <c r="C91" t="s">
        <v>183</v>
      </c>
      <c r="D91" t="str">
        <f>HYPERLINK("https://talan.bank.gov.ua/get-user-certificate/QWR4LgmcOiaaa703cV-g","Завантажити сертифікат")</f>
        <v>Завантажити сертифікат</v>
      </c>
    </row>
    <row r="92" spans="1:4" x14ac:dyDescent="0.3">
      <c r="A92" t="s">
        <v>184</v>
      </c>
      <c r="B92" t="s">
        <v>4</v>
      </c>
      <c r="C92" t="s">
        <v>185</v>
      </c>
      <c r="D92" t="str">
        <f>HYPERLINK("https://talan.bank.gov.ua/get-user-certificate/QWR4LSMtmoChDmid6CP5","Завантажити сертифікат")</f>
        <v>Завантажити сертифікат</v>
      </c>
    </row>
    <row r="93" spans="1:4" x14ac:dyDescent="0.3">
      <c r="A93" t="s">
        <v>186</v>
      </c>
      <c r="B93" t="s">
        <v>4</v>
      </c>
      <c r="C93" t="s">
        <v>187</v>
      </c>
      <c r="D93" t="str">
        <f>HYPERLINK("https://talan.bank.gov.ua/get-user-certificate/QWR4LnncKZPYXrzHnXiq","Завантажити сертифікат")</f>
        <v>Завантажити сертифікат</v>
      </c>
    </row>
    <row r="94" spans="1:4" x14ac:dyDescent="0.3">
      <c r="A94" t="s">
        <v>188</v>
      </c>
      <c r="B94" t="s">
        <v>4</v>
      </c>
      <c r="C94" t="s">
        <v>189</v>
      </c>
      <c r="D94" t="str">
        <f>HYPERLINK("https://talan.bank.gov.ua/get-user-certificate/QWR4LF_HcSMBpeSEQywa","Завантажити сертифікат")</f>
        <v>Завантажити сертифікат</v>
      </c>
    </row>
    <row r="95" spans="1:4" x14ac:dyDescent="0.3">
      <c r="A95" t="s">
        <v>190</v>
      </c>
      <c r="B95" t="s">
        <v>4</v>
      </c>
      <c r="C95" t="s">
        <v>191</v>
      </c>
      <c r="D95" t="str">
        <f>HYPERLINK("https://talan.bank.gov.ua/get-user-certificate/QWR4Li2NP3HkDDRk20r-","Завантажити сертифікат")</f>
        <v>Завантажити сертифікат</v>
      </c>
    </row>
    <row r="96" spans="1:4" x14ac:dyDescent="0.3">
      <c r="A96" t="s">
        <v>192</v>
      </c>
      <c r="B96" t="s">
        <v>4</v>
      </c>
      <c r="C96" t="s">
        <v>193</v>
      </c>
      <c r="D96" t="str">
        <f>HYPERLINK("https://talan.bank.gov.ua/get-user-certificate/QWR4LlJFHyXni5NfVBB0","Завантажити сертифікат")</f>
        <v>Завантажити сертифікат</v>
      </c>
    </row>
    <row r="97" spans="1:4" x14ac:dyDescent="0.3">
      <c r="A97" t="s">
        <v>194</v>
      </c>
      <c r="B97" t="s">
        <v>4</v>
      </c>
      <c r="C97" t="s">
        <v>195</v>
      </c>
      <c r="D97" t="str">
        <f>HYPERLINK("https://talan.bank.gov.ua/get-user-certificate/QWR4LN6bvLf6ez65kr7c","Завантажити сертифікат")</f>
        <v>Завантажити сертифікат</v>
      </c>
    </row>
    <row r="98" spans="1:4" x14ac:dyDescent="0.3">
      <c r="A98" t="s">
        <v>196</v>
      </c>
      <c r="B98" t="s">
        <v>4</v>
      </c>
      <c r="C98" t="s">
        <v>197</v>
      </c>
      <c r="D98" t="str">
        <f>HYPERLINK("https://talan.bank.gov.ua/get-user-certificate/QWR4LKFuu0MKgwhKiUJ_","Завантажити сертифікат")</f>
        <v>Завантажити сертифікат</v>
      </c>
    </row>
    <row r="99" spans="1:4" x14ac:dyDescent="0.3">
      <c r="A99" t="s">
        <v>198</v>
      </c>
      <c r="B99" t="s">
        <v>4</v>
      </c>
      <c r="C99" t="s">
        <v>199</v>
      </c>
      <c r="D99" t="str">
        <f>HYPERLINK("https://talan.bank.gov.ua/get-user-certificate/QWR4LV7EGz2GAllOnOuM","Завантажити сертифікат")</f>
        <v>Завантажити сертифікат</v>
      </c>
    </row>
    <row r="100" spans="1:4" x14ac:dyDescent="0.3">
      <c r="A100" t="s">
        <v>200</v>
      </c>
      <c r="B100" t="s">
        <v>4</v>
      </c>
      <c r="C100" t="s">
        <v>201</v>
      </c>
      <c r="D100" t="str">
        <f>HYPERLINK("https://talan.bank.gov.ua/get-user-certificate/QWR4LWgueyhIkzSWqUAV","Завантажити сертифікат")</f>
        <v>Завантажити сертифікат</v>
      </c>
    </row>
    <row r="101" spans="1:4" x14ac:dyDescent="0.3">
      <c r="A101" t="s">
        <v>202</v>
      </c>
      <c r="B101" t="s">
        <v>4</v>
      </c>
      <c r="C101" t="s">
        <v>203</v>
      </c>
      <c r="D101" t="str">
        <f>HYPERLINK("https://talan.bank.gov.ua/get-user-certificate/QWR4LjYgB6FIufLgbTW_","Завантажити сертифікат")</f>
        <v>Завантажити сертифікат</v>
      </c>
    </row>
    <row r="102" spans="1:4" x14ac:dyDescent="0.3">
      <c r="A102" t="s">
        <v>204</v>
      </c>
      <c r="B102" t="s">
        <v>4</v>
      </c>
      <c r="C102" t="s">
        <v>205</v>
      </c>
      <c r="D102" t="str">
        <f>HYPERLINK("https://talan.bank.gov.ua/get-user-certificate/QWR4LN79emupTrCKXpU0","Завантажити сертифікат")</f>
        <v>Завантажити сертифікат</v>
      </c>
    </row>
    <row r="103" spans="1:4" x14ac:dyDescent="0.3">
      <c r="A103" t="s">
        <v>206</v>
      </c>
      <c r="B103" t="s">
        <v>4</v>
      </c>
      <c r="C103" t="s">
        <v>207</v>
      </c>
      <c r="D103" t="str">
        <f>HYPERLINK("https://talan.bank.gov.ua/get-user-certificate/QWR4LGq44BRhajdJdXHr","Завантажити сертифікат")</f>
        <v>Завантажити сертифікат</v>
      </c>
    </row>
    <row r="104" spans="1:4" x14ac:dyDescent="0.3">
      <c r="A104" t="s">
        <v>208</v>
      </c>
      <c r="B104" t="s">
        <v>4</v>
      </c>
      <c r="C104" t="s">
        <v>209</v>
      </c>
      <c r="D104" t="str">
        <f>HYPERLINK("https://talan.bank.gov.ua/get-user-certificate/QWR4LJs7szLzuZab5srx","Завантажити сертифікат")</f>
        <v>Завантажити сертифікат</v>
      </c>
    </row>
    <row r="105" spans="1:4" x14ac:dyDescent="0.3">
      <c r="A105" t="s">
        <v>210</v>
      </c>
      <c r="B105" t="s">
        <v>4</v>
      </c>
      <c r="C105" t="s">
        <v>211</v>
      </c>
      <c r="D105" t="str">
        <f>HYPERLINK("https://talan.bank.gov.ua/get-user-certificate/QWR4LR3EoqvBWcRtSrBR","Завантажити сертифікат")</f>
        <v>Завантажити сертифікат</v>
      </c>
    </row>
    <row r="106" spans="1:4" x14ac:dyDescent="0.3">
      <c r="A106" t="s">
        <v>212</v>
      </c>
      <c r="B106" t="s">
        <v>4</v>
      </c>
      <c r="C106" t="s">
        <v>213</v>
      </c>
      <c r="D106" t="str">
        <f>HYPERLINK("https://talan.bank.gov.ua/get-user-certificate/QWR4LquoWNb9bFEo574h","Завантажити сертифікат")</f>
        <v>Завантажити сертифікат</v>
      </c>
    </row>
    <row r="107" spans="1:4" x14ac:dyDescent="0.3">
      <c r="A107" t="s">
        <v>214</v>
      </c>
      <c r="B107" t="s">
        <v>4</v>
      </c>
      <c r="C107" t="s">
        <v>215</v>
      </c>
      <c r="D107" t="str">
        <f>HYPERLINK("https://talan.bank.gov.ua/get-user-certificate/QWR4LTm8ZWoGJY5vegtv","Завантажити сертифікат")</f>
        <v>Завантажити сертифікат</v>
      </c>
    </row>
    <row r="108" spans="1:4" x14ac:dyDescent="0.3">
      <c r="A108" t="s">
        <v>216</v>
      </c>
      <c r="B108" t="s">
        <v>4</v>
      </c>
      <c r="C108" t="s">
        <v>217</v>
      </c>
      <c r="D108" t="str">
        <f>HYPERLINK("https://talan.bank.gov.ua/get-user-certificate/QWR4LfB6YXOnwdyNk13L","Завантажити сертифікат")</f>
        <v>Завантажити сертифікат</v>
      </c>
    </row>
    <row r="109" spans="1:4" x14ac:dyDescent="0.3">
      <c r="A109" t="s">
        <v>218</v>
      </c>
      <c r="B109" t="s">
        <v>4</v>
      </c>
      <c r="C109" t="s">
        <v>219</v>
      </c>
      <c r="D109" t="str">
        <f>HYPERLINK("https://talan.bank.gov.ua/get-user-certificate/QWR4LFrBIHYn6PkLxaCB","Завантажити сертифікат")</f>
        <v>Завантажити сертифікат</v>
      </c>
    </row>
    <row r="110" spans="1:4" x14ac:dyDescent="0.3">
      <c r="A110" t="s">
        <v>220</v>
      </c>
      <c r="B110" t="s">
        <v>4</v>
      </c>
      <c r="C110" t="s">
        <v>221</v>
      </c>
      <c r="D110" t="str">
        <f>HYPERLINK("https://talan.bank.gov.ua/get-user-certificate/QWR4LOCQ8Z6hVUzG0tGw","Завантажити сертифікат")</f>
        <v>Завантажити сертифікат</v>
      </c>
    </row>
    <row r="111" spans="1:4" x14ac:dyDescent="0.3">
      <c r="A111" t="s">
        <v>222</v>
      </c>
      <c r="B111" t="s">
        <v>4</v>
      </c>
      <c r="C111" t="s">
        <v>223</v>
      </c>
      <c r="D111" t="str">
        <f>HYPERLINK("https://talan.bank.gov.ua/get-user-certificate/QWR4LnbAmvoxWiO3PwMB","Завантажити сертифікат")</f>
        <v>Завантажити сертифікат</v>
      </c>
    </row>
    <row r="112" spans="1:4" x14ac:dyDescent="0.3">
      <c r="A112" t="s">
        <v>224</v>
      </c>
      <c r="B112" t="s">
        <v>4</v>
      </c>
      <c r="C112" t="s">
        <v>225</v>
      </c>
      <c r="D112" t="str">
        <f>HYPERLINK("https://talan.bank.gov.ua/get-user-certificate/QWR4LwytoYIUJCzHieu4","Завантажити сертифікат")</f>
        <v>Завантажити сертифікат</v>
      </c>
    </row>
    <row r="113" spans="1:4" x14ac:dyDescent="0.3">
      <c r="A113" t="s">
        <v>226</v>
      </c>
      <c r="B113" t="s">
        <v>4</v>
      </c>
      <c r="C113" t="s">
        <v>227</v>
      </c>
      <c r="D113" t="str">
        <f>HYPERLINK("https://talan.bank.gov.ua/get-user-certificate/QWR4LFKlMunYd6Wh44eY","Завантажити сертифікат")</f>
        <v>Завантажити сертифікат</v>
      </c>
    </row>
    <row r="114" spans="1:4" x14ac:dyDescent="0.3">
      <c r="A114" t="s">
        <v>228</v>
      </c>
      <c r="B114" t="s">
        <v>4</v>
      </c>
      <c r="C114" t="s">
        <v>229</v>
      </c>
      <c r="D114" t="str">
        <f>HYPERLINK("https://talan.bank.gov.ua/get-user-certificate/QWR4LZn-nWr8rmhpi-oG","Завантажити сертифікат")</f>
        <v>Завантажити сертифікат</v>
      </c>
    </row>
    <row r="115" spans="1:4" x14ac:dyDescent="0.3">
      <c r="A115" t="s">
        <v>230</v>
      </c>
      <c r="B115" t="s">
        <v>4</v>
      </c>
      <c r="C115" t="s">
        <v>231</v>
      </c>
      <c r="D115" t="str">
        <f>HYPERLINK("https://talan.bank.gov.ua/get-user-certificate/QWR4LTVClRATiYLmjU0U","Завантажити сертифікат")</f>
        <v>Завантажити сертифікат</v>
      </c>
    </row>
    <row r="116" spans="1:4" x14ac:dyDescent="0.3">
      <c r="A116" t="s">
        <v>232</v>
      </c>
      <c r="B116" t="s">
        <v>4</v>
      </c>
      <c r="C116" t="s">
        <v>233</v>
      </c>
      <c r="D116" t="str">
        <f>HYPERLINK("https://talan.bank.gov.ua/get-user-certificate/QWR4LINJQCnSLECc6p2i","Завантажити сертифікат")</f>
        <v>Завантажити сертифікат</v>
      </c>
    </row>
    <row r="117" spans="1:4" x14ac:dyDescent="0.3">
      <c r="A117" t="s">
        <v>234</v>
      </c>
      <c r="B117" t="s">
        <v>4</v>
      </c>
      <c r="C117" t="s">
        <v>235</v>
      </c>
      <c r="D117" t="str">
        <f>HYPERLINK("https://talan.bank.gov.ua/get-user-certificate/QWR4LnrqXeYOLkhZqTjC","Завантажити сертифікат")</f>
        <v>Завантажити сертифікат</v>
      </c>
    </row>
    <row r="118" spans="1:4" x14ac:dyDescent="0.3">
      <c r="A118" t="s">
        <v>236</v>
      </c>
      <c r="B118" t="s">
        <v>4</v>
      </c>
      <c r="C118" t="s">
        <v>237</v>
      </c>
      <c r="D118" t="str">
        <f>HYPERLINK("https://talan.bank.gov.ua/get-user-certificate/QWR4LB0fj_z3JWnDLQPc","Завантажити сертифікат")</f>
        <v>Завантажити сертифікат</v>
      </c>
    </row>
    <row r="119" spans="1:4" x14ac:dyDescent="0.3">
      <c r="A119" t="s">
        <v>238</v>
      </c>
      <c r="B119" t="s">
        <v>4</v>
      </c>
      <c r="C119" t="s">
        <v>239</v>
      </c>
      <c r="D119" t="str">
        <f>HYPERLINK("https://talan.bank.gov.ua/get-user-certificate/QWR4L4mmwWctmzmuDEg2","Завантажити сертифікат")</f>
        <v>Завантажити сертифікат</v>
      </c>
    </row>
    <row r="120" spans="1:4" x14ac:dyDescent="0.3">
      <c r="A120" t="s">
        <v>240</v>
      </c>
      <c r="B120" t="s">
        <v>4</v>
      </c>
      <c r="C120" t="s">
        <v>241</v>
      </c>
      <c r="D120" t="str">
        <f>HYPERLINK("https://talan.bank.gov.ua/get-user-certificate/QWR4LKidC1--_q3gAwP6","Завантажити сертифікат")</f>
        <v>Завантажити сертифікат</v>
      </c>
    </row>
    <row r="121" spans="1:4" x14ac:dyDescent="0.3">
      <c r="A121" t="s">
        <v>242</v>
      </c>
      <c r="B121" t="s">
        <v>4</v>
      </c>
      <c r="C121" t="s">
        <v>243</v>
      </c>
      <c r="D121" t="str">
        <f>HYPERLINK("https://talan.bank.gov.ua/get-user-certificate/QWR4LYbrQkeLUAjVVjAb","Завантажити сертифікат")</f>
        <v>Завантажити сертифікат</v>
      </c>
    </row>
    <row r="122" spans="1:4" x14ac:dyDescent="0.3">
      <c r="A122" t="s">
        <v>244</v>
      </c>
      <c r="B122" t="s">
        <v>4</v>
      </c>
      <c r="C122" t="s">
        <v>245</v>
      </c>
      <c r="D122" t="str">
        <f>HYPERLINK("https://talan.bank.gov.ua/get-user-certificate/QWR4Ly78jcj4UMnsnhjP","Завантажити сертифікат")</f>
        <v>Завантажити сертифікат</v>
      </c>
    </row>
    <row r="123" spans="1:4" x14ac:dyDescent="0.3">
      <c r="A123" t="s">
        <v>246</v>
      </c>
      <c r="B123" t="s">
        <v>4</v>
      </c>
      <c r="C123" t="s">
        <v>247</v>
      </c>
      <c r="D123" t="str">
        <f>HYPERLINK("https://talan.bank.gov.ua/get-user-certificate/QWR4LM1lRzX7oAKCa7GT","Завантажити сертифікат")</f>
        <v>Завантажити сертифікат</v>
      </c>
    </row>
    <row r="124" spans="1:4" x14ac:dyDescent="0.3">
      <c r="A124" t="s">
        <v>248</v>
      </c>
      <c r="B124" t="s">
        <v>4</v>
      </c>
      <c r="C124" t="s">
        <v>249</v>
      </c>
      <c r="D124" t="str">
        <f>HYPERLINK("https://talan.bank.gov.ua/get-user-certificate/QWR4LXaS8Yul2sQ9sPvu","Завантажити сертифікат")</f>
        <v>Завантажити сертифікат</v>
      </c>
    </row>
    <row r="125" spans="1:4" x14ac:dyDescent="0.3">
      <c r="A125" t="s">
        <v>250</v>
      </c>
      <c r="B125" t="s">
        <v>4</v>
      </c>
      <c r="C125" t="s">
        <v>251</v>
      </c>
      <c r="D125" t="str">
        <f>HYPERLINK("https://talan.bank.gov.ua/get-user-certificate/QWR4L33sLddjgk_mzwgu","Завантажити сертифікат")</f>
        <v>Завантажити сертифікат</v>
      </c>
    </row>
    <row r="126" spans="1:4" x14ac:dyDescent="0.3">
      <c r="A126" t="s">
        <v>252</v>
      </c>
      <c r="B126" t="s">
        <v>4</v>
      </c>
      <c r="C126" t="s">
        <v>253</v>
      </c>
      <c r="D126" t="str">
        <f>HYPERLINK("https://talan.bank.gov.ua/get-user-certificate/QWR4LSiBc50p3PXiVy_U","Завантажити сертифікат")</f>
        <v>Завантажити сертифікат</v>
      </c>
    </row>
    <row r="127" spans="1:4" x14ac:dyDescent="0.3">
      <c r="A127" t="s">
        <v>254</v>
      </c>
      <c r="B127" t="s">
        <v>4</v>
      </c>
      <c r="C127" t="s">
        <v>255</v>
      </c>
      <c r="D127" t="str">
        <f>HYPERLINK("https://talan.bank.gov.ua/get-user-certificate/QWR4L8ZPCXQg1eRvN5HH","Завантажити сертифікат")</f>
        <v>Завантажити сертифікат</v>
      </c>
    </row>
    <row r="128" spans="1:4" x14ac:dyDescent="0.3">
      <c r="A128" t="s">
        <v>256</v>
      </c>
      <c r="B128" t="s">
        <v>4</v>
      </c>
      <c r="C128" t="s">
        <v>257</v>
      </c>
      <c r="D128" t="str">
        <f>HYPERLINK("https://talan.bank.gov.ua/get-user-certificate/QWR4LWSM3DHYkp1XE6Yd","Завантажити сертифікат")</f>
        <v>Завантажити сертифікат</v>
      </c>
    </row>
    <row r="129" spans="1:4" x14ac:dyDescent="0.3">
      <c r="A129" t="s">
        <v>258</v>
      </c>
      <c r="B129" t="s">
        <v>4</v>
      </c>
      <c r="C129" t="s">
        <v>259</v>
      </c>
      <c r="D129" t="str">
        <f>HYPERLINK("https://talan.bank.gov.ua/get-user-certificate/QWR4LCHrcEGr5hdwXYJr","Завантажити сертифікат")</f>
        <v>Завантажити сертифікат</v>
      </c>
    </row>
    <row r="130" spans="1:4" x14ac:dyDescent="0.3">
      <c r="A130" t="s">
        <v>260</v>
      </c>
      <c r="B130" t="s">
        <v>4</v>
      </c>
      <c r="C130" t="s">
        <v>261</v>
      </c>
      <c r="D130" t="str">
        <f>HYPERLINK("https://talan.bank.gov.ua/get-user-certificate/QWR4LzlUAp5GEo-QtIKJ","Завантажити сертифікат")</f>
        <v>Завантажити сертифікат</v>
      </c>
    </row>
    <row r="131" spans="1:4" x14ac:dyDescent="0.3">
      <c r="A131" t="s">
        <v>262</v>
      </c>
      <c r="B131" t="s">
        <v>4</v>
      </c>
      <c r="C131" t="s">
        <v>263</v>
      </c>
      <c r="D131" t="str">
        <f>HYPERLINK("https://talan.bank.gov.ua/get-user-certificate/QWR4L3tJvshSqTuvoqKZ","Завантажити сертифікат")</f>
        <v>Завантажити сертифікат</v>
      </c>
    </row>
    <row r="132" spans="1:4" x14ac:dyDescent="0.3">
      <c r="A132" t="s">
        <v>264</v>
      </c>
      <c r="B132" t="s">
        <v>4</v>
      </c>
      <c r="C132" t="s">
        <v>265</v>
      </c>
      <c r="D132" t="str">
        <f>HYPERLINK("https://talan.bank.gov.ua/get-user-certificate/QWR4LLd6bjzoQchgLzeT","Завантажити сертифікат")</f>
        <v>Завантажити сертифікат</v>
      </c>
    </row>
    <row r="133" spans="1:4" x14ac:dyDescent="0.3">
      <c r="A133" t="s">
        <v>266</v>
      </c>
      <c r="B133" t="s">
        <v>4</v>
      </c>
      <c r="C133" t="s">
        <v>267</v>
      </c>
      <c r="D133" t="str">
        <f>HYPERLINK("https://talan.bank.gov.ua/get-user-certificate/QWR4LyzB9_fPATxokQYr","Завантажити сертифікат")</f>
        <v>Завантажити сертифікат</v>
      </c>
    </row>
    <row r="134" spans="1:4" x14ac:dyDescent="0.3">
      <c r="A134" t="s">
        <v>268</v>
      </c>
      <c r="B134" t="s">
        <v>4</v>
      </c>
      <c r="C134" t="s">
        <v>269</v>
      </c>
      <c r="D134" t="str">
        <f>HYPERLINK("https://talan.bank.gov.ua/get-user-certificate/QWR4LLeOIgpNEuyshNV6","Завантажити сертифікат")</f>
        <v>Завантажити сертифікат</v>
      </c>
    </row>
    <row r="135" spans="1:4" x14ac:dyDescent="0.3">
      <c r="A135" t="s">
        <v>270</v>
      </c>
      <c r="B135" t="s">
        <v>4</v>
      </c>
      <c r="C135" t="s">
        <v>271</v>
      </c>
      <c r="D135" t="str">
        <f>HYPERLINK("https://talan.bank.gov.ua/get-user-certificate/QWR4LBzRj16Vp7W-i492","Завантажити сертифікат")</f>
        <v>Завантажити сертифікат</v>
      </c>
    </row>
    <row r="136" spans="1:4" x14ac:dyDescent="0.3">
      <c r="A136" t="s">
        <v>272</v>
      </c>
      <c r="B136" t="s">
        <v>4</v>
      </c>
      <c r="C136" t="s">
        <v>273</v>
      </c>
      <c r="D136" t="str">
        <f>HYPERLINK("https://talan.bank.gov.ua/get-user-certificate/QWR4LkqRGg1a0bJwU7Jy","Завантажити сертифікат")</f>
        <v>Завантажити сертифікат</v>
      </c>
    </row>
    <row r="137" spans="1:4" x14ac:dyDescent="0.3">
      <c r="A137" t="s">
        <v>274</v>
      </c>
      <c r="B137" t="s">
        <v>4</v>
      </c>
      <c r="C137" t="s">
        <v>275</v>
      </c>
      <c r="D137" t="str">
        <f>HYPERLINK("https://talan.bank.gov.ua/get-user-certificate/QWR4LRRNvEKUhe-Uqmq9","Завантажити сертифікат")</f>
        <v>Завантажити сертифікат</v>
      </c>
    </row>
    <row r="138" spans="1:4" x14ac:dyDescent="0.3">
      <c r="A138" t="s">
        <v>276</v>
      </c>
      <c r="B138" t="s">
        <v>4</v>
      </c>
      <c r="C138" t="s">
        <v>277</v>
      </c>
      <c r="D138" t="str">
        <f>HYPERLINK("https://talan.bank.gov.ua/get-user-certificate/QWR4LbNCNJT7jJjURGEA","Завантажити сертифікат")</f>
        <v>Завантажити сертифікат</v>
      </c>
    </row>
    <row r="139" spans="1:4" x14ac:dyDescent="0.3">
      <c r="A139" t="s">
        <v>278</v>
      </c>
      <c r="B139" t="s">
        <v>4</v>
      </c>
      <c r="C139" t="s">
        <v>279</v>
      </c>
      <c r="D139" t="str">
        <f>HYPERLINK("https://talan.bank.gov.ua/get-user-certificate/QWR4LUbXdZqBn0OfZvUW","Завантажити сертифікат")</f>
        <v>Завантажити сертифікат</v>
      </c>
    </row>
    <row r="140" spans="1:4" x14ac:dyDescent="0.3">
      <c r="A140" t="s">
        <v>280</v>
      </c>
      <c r="B140" t="s">
        <v>4</v>
      </c>
      <c r="C140" t="s">
        <v>281</v>
      </c>
      <c r="D140" t="str">
        <f>HYPERLINK("https://talan.bank.gov.ua/get-user-certificate/QWR4L1YedO2gYvLQQXVm","Завантажити сертифікат")</f>
        <v>Завантажити сертифікат</v>
      </c>
    </row>
    <row r="141" spans="1:4" x14ac:dyDescent="0.3">
      <c r="A141" t="s">
        <v>282</v>
      </c>
      <c r="B141" t="s">
        <v>4</v>
      </c>
      <c r="C141" t="s">
        <v>283</v>
      </c>
      <c r="D141" t="str">
        <f>HYPERLINK("https://talan.bank.gov.ua/get-user-certificate/QWR4LDkW7wX_XrvYtmya","Завантажити сертифікат")</f>
        <v>Завантажити сертифікат</v>
      </c>
    </row>
    <row r="142" spans="1:4" x14ac:dyDescent="0.3">
      <c r="A142" t="s">
        <v>284</v>
      </c>
      <c r="B142" t="s">
        <v>4</v>
      </c>
      <c r="C142" t="s">
        <v>285</v>
      </c>
      <c r="D142" t="str">
        <f>HYPERLINK("https://talan.bank.gov.ua/get-user-certificate/QWR4Lvn52YCSufn_zDk5","Завантажити сертифікат")</f>
        <v>Завантажити сертифікат</v>
      </c>
    </row>
    <row r="143" spans="1:4" x14ac:dyDescent="0.3">
      <c r="A143" t="s">
        <v>286</v>
      </c>
      <c r="B143" t="s">
        <v>4</v>
      </c>
      <c r="C143" t="s">
        <v>287</v>
      </c>
      <c r="D143" t="str">
        <f>HYPERLINK("https://talan.bank.gov.ua/get-user-certificate/QWR4L6ulS8BQjJF8v7lB","Завантажити сертифікат")</f>
        <v>Завантажити сертифікат</v>
      </c>
    </row>
    <row r="144" spans="1:4" x14ac:dyDescent="0.3">
      <c r="A144" t="s">
        <v>288</v>
      </c>
      <c r="B144" t="s">
        <v>4</v>
      </c>
      <c r="C144" t="s">
        <v>289</v>
      </c>
      <c r="D144" t="str">
        <f>HYPERLINK("https://talan.bank.gov.ua/get-user-certificate/QWR4Le_D7JhSk6rvMvCu","Завантажити сертифікат")</f>
        <v>Завантажити сертифікат</v>
      </c>
    </row>
    <row r="145" spans="1:4" x14ac:dyDescent="0.3">
      <c r="A145" t="s">
        <v>290</v>
      </c>
      <c r="B145" t="s">
        <v>4</v>
      </c>
      <c r="C145" t="s">
        <v>291</v>
      </c>
      <c r="D145" t="str">
        <f>HYPERLINK("https://talan.bank.gov.ua/get-user-certificate/QWR4LpikQz-JySnHDzxJ","Завантажити сертифікат")</f>
        <v>Завантажити сертифікат</v>
      </c>
    </row>
    <row r="146" spans="1:4" x14ac:dyDescent="0.3">
      <c r="A146" t="s">
        <v>292</v>
      </c>
      <c r="B146" t="s">
        <v>4</v>
      </c>
      <c r="C146" t="s">
        <v>293</v>
      </c>
      <c r="D146" t="str">
        <f>HYPERLINK("https://talan.bank.gov.ua/get-user-certificate/QWR4LeOO2LThMrB04p5V","Завантажити сертифікат")</f>
        <v>Завантажити сертифікат</v>
      </c>
    </row>
    <row r="147" spans="1:4" x14ac:dyDescent="0.3">
      <c r="A147" t="s">
        <v>294</v>
      </c>
      <c r="B147" t="s">
        <v>4</v>
      </c>
      <c r="C147" t="s">
        <v>295</v>
      </c>
      <c r="D147" t="str">
        <f>HYPERLINK("https://talan.bank.gov.ua/get-user-certificate/QWR4LEShIO2we1SB9y5c","Завантажити сертифікат")</f>
        <v>Завантажити сертифікат</v>
      </c>
    </row>
    <row r="148" spans="1:4" x14ac:dyDescent="0.3">
      <c r="A148" t="s">
        <v>296</v>
      </c>
      <c r="B148" t="s">
        <v>4</v>
      </c>
      <c r="C148" t="s">
        <v>297</v>
      </c>
      <c r="D148" t="str">
        <f>HYPERLINK("https://talan.bank.gov.ua/get-user-certificate/QWR4L7ppJgMHHUoGUviz","Завантажити сертифікат")</f>
        <v>Завантажити сертифікат</v>
      </c>
    </row>
    <row r="149" spans="1:4" x14ac:dyDescent="0.3">
      <c r="A149" t="s">
        <v>298</v>
      </c>
      <c r="B149" t="s">
        <v>4</v>
      </c>
      <c r="C149" t="s">
        <v>299</v>
      </c>
      <c r="D149" t="str">
        <f>HYPERLINK("https://talan.bank.gov.ua/get-user-certificate/QWR4LG9B-BfG0hmI8tkG","Завантажити сертифікат")</f>
        <v>Завантажити сертифікат</v>
      </c>
    </row>
    <row r="150" spans="1:4" x14ac:dyDescent="0.3">
      <c r="A150" t="s">
        <v>300</v>
      </c>
      <c r="B150" t="s">
        <v>4</v>
      </c>
      <c r="C150" t="s">
        <v>301</v>
      </c>
      <c r="D150" t="str">
        <f>HYPERLINK("https://talan.bank.gov.ua/get-user-certificate/QWR4LmVhV5QQeo9Yltrt","Завантажити сертифікат")</f>
        <v>Завантажити сертифікат</v>
      </c>
    </row>
    <row r="151" spans="1:4" x14ac:dyDescent="0.3">
      <c r="A151" t="s">
        <v>302</v>
      </c>
      <c r="B151" t="s">
        <v>4</v>
      </c>
      <c r="C151" t="s">
        <v>303</v>
      </c>
      <c r="D151" t="str">
        <f>HYPERLINK("https://talan.bank.gov.ua/get-user-certificate/QWR4LapOQcyNrQGf6Ls_","Завантажити сертифікат")</f>
        <v>Завантажити сертифікат</v>
      </c>
    </row>
    <row r="152" spans="1:4" x14ac:dyDescent="0.3">
      <c r="A152" t="s">
        <v>304</v>
      </c>
      <c r="B152" t="s">
        <v>4</v>
      </c>
      <c r="C152" t="s">
        <v>305</v>
      </c>
      <c r="D152" t="str">
        <f>HYPERLINK("https://talan.bank.gov.ua/get-user-certificate/QWR4LtJtC8qUA6ISMJpb","Завантажити сертифікат")</f>
        <v>Завантажити сертифікат</v>
      </c>
    </row>
    <row r="153" spans="1:4" x14ac:dyDescent="0.3">
      <c r="A153" t="s">
        <v>306</v>
      </c>
      <c r="B153" t="s">
        <v>4</v>
      </c>
      <c r="C153" t="s">
        <v>307</v>
      </c>
      <c r="D153" t="str">
        <f>HYPERLINK("https://talan.bank.gov.ua/get-user-certificate/QWR4Lx2ikKGAxI8N25C6","Завантажити сертифікат")</f>
        <v>Завантажити сертифікат</v>
      </c>
    </row>
    <row r="154" spans="1:4" x14ac:dyDescent="0.3">
      <c r="A154" t="s">
        <v>308</v>
      </c>
      <c r="B154" t="s">
        <v>4</v>
      </c>
      <c r="C154" t="s">
        <v>309</v>
      </c>
      <c r="D154" t="str">
        <f>HYPERLINK("https://talan.bank.gov.ua/get-user-certificate/QWR4L0uVP88wYntgSOXL","Завантажити сертифікат")</f>
        <v>Завантажити сертифікат</v>
      </c>
    </row>
    <row r="155" spans="1:4" x14ac:dyDescent="0.3">
      <c r="A155" t="s">
        <v>310</v>
      </c>
      <c r="B155" t="s">
        <v>4</v>
      </c>
      <c r="C155" t="s">
        <v>311</v>
      </c>
      <c r="D155" t="str">
        <f>HYPERLINK("https://talan.bank.gov.ua/get-user-certificate/QWR4LeGHR4aa8gAYayK8","Завантажити сертифікат")</f>
        <v>Завантажити сертифікат</v>
      </c>
    </row>
    <row r="156" spans="1:4" x14ac:dyDescent="0.3">
      <c r="A156" t="s">
        <v>312</v>
      </c>
      <c r="B156" t="s">
        <v>4</v>
      </c>
      <c r="C156" t="s">
        <v>313</v>
      </c>
      <c r="D156" t="str">
        <f>HYPERLINK("https://talan.bank.gov.ua/get-user-certificate/QWR4Le6q9g1Jx39T_qMA","Завантажити сертифікат")</f>
        <v>Завантажити сертифікат</v>
      </c>
    </row>
    <row r="157" spans="1:4" x14ac:dyDescent="0.3">
      <c r="A157" t="s">
        <v>314</v>
      </c>
      <c r="B157" t="s">
        <v>4</v>
      </c>
      <c r="C157" t="s">
        <v>315</v>
      </c>
      <c r="D157" t="str">
        <f>HYPERLINK("https://talan.bank.gov.ua/get-user-certificate/QWR4LUZEZvFsXll1BjD-","Завантажити сертифікат")</f>
        <v>Завантажити сертифікат</v>
      </c>
    </row>
    <row r="158" spans="1:4" x14ac:dyDescent="0.3">
      <c r="A158" t="s">
        <v>316</v>
      </c>
      <c r="B158" t="s">
        <v>4</v>
      </c>
      <c r="C158" t="s">
        <v>317</v>
      </c>
      <c r="D158" t="str">
        <f>HYPERLINK("https://talan.bank.gov.ua/get-user-certificate/QWR4LSeMIcM4LtgZDFdv","Завантажити сертифікат")</f>
        <v>Завантажити сертифікат</v>
      </c>
    </row>
    <row r="159" spans="1:4" x14ac:dyDescent="0.3">
      <c r="A159" t="s">
        <v>318</v>
      </c>
      <c r="B159" t="s">
        <v>4</v>
      </c>
      <c r="C159" t="s">
        <v>319</v>
      </c>
      <c r="D159" t="str">
        <f>HYPERLINK("https://talan.bank.gov.ua/get-user-certificate/QWR4LwiBTE4FEU6Lkug-","Завантажити сертифікат")</f>
        <v>Завантажити сертифікат</v>
      </c>
    </row>
    <row r="160" spans="1:4" x14ac:dyDescent="0.3">
      <c r="A160" t="s">
        <v>320</v>
      </c>
      <c r="B160" t="s">
        <v>4</v>
      </c>
      <c r="C160" t="s">
        <v>321</v>
      </c>
      <c r="D160" t="str">
        <f>HYPERLINK("https://talan.bank.gov.ua/get-user-certificate/QWR4LzYP9CWgCYzSCh-u","Завантажити сертифікат")</f>
        <v>Завантажити сертифікат</v>
      </c>
    </row>
    <row r="161" spans="1:4" x14ac:dyDescent="0.3">
      <c r="A161" t="s">
        <v>322</v>
      </c>
      <c r="B161" t="s">
        <v>4</v>
      </c>
      <c r="C161" t="s">
        <v>323</v>
      </c>
      <c r="D161" t="str">
        <f>HYPERLINK("https://talan.bank.gov.ua/get-user-certificate/QWR4LisnTLj2aP0r59tw","Завантажити сертифікат")</f>
        <v>Завантажити сертифікат</v>
      </c>
    </row>
    <row r="162" spans="1:4" x14ac:dyDescent="0.3">
      <c r="A162" t="s">
        <v>324</v>
      </c>
      <c r="B162" t="s">
        <v>4</v>
      </c>
      <c r="C162" t="s">
        <v>325</v>
      </c>
      <c r="D162" t="str">
        <f>HYPERLINK("https://talan.bank.gov.ua/get-user-certificate/QWR4LIGRRBiL8WdUZ4KT","Завантажити сертифікат")</f>
        <v>Завантажити сертифікат</v>
      </c>
    </row>
    <row r="163" spans="1:4" x14ac:dyDescent="0.3">
      <c r="A163" t="s">
        <v>326</v>
      </c>
      <c r="B163" t="s">
        <v>4</v>
      </c>
      <c r="C163" t="s">
        <v>327</v>
      </c>
      <c r="D163" t="str">
        <f>HYPERLINK("https://talan.bank.gov.ua/get-user-certificate/QWR4Lpum4pVR5CiiP7wu","Завантажити сертифікат")</f>
        <v>Завантажити сертифікат</v>
      </c>
    </row>
    <row r="164" spans="1:4" x14ac:dyDescent="0.3">
      <c r="A164" t="s">
        <v>328</v>
      </c>
      <c r="B164" t="s">
        <v>4</v>
      </c>
      <c r="C164" t="s">
        <v>329</v>
      </c>
      <c r="D164" t="str">
        <f>HYPERLINK("https://talan.bank.gov.ua/get-user-certificate/QWR4LtfMDr6DlBqo81OH","Завантажити сертифікат")</f>
        <v>Завантажити сертифікат</v>
      </c>
    </row>
    <row r="165" spans="1:4" x14ac:dyDescent="0.3">
      <c r="A165" t="s">
        <v>330</v>
      </c>
      <c r="B165" t="s">
        <v>4</v>
      </c>
      <c r="C165" t="s">
        <v>331</v>
      </c>
      <c r="D165" t="str">
        <f>HYPERLINK("https://talan.bank.gov.ua/get-user-certificate/QWR4L4nq1tEgVVhob9Aq","Завантажити сертифікат")</f>
        <v>Завантажити сертифікат</v>
      </c>
    </row>
    <row r="166" spans="1:4" x14ac:dyDescent="0.3">
      <c r="A166" t="s">
        <v>332</v>
      </c>
      <c r="B166" t="s">
        <v>4</v>
      </c>
      <c r="C166" t="s">
        <v>333</v>
      </c>
      <c r="D166" t="str">
        <f>HYPERLINK("https://talan.bank.gov.ua/get-user-certificate/QWR4LYv3Yzfaf3CMjbb1","Завантажити сертифікат")</f>
        <v>Завантажити сертифікат</v>
      </c>
    </row>
    <row r="167" spans="1:4" x14ac:dyDescent="0.3">
      <c r="A167" t="s">
        <v>334</v>
      </c>
      <c r="B167" t="s">
        <v>4</v>
      </c>
      <c r="C167" t="s">
        <v>335</v>
      </c>
      <c r="D167" t="str">
        <f>HYPERLINK("https://talan.bank.gov.ua/get-user-certificate/QWR4LZB7jlp1Ec0fqyZi","Завантажити сертифікат")</f>
        <v>Завантажити сертифікат</v>
      </c>
    </row>
    <row r="168" spans="1:4" x14ac:dyDescent="0.3">
      <c r="A168" t="s">
        <v>336</v>
      </c>
      <c r="B168" t="s">
        <v>4</v>
      </c>
      <c r="C168" t="s">
        <v>337</v>
      </c>
      <c r="D168" t="str">
        <f>HYPERLINK("https://talan.bank.gov.ua/get-user-certificate/QWR4LJTFp1tPJZHpCLXo","Завантажити сертифікат")</f>
        <v>Завантажити сертифікат</v>
      </c>
    </row>
    <row r="169" spans="1:4" x14ac:dyDescent="0.3">
      <c r="A169" t="s">
        <v>338</v>
      </c>
      <c r="B169" t="s">
        <v>4</v>
      </c>
      <c r="C169" t="s">
        <v>339</v>
      </c>
      <c r="D169" t="str">
        <f>HYPERLINK("https://talan.bank.gov.ua/get-user-certificate/QWR4L8YE8HuNXpzgkrJJ","Завантажити сертифікат")</f>
        <v>Завантажити сертифікат</v>
      </c>
    </row>
    <row r="170" spans="1:4" x14ac:dyDescent="0.3">
      <c r="A170" t="s">
        <v>340</v>
      </c>
      <c r="B170" t="s">
        <v>4</v>
      </c>
      <c r="C170" t="s">
        <v>341</v>
      </c>
      <c r="D170" t="str">
        <f>HYPERLINK("https://talan.bank.gov.ua/get-user-certificate/QWR4L8c8VcPB3_yJIrkN","Завантажити сертифікат")</f>
        <v>Завантажити сертифікат</v>
      </c>
    </row>
    <row r="171" spans="1:4" x14ac:dyDescent="0.3">
      <c r="A171" t="s">
        <v>342</v>
      </c>
      <c r="B171" t="s">
        <v>4</v>
      </c>
      <c r="C171" t="s">
        <v>343</v>
      </c>
      <c r="D171" t="str">
        <f>HYPERLINK("https://talan.bank.gov.ua/get-user-certificate/QWR4LAziWYVYqfka_Los","Завантажити сертифікат")</f>
        <v>Завантажити сертифікат</v>
      </c>
    </row>
    <row r="172" spans="1:4" x14ac:dyDescent="0.3">
      <c r="A172" t="s">
        <v>344</v>
      </c>
      <c r="B172" t="s">
        <v>4</v>
      </c>
      <c r="C172" t="s">
        <v>345</v>
      </c>
      <c r="D172" t="str">
        <f>HYPERLINK("https://talan.bank.gov.ua/get-user-certificate/QWR4LX_nkspgDotDBVMy","Завантажити сертифікат")</f>
        <v>Завантажити сертифікат</v>
      </c>
    </row>
    <row r="173" spans="1:4" x14ac:dyDescent="0.3">
      <c r="A173" t="s">
        <v>346</v>
      </c>
      <c r="B173" t="s">
        <v>4</v>
      </c>
      <c r="C173" t="s">
        <v>347</v>
      </c>
      <c r="D173" t="str">
        <f>HYPERLINK("https://talan.bank.gov.ua/get-user-certificate/QWR4LzZzM-cIlzZPJ4un","Завантажити сертифікат")</f>
        <v>Завантажити сертифікат</v>
      </c>
    </row>
    <row r="174" spans="1:4" x14ac:dyDescent="0.3">
      <c r="A174" t="s">
        <v>348</v>
      </c>
      <c r="B174" t="s">
        <v>4</v>
      </c>
      <c r="C174" t="s">
        <v>349</v>
      </c>
      <c r="D174" t="str">
        <f>HYPERLINK("https://talan.bank.gov.ua/get-user-certificate/QWR4LycDVPLjPbLOIxOr","Завантажити сертифікат")</f>
        <v>Завантажити сертифікат</v>
      </c>
    </row>
    <row r="175" spans="1:4" x14ac:dyDescent="0.3">
      <c r="A175" t="s">
        <v>350</v>
      </c>
      <c r="B175" t="s">
        <v>4</v>
      </c>
      <c r="C175" t="s">
        <v>351</v>
      </c>
      <c r="D175" t="str">
        <f>HYPERLINK("https://talan.bank.gov.ua/get-user-certificate/QWR4La0j9hxlGE5ouUo5","Завантажити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2026-01-14T08:02:16Z</dcterms:created>
  <dcterms:modified xsi:type="dcterms:W3CDTF">2026-01-14T08:05:16Z</dcterms:modified>
  <cp:category/>
</cp:coreProperties>
</file>