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NBU\003369\Desktop\Сертифікати інтегрований урок\"/>
    </mc:Choice>
  </mc:AlternateContent>
  <bookViews>
    <workbookView xWindow="0" yWindow="0" windowWidth="23040" windowHeight="8784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164" i="1" l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<sst xmlns="http://schemas.openxmlformats.org/spreadsheetml/2006/main" count="657" uniqueCount="451">
  <si>
    <t>номер</t>
  </si>
  <si>
    <t>дата</t>
  </si>
  <si>
    <t>ПІБ</t>
  </si>
  <si>
    <t>Посилання на сертифікат</t>
  </si>
  <si>
    <t>IU_bf_001</t>
  </si>
  <si>
    <t xml:space="preserve">23 квітня 2025р. </t>
  </si>
  <si>
    <t>Акастьолова Оксана Володимирівна</t>
  </si>
  <si>
    <t>Орільський ліцей Слобожанської селищної ради Дніпровського району Дніпропетровської області</t>
  </si>
  <si>
    <t>IU_bf_002</t>
  </si>
  <si>
    <t>Алєксєєнко Ольга Іванівна</t>
  </si>
  <si>
    <t>Кропивницьке вище професійне училище</t>
  </si>
  <si>
    <t>IU_bf_003</t>
  </si>
  <si>
    <t>Анцибор Крісіна Мухтарівна</t>
  </si>
  <si>
    <t>Дніпровська гімназія №106 Дніпровської міської ради</t>
  </si>
  <si>
    <t>IU_bf_004</t>
  </si>
  <si>
    <t>Бабаскіна Алла Василівна</t>
  </si>
  <si>
    <t>Краматорське вище професійне училище</t>
  </si>
  <si>
    <t>IU_bf_005</t>
  </si>
  <si>
    <t>Банна Юлія Сергіївна</t>
  </si>
  <si>
    <t>Комунальна установа Сумська спеціалізована школа І-ІІІ ступенів №17, м. Суми, Сумської області</t>
  </si>
  <si>
    <t>IU_bf_006</t>
  </si>
  <si>
    <t>Безпалько Олена Володимирівна</t>
  </si>
  <si>
    <t>Голованівський ліцей ім.Т.Г.Шевченка Голованівської селищної ради</t>
  </si>
  <si>
    <t>IU_bf_007</t>
  </si>
  <si>
    <t>Безрук Катерина Олександрівна</t>
  </si>
  <si>
    <t>Попаснянський ліцей №25 Попаснянської міської територіальної громади Сєвєродонецького району Луганської області</t>
  </si>
  <si>
    <t>IU_bf_008</t>
  </si>
  <si>
    <t>Безушка Лариса Сергіївна</t>
  </si>
  <si>
    <t>Тарасовецький ліцей</t>
  </si>
  <si>
    <t>IU_bf_009</t>
  </si>
  <si>
    <t>БЕРЕЗНІЧЕНКО Надія Вікторівна</t>
  </si>
  <si>
    <t>Відокремлений структурний підрозділ "Березівське вище професійне училище Національного університету "Одеська політехніка"</t>
  </si>
  <si>
    <t>IU_bf_010</t>
  </si>
  <si>
    <t>Беспалюк Аліна Миколаївна</t>
  </si>
  <si>
    <t>ДНЗ "ЦЛППОН м. Житомира"</t>
  </si>
  <si>
    <t>IU_bf_011</t>
  </si>
  <si>
    <t>Бехтер Ольга Василівна</t>
  </si>
  <si>
    <t>Гімназія №8 імені Панаса Мирного Полтавської міської ради</t>
  </si>
  <si>
    <t>IU_bf_012</t>
  </si>
  <si>
    <t>Бешлеу Валентина Михайлівна</t>
  </si>
  <si>
    <t>IU_bf_013</t>
  </si>
  <si>
    <t>Бицька Неллі Володимирівна</t>
  </si>
  <si>
    <t>Сокальська загальноосвітня школа І-ІІІ ступенів №2 Сокальськоі міської ради Львівської області</t>
  </si>
  <si>
    <t>IU_bf_014</t>
  </si>
  <si>
    <t>Біланенко Алла Олексіївна</t>
  </si>
  <si>
    <t>Перша гімназія імені Матвія Номиса Лубенської міської ради Лубенського району Полтавської області</t>
  </si>
  <si>
    <t>IU_bf_015</t>
  </si>
  <si>
    <t>Бойко Валентина Миколаївна</t>
  </si>
  <si>
    <t>IU_bf_016</t>
  </si>
  <si>
    <t>Бондар Олена Леонідівна</t>
  </si>
  <si>
    <t>Опорний заклад "Ліцей №1 імені Героя України Березняка Євгена Степановича Помічнянської міської ради Кіровоградської області"</t>
  </si>
  <si>
    <t>IU_bf_017</t>
  </si>
  <si>
    <t>Бровко Лариса Василівна</t>
  </si>
  <si>
    <t>Відокремлений структурний підрозділ "Хорольський агропромисловий фаховий коледж Полтавського державного аграрного університету"</t>
  </si>
  <si>
    <t>IU_bf_018</t>
  </si>
  <si>
    <t>Будрик Оксана Ігорівна</t>
  </si>
  <si>
    <t>Ліцей "Інітіум" міста Сєвєродонецька Луганської області</t>
  </si>
  <si>
    <t>IU_bf_019</t>
  </si>
  <si>
    <t>Васильєва Дар'я Олексіївна</t>
  </si>
  <si>
    <t>Дніпровський ліцей №123 "ТАНДЕМ" ДМР</t>
  </si>
  <si>
    <t>IU_bf_020</t>
  </si>
  <si>
    <t>Вєтрова Юлія Володимирівна</t>
  </si>
  <si>
    <t>Комунальна установа Сумська спеціалізована школа І-ІІІ ступенів, №17</t>
  </si>
  <si>
    <t>IU_bf_021</t>
  </si>
  <si>
    <t>Воробйова Наталія Олексіївна</t>
  </si>
  <si>
    <t>IU_bf_022</t>
  </si>
  <si>
    <t>Воронецька Ірина Яківна</t>
  </si>
  <si>
    <t>Ліцей ім. Михайла Драгоманова</t>
  </si>
  <si>
    <t>IU_bf_023</t>
  </si>
  <si>
    <t>Гайдаш Аліна Ігорівна</t>
  </si>
  <si>
    <t>Великомихайлівський ліцей Великомихайлівської сільської ради Синельниківського району Дніпропетровської області</t>
  </si>
  <si>
    <t>IU_bf_024</t>
  </si>
  <si>
    <t>Ганзенко Юрій Якович</t>
  </si>
  <si>
    <t>ОЗ Хорольський ЗЗСО І-ІІІ ст. №3</t>
  </si>
  <si>
    <t>IU_bf_025</t>
  </si>
  <si>
    <t>Гладких Світлана Борисівна</t>
  </si>
  <si>
    <t>Початкова школа "Світанок" Львівської міської ради</t>
  </si>
  <si>
    <t>IU_bf_026</t>
  </si>
  <si>
    <t>Глюзіцька Валентина Миколаївна</t>
  </si>
  <si>
    <t>IU_bf_027</t>
  </si>
  <si>
    <t>Гнатюк Наталія Климівна</t>
  </si>
  <si>
    <t>Білятицька гімназія</t>
  </si>
  <si>
    <t>IU_bf_028</t>
  </si>
  <si>
    <t>Головко Олена Григорівна</t>
  </si>
  <si>
    <t>Українська школа в евакуації</t>
  </si>
  <si>
    <t>IU_bf_029</t>
  </si>
  <si>
    <t>Горбаньова Ірина Валентинівна</t>
  </si>
  <si>
    <t>Гімназія 48 м. Києва</t>
  </si>
  <si>
    <t>IU_bf_030</t>
  </si>
  <si>
    <t>Грищенко Олена Іванівна</t>
  </si>
  <si>
    <t>Шпитьківський академічний ліцей "Скіф"</t>
  </si>
  <si>
    <t>IU_bf_031</t>
  </si>
  <si>
    <t>Губенко Оксана Вадимівна</t>
  </si>
  <si>
    <t>Марганецький ліцей №3</t>
  </si>
  <si>
    <t>IU_bf_032</t>
  </si>
  <si>
    <t>Гудима Вкторія Вікторівна</t>
  </si>
  <si>
    <t>Кілійський ЗЗСО №1 Кілійської міської ради</t>
  </si>
  <si>
    <t>IU_bf_033</t>
  </si>
  <si>
    <t>Гученко Ірина Василівна</t>
  </si>
  <si>
    <t>Спеціалізована школа І-ІІІ ступенів №106 з поглибленим вивченням англійської мови Шевченківського району міста Києва</t>
  </si>
  <si>
    <t>IU_bf_034</t>
  </si>
  <si>
    <t>Давидюк Алла Юріївна</t>
  </si>
  <si>
    <t>Іллінська гімназія</t>
  </si>
  <si>
    <t>IU_bf_035</t>
  </si>
  <si>
    <t>Даценко Олександр Васильович</t>
  </si>
  <si>
    <t>Мультипрофільний ліцей Олександрійської міської ради</t>
  </si>
  <si>
    <t>IU_bf_036</t>
  </si>
  <si>
    <t>Денисова Ірина Вікторівна</t>
  </si>
  <si>
    <t>Спеціалізована школа І-ІІІ ступенів № 57 з поглибленим вивченням англійської мови Шевченківського району м.Києва</t>
  </si>
  <si>
    <t>IU_bf_037</t>
  </si>
  <si>
    <t>Деуленко Дмитро Вячеславович</t>
  </si>
  <si>
    <t>Байрацький ліцей Липоводолинської селищної ради Сумської області</t>
  </si>
  <si>
    <t>IU_bf_038</t>
  </si>
  <si>
    <t>ДМИТРУХ ОЛЕКСАНДРА ДЕНИСІВНА</t>
  </si>
  <si>
    <t>СКОЛІВСЬКИЙ ЗЗСО І-ІІІ СТУПЕНІВ №2 ІМЕНІ СТЕФАНІІ ВІТРУК</t>
  </si>
  <si>
    <t>IU_bf_039</t>
  </si>
  <si>
    <t>Добранська Лариса Іванівна</t>
  </si>
  <si>
    <t>Комунальний заклад "Вінницький ліцей №27"</t>
  </si>
  <si>
    <t>IU_bf_040</t>
  </si>
  <si>
    <t>Довга Віта Володимирівна</t>
  </si>
  <si>
    <t>Середня загальноосвітня школа №32 міста Львова</t>
  </si>
  <si>
    <t>IU_bf_041</t>
  </si>
  <si>
    <t>Дребот Роксолана Олегівна</t>
  </si>
  <si>
    <t>Ліцей №70 Львівської міської ради</t>
  </si>
  <si>
    <t>IU_bf_042</t>
  </si>
  <si>
    <t>Дяченко Людмила Петрівна</t>
  </si>
  <si>
    <t>Переяславська гімназія №3 Переяславської міської ради</t>
  </si>
  <si>
    <t>IU_bf_043</t>
  </si>
  <si>
    <t>Дяченко Сергій Олександрович</t>
  </si>
  <si>
    <t>IU_bf_044</t>
  </si>
  <si>
    <t>Ертман Катерина Григорівна</t>
  </si>
  <si>
    <t>філія Лозуватська початкова школа Лозуватського ліцею імені Т. Г. Шевченка Лозуватської сільської ради</t>
  </si>
  <si>
    <t>IU_bf_045</t>
  </si>
  <si>
    <t>Єрмолаєва Віра Василівна</t>
  </si>
  <si>
    <t>КЗ "Ліцей сучасної освіти "Інтелект" Світловодської міської ради"</t>
  </si>
  <si>
    <t>IU_bf_046</t>
  </si>
  <si>
    <t>Єфіменко Тетяна Михайлівна</t>
  </si>
  <si>
    <t>Фастівський академічний ліцей №9</t>
  </si>
  <si>
    <t>IU_bf_047</t>
  </si>
  <si>
    <t>Железнякова Анна Едуардівна</t>
  </si>
  <si>
    <t>Школа I-III ступенів №58</t>
  </si>
  <si>
    <t>IU_bf_048</t>
  </si>
  <si>
    <t>Житкевич Ольга Олегівна</t>
  </si>
  <si>
    <t>Криворізька гімназія №120</t>
  </si>
  <si>
    <t>IU_bf_049</t>
  </si>
  <si>
    <t>Жук Любов Михайлівна</t>
  </si>
  <si>
    <t>Середня загальноосвітня школа №72 м. Львова</t>
  </si>
  <si>
    <t>IU_bf_050</t>
  </si>
  <si>
    <t>Журавська Марія Василівна</t>
  </si>
  <si>
    <t>Комунальний заклад загальної середньої освіти "Луцька гімназія № 3"</t>
  </si>
  <si>
    <t>IU_bf_051</t>
  </si>
  <si>
    <t>Завірюха Надія Петрівна</t>
  </si>
  <si>
    <t>Лукашівська гімназія Чорнобаївської селищної ради Золотоніського району Черкаської області</t>
  </si>
  <si>
    <t>IU_bf_052</t>
  </si>
  <si>
    <t>Загика Тетяна Григорівна</t>
  </si>
  <si>
    <t>Ліцей №53 Шевченківського району м.Києва</t>
  </si>
  <si>
    <t>IU_bf_053</t>
  </si>
  <si>
    <t>Зеленько Олена Іллівна</t>
  </si>
  <si>
    <t>Сасівська гімназія Неліпинської сільської ради Мукачівського району</t>
  </si>
  <si>
    <t>IU_bf_054</t>
  </si>
  <si>
    <t>Золенко Ірина Володимиріна</t>
  </si>
  <si>
    <t>загальноосвітня школа І-ІІІ ступенів №3 Покровської міської ради</t>
  </si>
  <si>
    <t>IU_bf_055</t>
  </si>
  <si>
    <t>Іванішина Любов Михайлівна</t>
  </si>
  <si>
    <t>IU_bf_056</t>
  </si>
  <si>
    <t>Іщенко Надія Петрівна</t>
  </si>
  <si>
    <t>Комунальний заклад "Новоукраїнський професійний ліцей Кіровоградської обласної ради"</t>
  </si>
  <si>
    <t>IU_bf_057</t>
  </si>
  <si>
    <t>Каліш Наталія Миколаївна</t>
  </si>
  <si>
    <t>Комунальний заклад загальної середньої освіти “Луцький ліцей №14 імені Василя Сухомлинського Луцької міської ради”</t>
  </si>
  <si>
    <t>IU_bf_058</t>
  </si>
  <si>
    <t>Карбатовська Світлана Миколаївна</t>
  </si>
  <si>
    <t>Міжнародна академічна школа Одеса</t>
  </si>
  <si>
    <t>IU_bf_059</t>
  </si>
  <si>
    <t>Кирилюк Марія Віталіївна</t>
  </si>
  <si>
    <t>КЗЗСО "Луцький ліцей №18 Луцької міської ради"</t>
  </si>
  <si>
    <t>IU_bf_060</t>
  </si>
  <si>
    <t>Кирилюк Олена Володимирівна</t>
  </si>
  <si>
    <t>ОЗО "Клішковецький ЗЗСО І-ІІІ ступенів"</t>
  </si>
  <si>
    <t>IU_bf_061</t>
  </si>
  <si>
    <t>Китчак Ірина Ігорівна</t>
  </si>
  <si>
    <t>Калуський політехнічний фаховий коледж</t>
  </si>
  <si>
    <t>IU_bf_062</t>
  </si>
  <si>
    <t>Кісіль Вікторія Володимирівна</t>
  </si>
  <si>
    <t>Дніпровський фаховий коледж енергетичних та інформаційних технологій</t>
  </si>
  <si>
    <t>IU_bf_063</t>
  </si>
  <si>
    <t>Клименко Олен Вікторівна</t>
  </si>
  <si>
    <t>Слов'янський педагогічний ліцей Слов'янської міської ради Донецької області</t>
  </si>
  <si>
    <t>IU_bf_064</t>
  </si>
  <si>
    <t>Кноець Олена Миколаївна</t>
  </si>
  <si>
    <t>Рудківська гімназія Вараської міської ради</t>
  </si>
  <si>
    <t>IU_bf_065</t>
  </si>
  <si>
    <t>Кобзар Світлана Євгеніївна</t>
  </si>
  <si>
    <t>Комунальний заклад «Косарський ліцей Кам’янської міської ради Черкаської області»</t>
  </si>
  <si>
    <t>IU_bf_066</t>
  </si>
  <si>
    <t>Ковальчук Лариса Миколаївна</t>
  </si>
  <si>
    <t>IU_bf_067</t>
  </si>
  <si>
    <t>Когут Михайло Яросавович</t>
  </si>
  <si>
    <t>Стебницька гімназія №6 імені Героїв АТО Дрогобицької міської ради Львівської області</t>
  </si>
  <si>
    <t>IU_bf_068</t>
  </si>
  <si>
    <t>Козуб Ярослава Віталіївна</t>
  </si>
  <si>
    <t>Чернівецький індустріальний фаховий коледж</t>
  </si>
  <si>
    <t>IU_bf_069</t>
  </si>
  <si>
    <t>Колєснік Валентина Олегівна</t>
  </si>
  <si>
    <t>Гімназія №73 м.Києва</t>
  </si>
  <si>
    <t>IU_bf_070</t>
  </si>
  <si>
    <t>Колісникова Світлана Юріївна</t>
  </si>
  <si>
    <t>IU_bf_071</t>
  </si>
  <si>
    <t>Коноваленко Вікторія Федорівна</t>
  </si>
  <si>
    <t>IU_bf_072</t>
  </si>
  <si>
    <t>Конюхова Юлія Вікторівна</t>
  </si>
  <si>
    <t>IU_bf_073</t>
  </si>
  <si>
    <t>Копилова Ірина Миколаївна</t>
  </si>
  <si>
    <t>Опорний заклад "Торецька ЗОШ І-ІІІ ступенів №6"</t>
  </si>
  <si>
    <t>IU_bf_074</t>
  </si>
  <si>
    <t>Корецька Оксана Анатоліївна</t>
  </si>
  <si>
    <t>IU_bf_075</t>
  </si>
  <si>
    <t>Корнієнко Віталія Вікторіана</t>
  </si>
  <si>
    <t>Дніпровська гімназія №85 Дніпровської міської ради</t>
  </si>
  <si>
    <t>IU_bf_076</t>
  </si>
  <si>
    <t>Короленко Віктор Вікторович</t>
  </si>
  <si>
    <t>Чернівецький ліцей №7</t>
  </si>
  <si>
    <t>IU_bf_077</t>
  </si>
  <si>
    <t>Косенко Світлана Володимирівна</t>
  </si>
  <si>
    <t>місто Київ гімназія №48 Шевченківського району</t>
  </si>
  <si>
    <t>IU_bf_078</t>
  </si>
  <si>
    <t>Котляр Ірина Сергіївна</t>
  </si>
  <si>
    <t>Комунальний заклад " Ліцей " Перспектива" Світловодської міської ради"</t>
  </si>
  <si>
    <t>IU_bf_079</t>
  </si>
  <si>
    <t>Кравченко Олена Іванівна</t>
  </si>
  <si>
    <t>Опорний заклад загальної середньої освіти "Академічний" Краматорської міської ради Донецької області</t>
  </si>
  <si>
    <t>IU_bf_080</t>
  </si>
  <si>
    <t>Крижанівська Любов Іванівна</t>
  </si>
  <si>
    <t>Відокремлений структурний підрозділ "Тлумацький фаховий коледж Львівського національного університету природокористування"</t>
  </si>
  <si>
    <t>IU_bf_081</t>
  </si>
  <si>
    <t>Кузик-Лушней Ольга Іванівна</t>
  </si>
  <si>
    <t>IU_bf_082</t>
  </si>
  <si>
    <t>Кульчицька Людмила Миколаївна</t>
  </si>
  <si>
    <t>Ніжинська гімназія №3</t>
  </si>
  <si>
    <t>IU_bf_083</t>
  </si>
  <si>
    <t>Леда Галина Мирославівна</t>
  </si>
  <si>
    <t>Львівська правнича гімназія</t>
  </si>
  <si>
    <t>IU_bf_084</t>
  </si>
  <si>
    <t>Лябах Олена Олексіївна</t>
  </si>
  <si>
    <t>IU_bf_085</t>
  </si>
  <si>
    <t>МАКАРСЬКА Тетяна Богданівна</t>
  </si>
  <si>
    <t>Відокремлений структурний підрозділ "Березівське вище професійне училище Національного університету"Одеського університету"</t>
  </si>
  <si>
    <t>IU_bf_086</t>
  </si>
  <si>
    <t>Мальцева Оксана ВІкторівна</t>
  </si>
  <si>
    <t>Опорний заклад освіти "Добропільський ліцей Криворізької сільської ради Покровського району Донецької області"</t>
  </si>
  <si>
    <t>IU_bf_087</t>
  </si>
  <si>
    <t>Марголенко Олена Олександрівна</t>
  </si>
  <si>
    <t>IU_bf_088</t>
  </si>
  <si>
    <t>Марусіченко Оксана Миколаївна</t>
  </si>
  <si>
    <t>IU_bf_089</t>
  </si>
  <si>
    <t>Марцинюк Тетяна Юріївна</t>
  </si>
  <si>
    <t>Вінницький технічний фаховий коледж</t>
  </si>
  <si>
    <t>IU_bf_090</t>
  </si>
  <si>
    <t>Масловата Дар'я Романівна</t>
  </si>
  <si>
    <t>IU_bf_091</t>
  </si>
  <si>
    <t>Мациборка Тетяна Вікторівна</t>
  </si>
  <si>
    <t>IU_bf_092</t>
  </si>
  <si>
    <t>Мироненкова Тетяна Василівна</t>
  </si>
  <si>
    <t>IU_bf_093</t>
  </si>
  <si>
    <t>Михайлова Марина Сергіївна</t>
  </si>
  <si>
    <t>Технічний ліцей</t>
  </si>
  <si>
    <t>IU_bf_094</t>
  </si>
  <si>
    <t>Мушкатьоров Андрій Сергійович</t>
  </si>
  <si>
    <t>Дніпровська гімназія № 83 Дніпровської міської ради</t>
  </si>
  <si>
    <t>IU_bf_095</t>
  </si>
  <si>
    <t>Невесела Надія Григорівна</t>
  </si>
  <si>
    <t>IU_bf_096</t>
  </si>
  <si>
    <t>Оліфір Світлана Сергіївна</t>
  </si>
  <si>
    <t>IU_bf_097</t>
  </si>
  <si>
    <t>Орловець Світлана Вікторівна</t>
  </si>
  <si>
    <t>Спеціальна початкова школа "Пізнайко"</t>
  </si>
  <si>
    <t>IU_bf_098</t>
  </si>
  <si>
    <t>Панько Іванна Богданівна</t>
  </si>
  <si>
    <t>Брошнівський професійний лісопромисловий ліцей</t>
  </si>
  <si>
    <t>IU_bf_099</t>
  </si>
  <si>
    <t>Парпан Галина Богданівна</t>
  </si>
  <si>
    <t>IU_bf_100</t>
  </si>
  <si>
    <t>Пархоменко Людмила Вікторівна</t>
  </si>
  <si>
    <t>IU_bf_101</t>
  </si>
  <si>
    <t>Пасічник Марина Сергіївна</t>
  </si>
  <si>
    <t>Новогуйвинський ліцей імені Сергія Процика</t>
  </si>
  <si>
    <t>IU_bf_102</t>
  </si>
  <si>
    <t>ПЕНДАК ЛАРИСА СЕМЕНІВНА</t>
  </si>
  <si>
    <t>ОЗ Нижньосірогозький ліцей</t>
  </si>
  <si>
    <t>IU_bf_103</t>
  </si>
  <si>
    <t>Пендер Олена Віталіївна</t>
  </si>
  <si>
    <t>Відокремлений структурний підрозділ "Технолого-економічний фаховий коледж Білоцерківського національного аграрного університету"</t>
  </si>
  <si>
    <t>IU_bf_104</t>
  </si>
  <si>
    <t>Пожарська Анастасія-Олена Юріївна</t>
  </si>
  <si>
    <t>Спеціалізована школа І-ІІІ ступенів №102 із поглибленим вивченням англійської мови</t>
  </si>
  <si>
    <t>IU_bf_105</t>
  </si>
  <si>
    <t>Попенко Олеся Леонідівна</t>
  </si>
  <si>
    <t>Прилуцький ліцей 1 імені Георгія Вороного</t>
  </si>
  <si>
    <t>IU_bf_106</t>
  </si>
  <si>
    <t>Попкова Юлія Юріївна</t>
  </si>
  <si>
    <t>Опорний заклад «Каланчацький заклад повної загальної середньої освіти №1»</t>
  </si>
  <si>
    <t>IU_bf_107</t>
  </si>
  <si>
    <t>Потьомкіна Віта Василівна</t>
  </si>
  <si>
    <t>Комунальний заклад "Гімназія № 1 Світловодської міської ради"</t>
  </si>
  <si>
    <t>IU_bf_108</t>
  </si>
  <si>
    <t>Приймак Олена Миколаївна</t>
  </si>
  <si>
    <t>ЗЗСО "Письмечівська гімназія" Солонянської селищної ради Дніпропетровської області</t>
  </si>
  <si>
    <t>IU_bf_109</t>
  </si>
  <si>
    <t>Приходько Вікторія Володимирівна</t>
  </si>
  <si>
    <t>IU_bf_110</t>
  </si>
  <si>
    <t>Пудло Діана Степанівна</t>
  </si>
  <si>
    <t>Боринський професійний ліцей народних промислів і ремесел</t>
  </si>
  <si>
    <t>IU_bf_111</t>
  </si>
  <si>
    <t>Пустогарова Тетяна Федорівна</t>
  </si>
  <si>
    <t>Гімназія №6 Нікопольської міської ради</t>
  </si>
  <si>
    <t>IU_bf_112</t>
  </si>
  <si>
    <t>Рибалко Любов Дмитрівна</t>
  </si>
  <si>
    <t>Комунальний заклад "Харківський ліцей №105 Харківської міської ради"</t>
  </si>
  <si>
    <t>IU_bf_113</t>
  </si>
  <si>
    <t>РИБІНА Алла Матвіївна</t>
  </si>
  <si>
    <t>IU_bf_114</t>
  </si>
  <si>
    <t>Романець Анна Ігорівна</t>
  </si>
  <si>
    <t>Спеціалізована школа І-ІІІ ступенів №28 з поглибленим вивченням англійської мови Шевченківського району</t>
  </si>
  <si>
    <t>IU_bf_115</t>
  </si>
  <si>
    <t>Савенко Ірина Петрівна</t>
  </si>
  <si>
    <t>IU_bf_116</t>
  </si>
  <si>
    <t>Сажієнко Тетяна Валеріївна</t>
  </si>
  <si>
    <t>IU_bf_117</t>
  </si>
  <si>
    <t>Святкевич Наталія Володимирівна</t>
  </si>
  <si>
    <t>Калуський ліцей імені Дмитра Бахматюка</t>
  </si>
  <si>
    <t>IU_bf_118</t>
  </si>
  <si>
    <t>Середа Світлана Леонідівна</t>
  </si>
  <si>
    <t>Журавлівський ліцей Тульчинської міської ради Вінницької області</t>
  </si>
  <si>
    <t>IU_bf_119</t>
  </si>
  <si>
    <t>Сигалова Олександра Володимирівна</t>
  </si>
  <si>
    <t>Ліцей №304 міста Києва</t>
  </si>
  <si>
    <t>IU_bf_120</t>
  </si>
  <si>
    <t>Сіренко Людмила Леонідівна</t>
  </si>
  <si>
    <t>IU_bf_121</t>
  </si>
  <si>
    <t>Слабинська Світлана Анатоліївна</t>
  </si>
  <si>
    <t>Берестинський педагогічний фаховий коледж Комунального закладу "Харківська гуманітарно-педагогічна академія" Харківської обласної ради</t>
  </si>
  <si>
    <t>IU_bf_122</t>
  </si>
  <si>
    <t>Слівінська Ольга Лонгинівна</t>
  </si>
  <si>
    <t>Стрижівський ліцей Коростишівської міської ради</t>
  </si>
  <si>
    <t>IU_bf_123</t>
  </si>
  <si>
    <t>Слободянюк Ольга Олександрівна</t>
  </si>
  <si>
    <t>Спеціалізована загальноосвітня школа І-ІІІ ступенів з поглибленим вивченням предметів художньо-естетичного циклу №302 м.Києва</t>
  </si>
  <si>
    <t>IU_bf_124</t>
  </si>
  <si>
    <t>Слобоженюк Богдана Миколаївна</t>
  </si>
  <si>
    <t>Дніпровська гімназія №83 Дніпровської міської ради</t>
  </si>
  <si>
    <t>IU_bf_125</t>
  </si>
  <si>
    <t>Смірнова Юлія Євгенівна</t>
  </si>
  <si>
    <t>Дніпровська гімназія №35 Дніпровської міської ради</t>
  </si>
  <si>
    <t>IU_bf_126</t>
  </si>
  <si>
    <t>Смольська Ірина Богданівна</t>
  </si>
  <si>
    <t>IU_bf_127</t>
  </si>
  <si>
    <t>Снитко Світлана Віталіївна</t>
  </si>
  <si>
    <t>IU_bf_128</t>
  </si>
  <si>
    <t>Солом'яний Олексій Миколайович</t>
  </si>
  <si>
    <t>IU_bf_129</t>
  </si>
  <si>
    <t>Стеценко Наталiя Євгеніївна</t>
  </si>
  <si>
    <t>м.Днiпро Лiцей №21 "ПЕРСПЕКТИВА"</t>
  </si>
  <si>
    <t>IU_bf_130</t>
  </si>
  <si>
    <t>Стеценко Олена Олексіївна</t>
  </si>
  <si>
    <t>IU_bf_131</t>
  </si>
  <si>
    <t>Сулима Ілона Олесівна</t>
  </si>
  <si>
    <t>Технічний ліцей Шевченківського району міста Києва</t>
  </si>
  <si>
    <t>IU_bf_132</t>
  </si>
  <si>
    <t>Таран Ольга В'ячеславівна</t>
  </si>
  <si>
    <t>IU_bf_133</t>
  </si>
  <si>
    <t>Тахтарова Ірина Сергіївна</t>
  </si>
  <si>
    <t>Костянтинопільський заклад загальної середньої освіти І-ІІІ ступенів Великоновосілківської селищної ради</t>
  </si>
  <si>
    <t>IU_bf_134</t>
  </si>
  <si>
    <t>Теслюк Ірина Іванівна</t>
  </si>
  <si>
    <t>IU_bf_135</t>
  </si>
  <si>
    <t>Томачинська Наталя Леонідівна</t>
  </si>
  <si>
    <t>Бахмутський навчально-виховний комплекс «Загальноосвітня школа I-III ступенів № 11 – багатопрофільний ліцей» Бахмутської міської ради Донецької області</t>
  </si>
  <si>
    <t>IU_bf_136</t>
  </si>
  <si>
    <t>Удовенко Анна Сергіївна</t>
  </si>
  <si>
    <t>IU_bf_137</t>
  </si>
  <si>
    <t>Ужинська Катерина Юріївна</t>
  </si>
  <si>
    <t>Філія "Іваницька початкова школа" опорного закладу "Малошпаківський ліцей Дядьковицької сільської ради Рівненського району Рівненської області"</t>
  </si>
  <si>
    <t>IU_bf_138</t>
  </si>
  <si>
    <t>Фалейтор Людмила Григорівна</t>
  </si>
  <si>
    <t>IU_bf_139</t>
  </si>
  <si>
    <t>Фединишин Леся Тимофіївна</t>
  </si>
  <si>
    <t>Корчинський заклад загальної середньої освіти I-III ступенів Сколівської міської ради</t>
  </si>
  <si>
    <t>IU_bf_140</t>
  </si>
  <si>
    <t>Фененко Любов Миколаївна</t>
  </si>
  <si>
    <t>Роменська ЗОШ І-ІІІ ступенів №11 Роменської міської ради Сумської області</t>
  </si>
  <si>
    <t>IU_bf_141</t>
  </si>
  <si>
    <t>Фенченко Ганна Леонідівна</t>
  </si>
  <si>
    <t>Школа І-ІІІ ступенів №1 Шевченківського району міста Києва</t>
  </si>
  <si>
    <t>IU_bf_142</t>
  </si>
  <si>
    <t>ХВОЯ ІРИНА МИКОЛАІВНА</t>
  </si>
  <si>
    <t>IU_bf_143</t>
  </si>
  <si>
    <t>Хібовська Олена Олександрівна</t>
  </si>
  <si>
    <t>Спеціалізована школа І-ІІІ ступенів №24 ім.О.Білаша з поглибленим вивченням іноземних мов Шевченківського району м.Києва</t>
  </si>
  <si>
    <t>IU_bf_144</t>
  </si>
  <si>
    <t>Хмура Віта Олександрівна</t>
  </si>
  <si>
    <t>Дніпровський ліцей №54 Дніпровської міської ради</t>
  </si>
  <si>
    <t>IU_bf_145</t>
  </si>
  <si>
    <t>Хозяшев Михайло Олександрович</t>
  </si>
  <si>
    <t>Ліцей "Універсум" Шевченківського району міста Києва</t>
  </si>
  <si>
    <t>IU_bf_146</t>
  </si>
  <si>
    <t>Хохлюк Лариса Анатоліївна</t>
  </si>
  <si>
    <t>IU_bf_147</t>
  </si>
  <si>
    <t>Цікава Наталія Анатоліївна</t>
  </si>
  <si>
    <t>IU_bf_148</t>
  </si>
  <si>
    <t>Чернецька Ольга Василівна</t>
  </si>
  <si>
    <t>Київський професійний коледж "СИНЕРГІЯ"</t>
  </si>
  <si>
    <t>IU_bf_149</t>
  </si>
  <si>
    <t>Чеснік Наталія Миколаївна</t>
  </si>
  <si>
    <t>Відокремлений структурний підрозділ "Вінницький фаховий коледж Національного університету харчових технологій"</t>
  </si>
  <si>
    <t>IU_bf_150</t>
  </si>
  <si>
    <t>Чобан Богдан Едуардович</t>
  </si>
  <si>
    <t>Первомайська гімназія №10 імені Миколи Вінграновського</t>
  </si>
  <si>
    <t>IU_bf_151</t>
  </si>
  <si>
    <t>Шаго Лариса Миколаївна</t>
  </si>
  <si>
    <t>IU_bf_152</t>
  </si>
  <si>
    <t>Шелег Тетяна Василівна</t>
  </si>
  <si>
    <t>IU_bf_153</t>
  </si>
  <si>
    <t>Шкарлатюк Олена Сергіївна</t>
  </si>
  <si>
    <t>Ківерцівський ліцей №3</t>
  </si>
  <si>
    <t>IU_bf_154</t>
  </si>
  <si>
    <t>Шовкун Тетяна Миколаївна</t>
  </si>
  <si>
    <t>Ніжинський ліцей Ніжинської міської ради при НДУ ім. М.Гоголя</t>
  </si>
  <si>
    <t>IU_bf_155</t>
  </si>
  <si>
    <t>Шубер Мар'яна Геннадіївна</t>
  </si>
  <si>
    <t>Ліцей №8 Львівської міської ради</t>
  </si>
  <si>
    <t>IU_bf_156</t>
  </si>
  <si>
    <t>Щербанюк Галина Миколаївна</t>
  </si>
  <si>
    <t>Житомирська спеціальна школа Житомирської обласної ради</t>
  </si>
  <si>
    <t>IU_bf_157</t>
  </si>
  <si>
    <t>Явтушенко Лілія Олексіївна</t>
  </si>
  <si>
    <t>IU_bf_158</t>
  </si>
  <si>
    <t>Якимець Леся Василівна</t>
  </si>
  <si>
    <t>Бережанський ліцей імені Віталія Скакуна</t>
  </si>
  <si>
    <t>IU_bf_159</t>
  </si>
  <si>
    <t>Янус Емілія Сергіївна</t>
  </si>
  <si>
    <t>IU_bf_160</t>
  </si>
  <si>
    <t>Янчишин Ірина Володимирівна</t>
  </si>
  <si>
    <t>IU_bf_161</t>
  </si>
  <si>
    <t>Яриш Оксана Степанівна</t>
  </si>
  <si>
    <t>ВСП "Львівський поліграфічний фаховий коледж НУ "Львівська політехніка"</t>
  </si>
  <si>
    <t>IU_bf_162</t>
  </si>
  <si>
    <t>Ярова Діана Володимирівна</t>
  </si>
  <si>
    <t>Комунальний заклад "Харківський ліцей №107 Харківської міської ради"</t>
  </si>
  <si>
    <t>IU_bf_163</t>
  </si>
  <si>
    <t>Яценко Руслана Володимирівна</t>
  </si>
  <si>
    <t>заклад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</si>
</sst>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Звичайни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alan.bank.gov.ua/get-user-certificate/S9ouc9XRk_Ntg-dVAlzq" TargetMode="External"/><Relationship Id="rId21" Type="http://schemas.openxmlformats.org/officeDocument/2006/relationships/hyperlink" Target="https://talan.bank.gov.ua/get-user-certificate/S9ouc9Mid3-8wObtBL74" TargetMode="External"/><Relationship Id="rId42" Type="http://schemas.openxmlformats.org/officeDocument/2006/relationships/hyperlink" Target="https://talan.bank.gov.ua/get-user-certificate/S9oucXz6EPl8EXVkElw1" TargetMode="External"/><Relationship Id="rId63" Type="http://schemas.openxmlformats.org/officeDocument/2006/relationships/hyperlink" Target="https://talan.bank.gov.ua/get-user-certificate/S9oucm45Ko1sZrbZLH12" TargetMode="External"/><Relationship Id="rId84" Type="http://schemas.openxmlformats.org/officeDocument/2006/relationships/hyperlink" Target="https://talan.bank.gov.ua/get-user-certificate/S9oucpFFDMmopsUt0pIt" TargetMode="External"/><Relationship Id="rId138" Type="http://schemas.openxmlformats.org/officeDocument/2006/relationships/hyperlink" Target="https://talan.bank.gov.ua/get-user-certificate/S9oucxyMVZX-wQ89-h82" TargetMode="External"/><Relationship Id="rId159" Type="http://schemas.openxmlformats.org/officeDocument/2006/relationships/hyperlink" Target="https://talan.bank.gov.ua/get-user-certificate/S9oucoKG9OOR8oY7EW4y" TargetMode="External"/><Relationship Id="rId107" Type="http://schemas.openxmlformats.org/officeDocument/2006/relationships/hyperlink" Target="https://talan.bank.gov.ua/get-user-certificate/S9oucqmRMNfNVKRrmiee" TargetMode="External"/><Relationship Id="rId11" Type="http://schemas.openxmlformats.org/officeDocument/2006/relationships/hyperlink" Target="https://talan.bank.gov.ua/get-user-certificate/S9ouc0M__OpfwYILEB7h" TargetMode="External"/><Relationship Id="rId32" Type="http://schemas.openxmlformats.org/officeDocument/2006/relationships/hyperlink" Target="https://talan.bank.gov.ua/get-user-certificate/S9oucZ6lWjRhWtDf4zkP" TargetMode="External"/><Relationship Id="rId53" Type="http://schemas.openxmlformats.org/officeDocument/2006/relationships/hyperlink" Target="https://talan.bank.gov.ua/get-user-certificate/S9oucFlqL6xKj6d56HpP" TargetMode="External"/><Relationship Id="rId74" Type="http://schemas.openxmlformats.org/officeDocument/2006/relationships/hyperlink" Target="https://talan.bank.gov.ua/get-user-certificate/S9ouctDOvWdZI9oxUjii" TargetMode="External"/><Relationship Id="rId128" Type="http://schemas.openxmlformats.org/officeDocument/2006/relationships/hyperlink" Target="https://talan.bank.gov.ua/get-user-certificate/S9oucPLVVRd3i8eahQE7" TargetMode="External"/><Relationship Id="rId149" Type="http://schemas.openxmlformats.org/officeDocument/2006/relationships/hyperlink" Target="https://talan.bank.gov.ua/get-user-certificate/S9oucmLX2295CupXRmei" TargetMode="External"/><Relationship Id="rId5" Type="http://schemas.openxmlformats.org/officeDocument/2006/relationships/hyperlink" Target="https://talan.bank.gov.ua/get-user-certificate/S9oucmYH8IGSI3r78V3c" TargetMode="External"/><Relationship Id="rId95" Type="http://schemas.openxmlformats.org/officeDocument/2006/relationships/hyperlink" Target="https://talan.bank.gov.ua/get-user-certificate/S9oucjC8HhRIakLLCLBc" TargetMode="External"/><Relationship Id="rId160" Type="http://schemas.openxmlformats.org/officeDocument/2006/relationships/hyperlink" Target="https://talan.bank.gov.ua/get-user-certificate/S9oucXIPmu25nEjh--ij" TargetMode="External"/><Relationship Id="rId22" Type="http://schemas.openxmlformats.org/officeDocument/2006/relationships/hyperlink" Target="https://talan.bank.gov.ua/get-user-certificate/S9oucn4e22ZiTPzZ46xz" TargetMode="External"/><Relationship Id="rId43" Type="http://schemas.openxmlformats.org/officeDocument/2006/relationships/hyperlink" Target="https://talan.bank.gov.ua/get-user-certificate/S9oucx1-Iqp31I95ttoy" TargetMode="External"/><Relationship Id="rId64" Type="http://schemas.openxmlformats.org/officeDocument/2006/relationships/hyperlink" Target="https://talan.bank.gov.ua/get-user-certificate/S9ouchCJsICb6pdVtiVu" TargetMode="External"/><Relationship Id="rId118" Type="http://schemas.openxmlformats.org/officeDocument/2006/relationships/hyperlink" Target="https://talan.bank.gov.ua/get-user-certificate/S9oucJfN7NLtaVk-hX0d" TargetMode="External"/><Relationship Id="rId139" Type="http://schemas.openxmlformats.org/officeDocument/2006/relationships/hyperlink" Target="https://talan.bank.gov.ua/get-user-certificate/S9ouc10GAZmkOba9S6Uv" TargetMode="External"/><Relationship Id="rId85" Type="http://schemas.openxmlformats.org/officeDocument/2006/relationships/hyperlink" Target="https://talan.bank.gov.ua/get-user-certificate/S9oucDuTf3SmxAu5z3Ig" TargetMode="External"/><Relationship Id="rId150" Type="http://schemas.openxmlformats.org/officeDocument/2006/relationships/hyperlink" Target="https://talan.bank.gov.ua/get-user-certificate/S9oucC0OPJSEWdlMZwNx" TargetMode="External"/><Relationship Id="rId12" Type="http://schemas.openxmlformats.org/officeDocument/2006/relationships/hyperlink" Target="https://talan.bank.gov.ua/get-user-certificate/S9oucvSZ0qaCSls0iEal" TargetMode="External"/><Relationship Id="rId17" Type="http://schemas.openxmlformats.org/officeDocument/2006/relationships/hyperlink" Target="https://talan.bank.gov.ua/get-user-certificate/S9oucXDMw-oBfINy7VwU" TargetMode="External"/><Relationship Id="rId33" Type="http://schemas.openxmlformats.org/officeDocument/2006/relationships/hyperlink" Target="https://talan.bank.gov.ua/get-user-certificate/S9oucngSksJX2f7Ja5Uw" TargetMode="External"/><Relationship Id="rId38" Type="http://schemas.openxmlformats.org/officeDocument/2006/relationships/hyperlink" Target="https://talan.bank.gov.ua/get-user-certificate/S9ouc2qbAPCrgB4vhtun" TargetMode="External"/><Relationship Id="rId59" Type="http://schemas.openxmlformats.org/officeDocument/2006/relationships/hyperlink" Target="https://talan.bank.gov.ua/get-user-certificate/S9ouchDnphA9R-lCui7i" TargetMode="External"/><Relationship Id="rId103" Type="http://schemas.openxmlformats.org/officeDocument/2006/relationships/hyperlink" Target="https://talan.bank.gov.ua/get-user-certificate/S9oucoaG6NBvnfgWGXup" TargetMode="External"/><Relationship Id="rId108" Type="http://schemas.openxmlformats.org/officeDocument/2006/relationships/hyperlink" Target="https://talan.bank.gov.ua/get-user-certificate/S9ouc7pwmtx6CpjnkZkY" TargetMode="External"/><Relationship Id="rId124" Type="http://schemas.openxmlformats.org/officeDocument/2006/relationships/hyperlink" Target="https://talan.bank.gov.ua/get-user-certificate/S9oucs01_JbLE-oBcegK" TargetMode="External"/><Relationship Id="rId129" Type="http://schemas.openxmlformats.org/officeDocument/2006/relationships/hyperlink" Target="https://talan.bank.gov.ua/get-user-certificate/S9oucxtE4Sl5FhIvjiQq" TargetMode="External"/><Relationship Id="rId54" Type="http://schemas.openxmlformats.org/officeDocument/2006/relationships/hyperlink" Target="https://talan.bank.gov.ua/get-user-certificate/S9oucFpCn9GkDTd4M1Ew" TargetMode="External"/><Relationship Id="rId70" Type="http://schemas.openxmlformats.org/officeDocument/2006/relationships/hyperlink" Target="https://talan.bank.gov.ua/get-user-certificate/S9oucg5bD-zXpCPpeKtU" TargetMode="External"/><Relationship Id="rId75" Type="http://schemas.openxmlformats.org/officeDocument/2006/relationships/hyperlink" Target="https://talan.bank.gov.ua/get-user-certificate/S9oucPByzPFWZsH706DC" TargetMode="External"/><Relationship Id="rId91" Type="http://schemas.openxmlformats.org/officeDocument/2006/relationships/hyperlink" Target="https://talan.bank.gov.ua/get-user-certificate/S9oucB8izP1kT0MAElzL" TargetMode="External"/><Relationship Id="rId96" Type="http://schemas.openxmlformats.org/officeDocument/2006/relationships/hyperlink" Target="https://talan.bank.gov.ua/get-user-certificate/S9oucaQuNcRNcnARv9PW" TargetMode="External"/><Relationship Id="rId140" Type="http://schemas.openxmlformats.org/officeDocument/2006/relationships/hyperlink" Target="https://talan.bank.gov.ua/get-user-certificate/S9oucrrvVKDRRsSnqFB8" TargetMode="External"/><Relationship Id="rId145" Type="http://schemas.openxmlformats.org/officeDocument/2006/relationships/hyperlink" Target="https://talan.bank.gov.ua/get-user-certificate/S9oucIgjx-sD7ZKLf58f" TargetMode="External"/><Relationship Id="rId161" Type="http://schemas.openxmlformats.org/officeDocument/2006/relationships/hyperlink" Target="https://talan.bank.gov.ua/get-user-certificate/S9ouc-OtT415XRYP6CQW" TargetMode="External"/><Relationship Id="rId1" Type="http://schemas.openxmlformats.org/officeDocument/2006/relationships/hyperlink" Target="https://talan.bank.gov.ua/get-user-certificate/S9ouc4wUQKfDs8hTEUyO" TargetMode="External"/><Relationship Id="rId6" Type="http://schemas.openxmlformats.org/officeDocument/2006/relationships/hyperlink" Target="https://talan.bank.gov.ua/get-user-certificate/S9ouczD0tJpaJTgJq2IG" TargetMode="External"/><Relationship Id="rId23" Type="http://schemas.openxmlformats.org/officeDocument/2006/relationships/hyperlink" Target="https://talan.bank.gov.ua/get-user-certificate/S9ouc_gtCebViV2vS6fp" TargetMode="External"/><Relationship Id="rId28" Type="http://schemas.openxmlformats.org/officeDocument/2006/relationships/hyperlink" Target="https://talan.bank.gov.ua/get-user-certificate/S9oucWx--D_71-bkKxYt" TargetMode="External"/><Relationship Id="rId49" Type="http://schemas.openxmlformats.org/officeDocument/2006/relationships/hyperlink" Target="https://talan.bank.gov.ua/get-user-certificate/S9oucZitx8unhEdHv4IE" TargetMode="External"/><Relationship Id="rId114" Type="http://schemas.openxmlformats.org/officeDocument/2006/relationships/hyperlink" Target="https://talan.bank.gov.ua/get-user-certificate/S9ouciKjP3N477EagSBe" TargetMode="External"/><Relationship Id="rId119" Type="http://schemas.openxmlformats.org/officeDocument/2006/relationships/hyperlink" Target="https://talan.bank.gov.ua/get-user-certificate/S9oucrpSh0kzTWGRulHo" TargetMode="External"/><Relationship Id="rId44" Type="http://schemas.openxmlformats.org/officeDocument/2006/relationships/hyperlink" Target="https://talan.bank.gov.ua/get-user-certificate/S9oucFwUz6BerjECxBaN" TargetMode="External"/><Relationship Id="rId60" Type="http://schemas.openxmlformats.org/officeDocument/2006/relationships/hyperlink" Target="https://talan.bank.gov.ua/get-user-certificate/S9oucZ2Dq-BmLIoKeegl" TargetMode="External"/><Relationship Id="rId65" Type="http://schemas.openxmlformats.org/officeDocument/2006/relationships/hyperlink" Target="https://talan.bank.gov.ua/get-user-certificate/S9oucFPw1_FdYO1rUjGY" TargetMode="External"/><Relationship Id="rId81" Type="http://schemas.openxmlformats.org/officeDocument/2006/relationships/hyperlink" Target="https://talan.bank.gov.ua/get-user-certificate/S9oucT727KRAOoSxCeN2" TargetMode="External"/><Relationship Id="rId86" Type="http://schemas.openxmlformats.org/officeDocument/2006/relationships/hyperlink" Target="https://talan.bank.gov.ua/get-user-certificate/S9ouci61gob5gxmo-vZC" TargetMode="External"/><Relationship Id="rId130" Type="http://schemas.openxmlformats.org/officeDocument/2006/relationships/hyperlink" Target="https://talan.bank.gov.ua/get-user-certificate/S9oucfNZjlhyeNrbi8Kr" TargetMode="External"/><Relationship Id="rId135" Type="http://schemas.openxmlformats.org/officeDocument/2006/relationships/hyperlink" Target="https://talan.bank.gov.ua/get-user-certificate/S9ouc_jT1VfVQL9KTIej" TargetMode="External"/><Relationship Id="rId151" Type="http://schemas.openxmlformats.org/officeDocument/2006/relationships/hyperlink" Target="https://talan.bank.gov.ua/get-user-certificate/S9oucbdGbzhiluYnWat2" TargetMode="External"/><Relationship Id="rId156" Type="http://schemas.openxmlformats.org/officeDocument/2006/relationships/hyperlink" Target="https://talan.bank.gov.ua/get-user-certificate/S9oucyWkqyEhhgDKAJBN" TargetMode="External"/><Relationship Id="rId13" Type="http://schemas.openxmlformats.org/officeDocument/2006/relationships/hyperlink" Target="https://talan.bank.gov.ua/get-user-certificate/S9oucM1siqcZvF_-4GdY" TargetMode="External"/><Relationship Id="rId18" Type="http://schemas.openxmlformats.org/officeDocument/2006/relationships/hyperlink" Target="https://talan.bank.gov.ua/get-user-certificate/S9oucOlbDuiJlRkz3RHY" TargetMode="External"/><Relationship Id="rId39" Type="http://schemas.openxmlformats.org/officeDocument/2006/relationships/hyperlink" Target="https://talan.bank.gov.ua/get-user-certificate/S9oucEmnGlagRJ2hRz8k" TargetMode="External"/><Relationship Id="rId109" Type="http://schemas.openxmlformats.org/officeDocument/2006/relationships/hyperlink" Target="https://talan.bank.gov.ua/get-user-certificate/S9oucMxPwkXl4MGz9OZz" TargetMode="External"/><Relationship Id="rId34" Type="http://schemas.openxmlformats.org/officeDocument/2006/relationships/hyperlink" Target="https://talan.bank.gov.ua/get-user-certificate/S9ouc3JKz6xHWtOCaTDq" TargetMode="External"/><Relationship Id="rId50" Type="http://schemas.openxmlformats.org/officeDocument/2006/relationships/hyperlink" Target="https://talan.bank.gov.ua/get-user-certificate/S9oucYVdTnkM4Le1ghDx" TargetMode="External"/><Relationship Id="rId55" Type="http://schemas.openxmlformats.org/officeDocument/2006/relationships/hyperlink" Target="https://talan.bank.gov.ua/get-user-certificate/S9oucHCXoX5dUWkRopor" TargetMode="External"/><Relationship Id="rId76" Type="http://schemas.openxmlformats.org/officeDocument/2006/relationships/hyperlink" Target="https://talan.bank.gov.ua/get-user-certificate/S9oucmVezzvqjhdyUh0y" TargetMode="External"/><Relationship Id="rId97" Type="http://schemas.openxmlformats.org/officeDocument/2006/relationships/hyperlink" Target="https://talan.bank.gov.ua/get-user-certificate/S9oucYqWTMtHkCSOQk9C" TargetMode="External"/><Relationship Id="rId104" Type="http://schemas.openxmlformats.org/officeDocument/2006/relationships/hyperlink" Target="https://talan.bank.gov.ua/get-user-certificate/S9oucFgNaEMCoe7gXgez" TargetMode="External"/><Relationship Id="rId120" Type="http://schemas.openxmlformats.org/officeDocument/2006/relationships/hyperlink" Target="https://talan.bank.gov.ua/get-user-certificate/S9oucpeKjnv7xUuJSSLR" TargetMode="External"/><Relationship Id="rId125" Type="http://schemas.openxmlformats.org/officeDocument/2006/relationships/hyperlink" Target="https://talan.bank.gov.ua/get-user-certificate/S9oucr1Tl2BLSsXubSsG" TargetMode="External"/><Relationship Id="rId141" Type="http://schemas.openxmlformats.org/officeDocument/2006/relationships/hyperlink" Target="https://talan.bank.gov.ua/get-user-certificate/S9oucAFgJyKBRF1CC9fE" TargetMode="External"/><Relationship Id="rId146" Type="http://schemas.openxmlformats.org/officeDocument/2006/relationships/hyperlink" Target="https://talan.bank.gov.ua/get-user-certificate/S9oucvxqaE1RsjOmasuc" TargetMode="External"/><Relationship Id="rId7" Type="http://schemas.openxmlformats.org/officeDocument/2006/relationships/hyperlink" Target="https://talan.bank.gov.ua/get-user-certificate/S9oucTjrrjNO5Nn51YgK" TargetMode="External"/><Relationship Id="rId71" Type="http://schemas.openxmlformats.org/officeDocument/2006/relationships/hyperlink" Target="https://talan.bank.gov.ua/get-user-certificate/S9oucY0PNThaOYy0RrAG" TargetMode="External"/><Relationship Id="rId92" Type="http://schemas.openxmlformats.org/officeDocument/2006/relationships/hyperlink" Target="https://talan.bank.gov.ua/get-user-certificate/S9ouccSXpf-p2P_FKMPT" TargetMode="External"/><Relationship Id="rId162" Type="http://schemas.openxmlformats.org/officeDocument/2006/relationships/hyperlink" Target="https://talan.bank.gov.ua/get-user-certificate/S9ouct6HcysPOoSyZnsY" TargetMode="External"/><Relationship Id="rId2" Type="http://schemas.openxmlformats.org/officeDocument/2006/relationships/hyperlink" Target="https://talan.bank.gov.ua/get-user-certificate/S9oucdrm_25j6GmAOJY_" TargetMode="External"/><Relationship Id="rId29" Type="http://schemas.openxmlformats.org/officeDocument/2006/relationships/hyperlink" Target="https://talan.bank.gov.ua/get-user-certificate/S9ouc9nr_X_-RojPpDFH" TargetMode="External"/><Relationship Id="rId24" Type="http://schemas.openxmlformats.org/officeDocument/2006/relationships/hyperlink" Target="https://talan.bank.gov.ua/get-user-certificate/S9oucEyuFcb7ArKWbZPI" TargetMode="External"/><Relationship Id="rId40" Type="http://schemas.openxmlformats.org/officeDocument/2006/relationships/hyperlink" Target="https://talan.bank.gov.ua/get-user-certificate/S9oucbHbDHk397gLP8XB" TargetMode="External"/><Relationship Id="rId45" Type="http://schemas.openxmlformats.org/officeDocument/2006/relationships/hyperlink" Target="https://talan.bank.gov.ua/get-user-certificate/S9ouchOFLIgxqAkniXre" TargetMode="External"/><Relationship Id="rId66" Type="http://schemas.openxmlformats.org/officeDocument/2006/relationships/hyperlink" Target="https://talan.bank.gov.ua/get-user-certificate/S9oucAanwbMlbF13SJCe" TargetMode="External"/><Relationship Id="rId87" Type="http://schemas.openxmlformats.org/officeDocument/2006/relationships/hyperlink" Target="https://talan.bank.gov.ua/get-user-certificate/S9oucosjyN3JkoywTrxm" TargetMode="External"/><Relationship Id="rId110" Type="http://schemas.openxmlformats.org/officeDocument/2006/relationships/hyperlink" Target="https://talan.bank.gov.ua/get-user-certificate/S9oucDDPJ_ieVaQDjl_d" TargetMode="External"/><Relationship Id="rId115" Type="http://schemas.openxmlformats.org/officeDocument/2006/relationships/hyperlink" Target="https://talan.bank.gov.ua/get-user-certificate/S9ouc49g4UuAx5TgYSuX" TargetMode="External"/><Relationship Id="rId131" Type="http://schemas.openxmlformats.org/officeDocument/2006/relationships/hyperlink" Target="https://talan.bank.gov.ua/get-user-certificate/S9oucXuyRnEGWBdNmNpP" TargetMode="External"/><Relationship Id="rId136" Type="http://schemas.openxmlformats.org/officeDocument/2006/relationships/hyperlink" Target="https://talan.bank.gov.ua/get-user-certificate/S9oucvSxqFm6aQiU9Riq" TargetMode="External"/><Relationship Id="rId157" Type="http://schemas.openxmlformats.org/officeDocument/2006/relationships/hyperlink" Target="https://talan.bank.gov.ua/get-user-certificate/S9oucMIYogE28uEMkFe0" TargetMode="External"/><Relationship Id="rId61" Type="http://schemas.openxmlformats.org/officeDocument/2006/relationships/hyperlink" Target="https://talan.bank.gov.ua/get-user-certificate/S9oucubd7uh1szx0c4J1" TargetMode="External"/><Relationship Id="rId82" Type="http://schemas.openxmlformats.org/officeDocument/2006/relationships/hyperlink" Target="https://talan.bank.gov.ua/get-user-certificate/S9oucuVltlCvB_36IJOW" TargetMode="External"/><Relationship Id="rId152" Type="http://schemas.openxmlformats.org/officeDocument/2006/relationships/hyperlink" Target="https://talan.bank.gov.ua/get-user-certificate/S9oucLfxEWzl9dUXhZIE" TargetMode="External"/><Relationship Id="rId19" Type="http://schemas.openxmlformats.org/officeDocument/2006/relationships/hyperlink" Target="https://talan.bank.gov.ua/get-user-certificate/S9oucxInMRpYR48K1jV5" TargetMode="External"/><Relationship Id="rId14" Type="http://schemas.openxmlformats.org/officeDocument/2006/relationships/hyperlink" Target="https://talan.bank.gov.ua/get-user-certificate/S9oucFzy9IxOQwF0h8_W" TargetMode="External"/><Relationship Id="rId30" Type="http://schemas.openxmlformats.org/officeDocument/2006/relationships/hyperlink" Target="https://talan.bank.gov.ua/get-user-certificate/S9oucM-QpMc6BOboduqc" TargetMode="External"/><Relationship Id="rId35" Type="http://schemas.openxmlformats.org/officeDocument/2006/relationships/hyperlink" Target="https://talan.bank.gov.ua/get-user-certificate/S9oucdF7wt0d3jQs-Jif" TargetMode="External"/><Relationship Id="rId56" Type="http://schemas.openxmlformats.org/officeDocument/2006/relationships/hyperlink" Target="https://talan.bank.gov.ua/get-user-certificate/S9ouc8PwOuSDKIpt3Inh" TargetMode="External"/><Relationship Id="rId77" Type="http://schemas.openxmlformats.org/officeDocument/2006/relationships/hyperlink" Target="https://talan.bank.gov.ua/get-user-certificate/S9ouc7t5x9eXVfm-Atqa" TargetMode="External"/><Relationship Id="rId100" Type="http://schemas.openxmlformats.org/officeDocument/2006/relationships/hyperlink" Target="https://talan.bank.gov.ua/get-user-certificate/S9ouc_rQ_wxuVzR2aZaa" TargetMode="External"/><Relationship Id="rId105" Type="http://schemas.openxmlformats.org/officeDocument/2006/relationships/hyperlink" Target="https://talan.bank.gov.ua/get-user-certificate/S9ouchU1FZgK9PgWPCDL" TargetMode="External"/><Relationship Id="rId126" Type="http://schemas.openxmlformats.org/officeDocument/2006/relationships/hyperlink" Target="https://talan.bank.gov.ua/get-user-certificate/S9oucXR_bqg7MxIPJFOE" TargetMode="External"/><Relationship Id="rId147" Type="http://schemas.openxmlformats.org/officeDocument/2006/relationships/hyperlink" Target="https://talan.bank.gov.ua/get-user-certificate/S9ouciU241vVsPp_xxjn" TargetMode="External"/><Relationship Id="rId8" Type="http://schemas.openxmlformats.org/officeDocument/2006/relationships/hyperlink" Target="https://talan.bank.gov.ua/get-user-certificate/S9ouciQkv4tljxwj3adR" TargetMode="External"/><Relationship Id="rId51" Type="http://schemas.openxmlformats.org/officeDocument/2006/relationships/hyperlink" Target="https://talan.bank.gov.ua/get-user-certificate/S9oucwjG1cwH_0uhDZ4H" TargetMode="External"/><Relationship Id="rId72" Type="http://schemas.openxmlformats.org/officeDocument/2006/relationships/hyperlink" Target="https://talan.bank.gov.ua/get-user-certificate/S9oucy959XhD3eOYzEaG" TargetMode="External"/><Relationship Id="rId93" Type="http://schemas.openxmlformats.org/officeDocument/2006/relationships/hyperlink" Target="https://talan.bank.gov.ua/get-user-certificate/S9oucVBuoZHjvVTMS7Ir" TargetMode="External"/><Relationship Id="rId98" Type="http://schemas.openxmlformats.org/officeDocument/2006/relationships/hyperlink" Target="https://talan.bank.gov.ua/get-user-certificate/S9ouc37zZMVuu9h_cmxl" TargetMode="External"/><Relationship Id="rId121" Type="http://schemas.openxmlformats.org/officeDocument/2006/relationships/hyperlink" Target="https://talan.bank.gov.ua/get-user-certificate/S9ouc7qC0d9rut6J0FS2" TargetMode="External"/><Relationship Id="rId142" Type="http://schemas.openxmlformats.org/officeDocument/2006/relationships/hyperlink" Target="https://talan.bank.gov.ua/get-user-certificate/S9oucovZOLHMZb2YXfg-" TargetMode="External"/><Relationship Id="rId163" Type="http://schemas.openxmlformats.org/officeDocument/2006/relationships/hyperlink" Target="https://talan.bank.gov.ua/get-user-certificate/S9oucQagImu2LKGdRuH7" TargetMode="External"/><Relationship Id="rId3" Type="http://schemas.openxmlformats.org/officeDocument/2006/relationships/hyperlink" Target="https://talan.bank.gov.ua/get-user-certificate/S9oucr2O0gudaxxzIN9j" TargetMode="External"/><Relationship Id="rId25" Type="http://schemas.openxmlformats.org/officeDocument/2006/relationships/hyperlink" Target="https://talan.bank.gov.ua/get-user-certificate/S9ouctBCXmX6s5R9wcad" TargetMode="External"/><Relationship Id="rId46" Type="http://schemas.openxmlformats.org/officeDocument/2006/relationships/hyperlink" Target="https://talan.bank.gov.ua/get-user-certificate/S9ouckJYrPAbvR1nGzto" TargetMode="External"/><Relationship Id="rId67" Type="http://schemas.openxmlformats.org/officeDocument/2006/relationships/hyperlink" Target="https://talan.bank.gov.ua/get-user-certificate/S9oucyf-xTfs8z9UrUhu" TargetMode="External"/><Relationship Id="rId116" Type="http://schemas.openxmlformats.org/officeDocument/2006/relationships/hyperlink" Target="https://talan.bank.gov.ua/get-user-certificate/S9oucfeAC0YvQd0dXyD8" TargetMode="External"/><Relationship Id="rId137" Type="http://schemas.openxmlformats.org/officeDocument/2006/relationships/hyperlink" Target="https://talan.bank.gov.ua/get-user-certificate/S9oucWvJ-VgzI0NlN2dP" TargetMode="External"/><Relationship Id="rId158" Type="http://schemas.openxmlformats.org/officeDocument/2006/relationships/hyperlink" Target="https://talan.bank.gov.ua/get-user-certificate/S9ouc75E1Oaw6U95HQYA" TargetMode="External"/><Relationship Id="rId20" Type="http://schemas.openxmlformats.org/officeDocument/2006/relationships/hyperlink" Target="https://talan.bank.gov.ua/get-user-certificate/S9oucApl8CkYZtz6MSbp" TargetMode="External"/><Relationship Id="rId41" Type="http://schemas.openxmlformats.org/officeDocument/2006/relationships/hyperlink" Target="https://talan.bank.gov.ua/get-user-certificate/S9ouc2lQ6kDe6MNUZQyx" TargetMode="External"/><Relationship Id="rId62" Type="http://schemas.openxmlformats.org/officeDocument/2006/relationships/hyperlink" Target="https://talan.bank.gov.ua/get-user-certificate/S9ouciYoPh2qb97d7Wif" TargetMode="External"/><Relationship Id="rId83" Type="http://schemas.openxmlformats.org/officeDocument/2006/relationships/hyperlink" Target="https://talan.bank.gov.ua/get-user-certificate/S9ouclZwCKc82nwjY7VH" TargetMode="External"/><Relationship Id="rId88" Type="http://schemas.openxmlformats.org/officeDocument/2006/relationships/hyperlink" Target="https://talan.bank.gov.ua/get-user-certificate/S9oucSkKgUFXuPD6M_E8" TargetMode="External"/><Relationship Id="rId111" Type="http://schemas.openxmlformats.org/officeDocument/2006/relationships/hyperlink" Target="https://talan.bank.gov.ua/get-user-certificate/S9oucfveClUr8z65POCQ" TargetMode="External"/><Relationship Id="rId132" Type="http://schemas.openxmlformats.org/officeDocument/2006/relationships/hyperlink" Target="https://talan.bank.gov.ua/get-user-certificate/S9ouc-RonKeTYINR-wNk" TargetMode="External"/><Relationship Id="rId153" Type="http://schemas.openxmlformats.org/officeDocument/2006/relationships/hyperlink" Target="https://talan.bank.gov.ua/get-user-certificate/S9ouctQETRRkeFCiGIq1" TargetMode="External"/><Relationship Id="rId15" Type="http://schemas.openxmlformats.org/officeDocument/2006/relationships/hyperlink" Target="https://talan.bank.gov.ua/get-user-certificate/S9oucVf77HkosjtYTnbW" TargetMode="External"/><Relationship Id="rId36" Type="http://schemas.openxmlformats.org/officeDocument/2006/relationships/hyperlink" Target="https://talan.bank.gov.ua/get-user-certificate/S9oucOPJQexvMgOA38Os" TargetMode="External"/><Relationship Id="rId57" Type="http://schemas.openxmlformats.org/officeDocument/2006/relationships/hyperlink" Target="https://talan.bank.gov.ua/get-user-certificate/S9oucNIZYK2xLeOO71_D" TargetMode="External"/><Relationship Id="rId106" Type="http://schemas.openxmlformats.org/officeDocument/2006/relationships/hyperlink" Target="https://talan.bank.gov.ua/get-user-certificate/S9oucR1ufLz0yyPO98vo" TargetMode="External"/><Relationship Id="rId127" Type="http://schemas.openxmlformats.org/officeDocument/2006/relationships/hyperlink" Target="https://talan.bank.gov.ua/get-user-certificate/S9oucFGWGYojTtWsjBBB" TargetMode="External"/><Relationship Id="rId10" Type="http://schemas.openxmlformats.org/officeDocument/2006/relationships/hyperlink" Target="https://talan.bank.gov.ua/get-user-certificate/S9oucoNI-98ijHAHX-4W" TargetMode="External"/><Relationship Id="rId31" Type="http://schemas.openxmlformats.org/officeDocument/2006/relationships/hyperlink" Target="https://talan.bank.gov.ua/get-user-certificate/S9ouco80Iw6XeZWj0Nxr" TargetMode="External"/><Relationship Id="rId52" Type="http://schemas.openxmlformats.org/officeDocument/2006/relationships/hyperlink" Target="https://talan.bank.gov.ua/get-user-certificate/S9oucpjAleZcTqtOTpTj" TargetMode="External"/><Relationship Id="rId73" Type="http://schemas.openxmlformats.org/officeDocument/2006/relationships/hyperlink" Target="https://talan.bank.gov.ua/get-user-certificate/S9ouccav1XZymqTic8Fd" TargetMode="External"/><Relationship Id="rId78" Type="http://schemas.openxmlformats.org/officeDocument/2006/relationships/hyperlink" Target="https://talan.bank.gov.ua/get-user-certificate/S9ouc9L1bqDfxfXtvPIg" TargetMode="External"/><Relationship Id="rId94" Type="http://schemas.openxmlformats.org/officeDocument/2006/relationships/hyperlink" Target="https://talan.bank.gov.ua/get-user-certificate/S9oucFKXsVpkfjDE4Jdd" TargetMode="External"/><Relationship Id="rId99" Type="http://schemas.openxmlformats.org/officeDocument/2006/relationships/hyperlink" Target="https://talan.bank.gov.ua/get-user-certificate/S9oucWFEg62PELKIkOE5" TargetMode="External"/><Relationship Id="rId101" Type="http://schemas.openxmlformats.org/officeDocument/2006/relationships/hyperlink" Target="https://talan.bank.gov.ua/get-user-certificate/S9ouccG0j4xsEFDRrYCu" TargetMode="External"/><Relationship Id="rId122" Type="http://schemas.openxmlformats.org/officeDocument/2006/relationships/hyperlink" Target="https://talan.bank.gov.ua/get-user-certificate/S9oucXhdO-aoR17PhvfZ" TargetMode="External"/><Relationship Id="rId143" Type="http://schemas.openxmlformats.org/officeDocument/2006/relationships/hyperlink" Target="https://talan.bank.gov.ua/get-user-certificate/S9ouc-a4bi0YqDppHnoP" TargetMode="External"/><Relationship Id="rId148" Type="http://schemas.openxmlformats.org/officeDocument/2006/relationships/hyperlink" Target="https://talan.bank.gov.ua/get-user-certificate/S9ouccOIxNLlA_IuT59o" TargetMode="External"/><Relationship Id="rId164" Type="http://schemas.openxmlformats.org/officeDocument/2006/relationships/printerSettings" Target="../printerSettings/printerSettings1.bin"/><Relationship Id="rId4" Type="http://schemas.openxmlformats.org/officeDocument/2006/relationships/hyperlink" Target="https://talan.bank.gov.ua/get-user-certificate/S9oucHNIu1dLOm3sWyjJ" TargetMode="External"/><Relationship Id="rId9" Type="http://schemas.openxmlformats.org/officeDocument/2006/relationships/hyperlink" Target="https://talan.bank.gov.ua/get-user-certificate/S9oucFq10Fo4BSuSaXGl" TargetMode="External"/><Relationship Id="rId26" Type="http://schemas.openxmlformats.org/officeDocument/2006/relationships/hyperlink" Target="https://talan.bank.gov.ua/get-user-certificate/S9ouc8_t_lRUmL-4dYcI" TargetMode="External"/><Relationship Id="rId47" Type="http://schemas.openxmlformats.org/officeDocument/2006/relationships/hyperlink" Target="https://talan.bank.gov.ua/get-user-certificate/S9ouc83_C7ylcvDTm1yR" TargetMode="External"/><Relationship Id="rId68" Type="http://schemas.openxmlformats.org/officeDocument/2006/relationships/hyperlink" Target="https://talan.bank.gov.ua/get-user-certificate/S9ouckJN03BiEDpVEfu5" TargetMode="External"/><Relationship Id="rId89" Type="http://schemas.openxmlformats.org/officeDocument/2006/relationships/hyperlink" Target="https://talan.bank.gov.ua/get-user-certificate/S9oucofRdyJw1hfNWHgk" TargetMode="External"/><Relationship Id="rId112" Type="http://schemas.openxmlformats.org/officeDocument/2006/relationships/hyperlink" Target="https://talan.bank.gov.ua/get-user-certificate/S9oucF_9HFVgxZYz9vEI" TargetMode="External"/><Relationship Id="rId133" Type="http://schemas.openxmlformats.org/officeDocument/2006/relationships/hyperlink" Target="https://talan.bank.gov.ua/get-user-certificate/S9oucqijQu2QqsJosoPP" TargetMode="External"/><Relationship Id="rId154" Type="http://schemas.openxmlformats.org/officeDocument/2006/relationships/hyperlink" Target="https://talan.bank.gov.ua/get-user-certificate/S9oucVLsLEKhvcZy6kjB" TargetMode="External"/><Relationship Id="rId16" Type="http://schemas.openxmlformats.org/officeDocument/2006/relationships/hyperlink" Target="https://talan.bank.gov.ua/get-user-certificate/S9oucOhBHTFr9--dtJi4" TargetMode="External"/><Relationship Id="rId37" Type="http://schemas.openxmlformats.org/officeDocument/2006/relationships/hyperlink" Target="https://talan.bank.gov.ua/get-user-certificate/S9oucR6XTZGp6yXrbFdD" TargetMode="External"/><Relationship Id="rId58" Type="http://schemas.openxmlformats.org/officeDocument/2006/relationships/hyperlink" Target="https://talan.bank.gov.ua/get-user-certificate/S9ouc0LzjEX78dYdbnWf" TargetMode="External"/><Relationship Id="rId79" Type="http://schemas.openxmlformats.org/officeDocument/2006/relationships/hyperlink" Target="https://talan.bank.gov.ua/get-user-certificate/S9ouc1k-1f_ul6inULsf" TargetMode="External"/><Relationship Id="rId102" Type="http://schemas.openxmlformats.org/officeDocument/2006/relationships/hyperlink" Target="https://talan.bank.gov.ua/get-user-certificate/S9oucrJteDpI9hahYFC7" TargetMode="External"/><Relationship Id="rId123" Type="http://schemas.openxmlformats.org/officeDocument/2006/relationships/hyperlink" Target="https://talan.bank.gov.ua/get-user-certificate/S9oucjQmDAo4bAtVcBpE" TargetMode="External"/><Relationship Id="rId144" Type="http://schemas.openxmlformats.org/officeDocument/2006/relationships/hyperlink" Target="https://talan.bank.gov.ua/get-user-certificate/S9ouc3uQQ7lrP4bRGtg1" TargetMode="External"/><Relationship Id="rId90" Type="http://schemas.openxmlformats.org/officeDocument/2006/relationships/hyperlink" Target="https://talan.bank.gov.ua/get-user-certificate/S9oucQWVQZ99itpwgF7y" TargetMode="External"/><Relationship Id="rId27" Type="http://schemas.openxmlformats.org/officeDocument/2006/relationships/hyperlink" Target="https://talan.bank.gov.ua/get-user-certificate/S9oucxjzYiWPmqm_AnF5" TargetMode="External"/><Relationship Id="rId48" Type="http://schemas.openxmlformats.org/officeDocument/2006/relationships/hyperlink" Target="https://talan.bank.gov.ua/get-user-certificate/S9oucH1pDi8bUqG7VpPH" TargetMode="External"/><Relationship Id="rId69" Type="http://schemas.openxmlformats.org/officeDocument/2006/relationships/hyperlink" Target="https://talan.bank.gov.ua/get-user-certificate/S9oucGKQxg2TsbgHEG1r" TargetMode="External"/><Relationship Id="rId113" Type="http://schemas.openxmlformats.org/officeDocument/2006/relationships/hyperlink" Target="https://talan.bank.gov.ua/get-user-certificate/S9oucxbbmDpP3ay7oYsb" TargetMode="External"/><Relationship Id="rId134" Type="http://schemas.openxmlformats.org/officeDocument/2006/relationships/hyperlink" Target="https://talan.bank.gov.ua/get-user-certificate/S9ouczhFn_VORw1GabkJ" TargetMode="External"/><Relationship Id="rId80" Type="http://schemas.openxmlformats.org/officeDocument/2006/relationships/hyperlink" Target="https://talan.bank.gov.ua/get-user-certificate/S9ouczmro67PVRBWaxq8" TargetMode="External"/><Relationship Id="rId155" Type="http://schemas.openxmlformats.org/officeDocument/2006/relationships/hyperlink" Target="https://talan.bank.gov.ua/get-user-certificate/S9oucS3zJMbF8DNspj_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tabSelected="1" workbookViewId="0">
      <selection activeCell="E10" sqref="E10"/>
    </sheetView>
  </sheetViews>
  <sheetFormatPr defaultRowHeight="14.4" x14ac:dyDescent="0.3"/>
  <cols>
    <col min="1" max="1" width="12.77734375" customWidth="1"/>
    <col min="2" max="2" width="18.21875" customWidth="1"/>
    <col min="3" max="3" width="36" customWidth="1"/>
    <col min="4" max="4" width="50.109375" customWidth="1"/>
  </cols>
  <sheetData>
    <row r="1" spans="1:5" s="1" customFormat="1" x14ac:dyDescent="0.3">
      <c r="A1" s="1" t="s">
        <v>0</v>
      </c>
      <c r="B1" s="1" t="s">
        <v>1</v>
      </c>
      <c r="C1" s="1" t="s">
        <v>2</v>
      </c>
      <c r="D1" s="1" t="s">
        <v>450</v>
      </c>
      <c r="E1" s="1" t="s">
        <v>3</v>
      </c>
    </row>
    <row r="2" spans="1:5" x14ac:dyDescent="0.3">
      <c r="A2" t="s">
        <v>4</v>
      </c>
      <c r="B2" t="s">
        <v>5</v>
      </c>
      <c r="C2" t="s">
        <v>6</v>
      </c>
      <c r="D2" t="s">
        <v>7</v>
      </c>
      <c r="E2" t="str">
        <f>HYPERLINK("https://talan.bank.gov.ua/get-user-certificate/S9ouc4wUQKfDs8hTEUyO","Завантажити сертифікат")</f>
        <v>Завантажити сертифікат</v>
      </c>
    </row>
    <row r="3" spans="1:5" x14ac:dyDescent="0.3">
      <c r="A3" t="s">
        <v>8</v>
      </c>
      <c r="B3" t="s">
        <v>5</v>
      </c>
      <c r="C3" t="s">
        <v>9</v>
      </c>
      <c r="D3" t="s">
        <v>10</v>
      </c>
      <c r="E3" t="str">
        <f>HYPERLINK("https://talan.bank.gov.ua/get-user-certificate/S9oucdrm_25j6GmAOJY_","Завантажити сертифікат")</f>
        <v>Завантажити сертифікат</v>
      </c>
    </row>
    <row r="4" spans="1:5" x14ac:dyDescent="0.3">
      <c r="A4" t="s">
        <v>11</v>
      </c>
      <c r="B4" t="s">
        <v>5</v>
      </c>
      <c r="C4" t="s">
        <v>12</v>
      </c>
      <c r="D4" t="s">
        <v>13</v>
      </c>
      <c r="E4" t="str">
        <f>HYPERLINK("https://talan.bank.gov.ua/get-user-certificate/S9oucr2O0gudaxxzIN9j","Завантажити сертифікат")</f>
        <v>Завантажити сертифікат</v>
      </c>
    </row>
    <row r="5" spans="1:5" x14ac:dyDescent="0.3">
      <c r="A5" t="s">
        <v>14</v>
      </c>
      <c r="B5" t="s">
        <v>5</v>
      </c>
      <c r="C5" t="s">
        <v>15</v>
      </c>
      <c r="D5" t="s">
        <v>16</v>
      </c>
      <c r="E5" t="str">
        <f>HYPERLINK("https://talan.bank.gov.ua/get-user-certificate/S9oucHNIu1dLOm3sWyjJ","Завантажити сертифікат")</f>
        <v>Завантажити сертифікат</v>
      </c>
    </row>
    <row r="6" spans="1:5" x14ac:dyDescent="0.3">
      <c r="A6" t="s">
        <v>17</v>
      </c>
      <c r="B6" t="s">
        <v>5</v>
      </c>
      <c r="C6" t="s">
        <v>18</v>
      </c>
      <c r="D6" t="s">
        <v>19</v>
      </c>
      <c r="E6" t="str">
        <f>HYPERLINK("https://talan.bank.gov.ua/get-user-certificate/S9oucmYH8IGSI3r78V3c","Завантажити сертифікат")</f>
        <v>Завантажити сертифікат</v>
      </c>
    </row>
    <row r="7" spans="1:5" x14ac:dyDescent="0.3">
      <c r="A7" t="s">
        <v>20</v>
      </c>
      <c r="B7" t="s">
        <v>5</v>
      </c>
      <c r="C7" t="s">
        <v>21</v>
      </c>
      <c r="D7" t="s">
        <v>22</v>
      </c>
      <c r="E7" t="str">
        <f>HYPERLINK("https://talan.bank.gov.ua/get-user-certificate/S9ouczD0tJpaJTgJq2IG","Завантажити сертифікат")</f>
        <v>Завантажити сертифікат</v>
      </c>
    </row>
    <row r="8" spans="1:5" x14ac:dyDescent="0.3">
      <c r="A8" t="s">
        <v>23</v>
      </c>
      <c r="B8" t="s">
        <v>5</v>
      </c>
      <c r="C8" t="s">
        <v>24</v>
      </c>
      <c r="D8" t="s">
        <v>25</v>
      </c>
      <c r="E8" t="str">
        <f>HYPERLINK("https://talan.bank.gov.ua/get-user-certificate/S9oucTjrrjNO5Nn51YgK","Завантажити сертифікат")</f>
        <v>Завантажити сертифікат</v>
      </c>
    </row>
    <row r="9" spans="1:5" x14ac:dyDescent="0.3">
      <c r="A9" t="s">
        <v>26</v>
      </c>
      <c r="B9" t="s">
        <v>5</v>
      </c>
      <c r="C9" t="s">
        <v>27</v>
      </c>
      <c r="D9" t="s">
        <v>28</v>
      </c>
      <c r="E9" t="str">
        <f>HYPERLINK("https://talan.bank.gov.ua/get-user-certificate/S9ouciQkv4tljxwj3adR","Завантажити сертифікат")</f>
        <v>Завантажити сертифікат</v>
      </c>
    </row>
    <row r="10" spans="1:5" x14ac:dyDescent="0.3">
      <c r="A10" t="s">
        <v>29</v>
      </c>
      <c r="B10" t="s">
        <v>5</v>
      </c>
      <c r="C10" t="s">
        <v>30</v>
      </c>
      <c r="D10" t="s">
        <v>31</v>
      </c>
      <c r="E10" t="str">
        <f>HYPERLINK("https://talan.bank.gov.ua/get-user-certificate/S9oucFq10Fo4BSuSaXGl","Завантажити сертифікат")</f>
        <v>Завантажити сертифікат</v>
      </c>
    </row>
    <row r="11" spans="1:5" x14ac:dyDescent="0.3">
      <c r="A11" t="s">
        <v>32</v>
      </c>
      <c r="B11" t="s">
        <v>5</v>
      </c>
      <c r="C11" t="s">
        <v>33</v>
      </c>
      <c r="D11" t="s">
        <v>34</v>
      </c>
      <c r="E11" t="str">
        <f>HYPERLINK("https://talan.bank.gov.ua/get-user-certificate/S9oucoNI-98ijHAHX-4W","Завантажити сертифікат")</f>
        <v>Завантажити сертифікат</v>
      </c>
    </row>
    <row r="12" spans="1:5" x14ac:dyDescent="0.3">
      <c r="A12" t="s">
        <v>35</v>
      </c>
      <c r="B12" t="s">
        <v>5</v>
      </c>
      <c r="C12" t="s">
        <v>36</v>
      </c>
      <c r="D12" t="s">
        <v>37</v>
      </c>
      <c r="E12" t="str">
        <f>HYPERLINK("https://talan.bank.gov.ua/get-user-certificate/S9ouc0M__OpfwYILEB7h","Завантажити сертифікат")</f>
        <v>Завантажити сертифікат</v>
      </c>
    </row>
    <row r="13" spans="1:5" x14ac:dyDescent="0.3">
      <c r="A13" t="s">
        <v>38</v>
      </c>
      <c r="B13" t="s">
        <v>5</v>
      </c>
      <c r="C13" t="s">
        <v>39</v>
      </c>
      <c r="D13" t="s">
        <v>28</v>
      </c>
      <c r="E13" t="str">
        <f>HYPERLINK("https://talan.bank.gov.ua/get-user-certificate/S9oucvSZ0qaCSls0iEal","Завантажити сертифікат")</f>
        <v>Завантажити сертифікат</v>
      </c>
    </row>
    <row r="14" spans="1:5" x14ac:dyDescent="0.3">
      <c r="A14" t="s">
        <v>40</v>
      </c>
      <c r="B14" t="s">
        <v>5</v>
      </c>
      <c r="C14" t="s">
        <v>41</v>
      </c>
      <c r="D14" t="s">
        <v>42</v>
      </c>
      <c r="E14" t="str">
        <f>HYPERLINK("https://talan.bank.gov.ua/get-user-certificate/S9oucM1siqcZvF_-4GdY","Завантажити сертифікат")</f>
        <v>Завантажити сертифікат</v>
      </c>
    </row>
    <row r="15" spans="1:5" x14ac:dyDescent="0.3">
      <c r="A15" t="s">
        <v>43</v>
      </c>
      <c r="B15" t="s">
        <v>5</v>
      </c>
      <c r="C15" t="s">
        <v>44</v>
      </c>
      <c r="D15" t="s">
        <v>45</v>
      </c>
      <c r="E15" t="str">
        <f>HYPERLINK("https://talan.bank.gov.ua/get-user-certificate/S9oucFzy9IxOQwF0h8_W","Завантажити сертифікат")</f>
        <v>Завантажити сертифікат</v>
      </c>
    </row>
    <row r="16" spans="1:5" x14ac:dyDescent="0.3">
      <c r="A16" t="s">
        <v>46</v>
      </c>
      <c r="B16" t="s">
        <v>5</v>
      </c>
      <c r="C16" t="s">
        <v>47</v>
      </c>
      <c r="D16" t="s">
        <v>13</v>
      </c>
      <c r="E16" t="str">
        <f>HYPERLINK("https://talan.bank.gov.ua/get-user-certificate/S9oucVf77HkosjtYTnbW","Завантажити сертифікат")</f>
        <v>Завантажити сертифікат</v>
      </c>
    </row>
    <row r="17" spans="1:5" x14ac:dyDescent="0.3">
      <c r="A17" t="s">
        <v>48</v>
      </c>
      <c r="B17" t="s">
        <v>5</v>
      </c>
      <c r="C17" t="s">
        <v>49</v>
      </c>
      <c r="D17" t="s">
        <v>50</v>
      </c>
      <c r="E17" t="str">
        <f>HYPERLINK("https://talan.bank.gov.ua/get-user-certificate/S9oucOhBHTFr9--dtJi4","Завантажити сертифікат")</f>
        <v>Завантажити сертифікат</v>
      </c>
    </row>
    <row r="18" spans="1:5" x14ac:dyDescent="0.3">
      <c r="A18" t="s">
        <v>51</v>
      </c>
      <c r="B18" t="s">
        <v>5</v>
      </c>
      <c r="C18" t="s">
        <v>52</v>
      </c>
      <c r="D18" t="s">
        <v>53</v>
      </c>
      <c r="E18" t="str">
        <f>HYPERLINK("https://talan.bank.gov.ua/get-user-certificate/S9oucXDMw-oBfINy7VwU","Завантажити сертифікат")</f>
        <v>Завантажити сертифікат</v>
      </c>
    </row>
    <row r="19" spans="1:5" x14ac:dyDescent="0.3">
      <c r="A19" t="s">
        <v>54</v>
      </c>
      <c r="B19" t="s">
        <v>5</v>
      </c>
      <c r="C19" t="s">
        <v>55</v>
      </c>
      <c r="D19" t="s">
        <v>56</v>
      </c>
      <c r="E19" t="str">
        <f>HYPERLINK("https://talan.bank.gov.ua/get-user-certificate/S9oucOlbDuiJlRkz3RHY","Завантажити сертифікат")</f>
        <v>Завантажити сертифікат</v>
      </c>
    </row>
    <row r="20" spans="1:5" x14ac:dyDescent="0.3">
      <c r="A20" t="s">
        <v>57</v>
      </c>
      <c r="B20" t="s">
        <v>5</v>
      </c>
      <c r="C20" t="s">
        <v>58</v>
      </c>
      <c r="D20" t="s">
        <v>59</v>
      </c>
      <c r="E20" t="str">
        <f>HYPERLINK("https://talan.bank.gov.ua/get-user-certificate/S9oucxInMRpYR48K1jV5","Завантажити сертифікат")</f>
        <v>Завантажити сертифікат</v>
      </c>
    </row>
    <row r="21" spans="1:5" x14ac:dyDescent="0.3">
      <c r="A21" t="s">
        <v>60</v>
      </c>
      <c r="B21" t="s">
        <v>5</v>
      </c>
      <c r="C21" t="s">
        <v>61</v>
      </c>
      <c r="D21" t="s">
        <v>62</v>
      </c>
      <c r="E21" t="str">
        <f>HYPERLINK("https://talan.bank.gov.ua/get-user-certificate/S9oucApl8CkYZtz6MSbp","Завантажити сертифікат")</f>
        <v>Завантажити сертифікат</v>
      </c>
    </row>
    <row r="22" spans="1:5" x14ac:dyDescent="0.3">
      <c r="A22" t="s">
        <v>63</v>
      </c>
      <c r="B22" t="s">
        <v>5</v>
      </c>
      <c r="C22" t="s">
        <v>64</v>
      </c>
      <c r="D22" t="s">
        <v>13</v>
      </c>
      <c r="E22" t="str">
        <f>HYPERLINK("https://talan.bank.gov.ua/get-user-certificate/S9ouc9Mid3-8wObtBL74","Завантажити сертифікат")</f>
        <v>Завантажити сертифікат</v>
      </c>
    </row>
    <row r="23" spans="1:5" x14ac:dyDescent="0.3">
      <c r="A23" t="s">
        <v>65</v>
      </c>
      <c r="B23" t="s">
        <v>5</v>
      </c>
      <c r="C23" t="s">
        <v>66</v>
      </c>
      <c r="D23" t="s">
        <v>67</v>
      </c>
      <c r="E23" t="str">
        <f>HYPERLINK("https://talan.bank.gov.ua/get-user-certificate/S9oucn4e22ZiTPzZ46xz","Завантажити сертифікат")</f>
        <v>Завантажити сертифікат</v>
      </c>
    </row>
    <row r="24" spans="1:5" x14ac:dyDescent="0.3">
      <c r="A24" t="s">
        <v>68</v>
      </c>
      <c r="B24" t="s">
        <v>5</v>
      </c>
      <c r="C24" t="s">
        <v>69</v>
      </c>
      <c r="D24" t="s">
        <v>70</v>
      </c>
      <c r="E24" t="str">
        <f>HYPERLINK("https://talan.bank.gov.ua/get-user-certificate/S9ouc_gtCebViV2vS6fp","Завантажити сертифікат")</f>
        <v>Завантажити сертифікат</v>
      </c>
    </row>
    <row r="25" spans="1:5" x14ac:dyDescent="0.3">
      <c r="A25" t="s">
        <v>71</v>
      </c>
      <c r="B25" t="s">
        <v>5</v>
      </c>
      <c r="C25" t="s">
        <v>72</v>
      </c>
      <c r="D25" t="s">
        <v>73</v>
      </c>
      <c r="E25" t="str">
        <f>HYPERLINK("https://talan.bank.gov.ua/get-user-certificate/S9oucEyuFcb7ArKWbZPI","Завантажити сертифікат")</f>
        <v>Завантажити сертифікат</v>
      </c>
    </row>
    <row r="26" spans="1:5" x14ac:dyDescent="0.3">
      <c r="A26" t="s">
        <v>74</v>
      </c>
      <c r="B26" t="s">
        <v>5</v>
      </c>
      <c r="C26" t="s">
        <v>75</v>
      </c>
      <c r="D26" t="s">
        <v>76</v>
      </c>
      <c r="E26" t="str">
        <f>HYPERLINK("https://talan.bank.gov.ua/get-user-certificate/S9ouctBCXmX6s5R9wcad","Завантажити сертифікат")</f>
        <v>Завантажити сертифікат</v>
      </c>
    </row>
    <row r="27" spans="1:5" x14ac:dyDescent="0.3">
      <c r="A27" t="s">
        <v>77</v>
      </c>
      <c r="B27" t="s">
        <v>5</v>
      </c>
      <c r="C27" t="s">
        <v>78</v>
      </c>
      <c r="D27" t="s">
        <v>53</v>
      </c>
      <c r="E27" t="str">
        <f>HYPERLINK("https://talan.bank.gov.ua/get-user-certificate/S9ouc8_t_lRUmL-4dYcI","Завантажити сертифікат")</f>
        <v>Завантажити сертифікат</v>
      </c>
    </row>
    <row r="28" spans="1:5" x14ac:dyDescent="0.3">
      <c r="A28" t="s">
        <v>79</v>
      </c>
      <c r="B28" t="s">
        <v>5</v>
      </c>
      <c r="C28" t="s">
        <v>80</v>
      </c>
      <c r="D28" t="s">
        <v>81</v>
      </c>
      <c r="E28" t="str">
        <f>HYPERLINK("https://talan.bank.gov.ua/get-user-certificate/S9oucxjzYiWPmqm_AnF5","Завантажити сертифікат")</f>
        <v>Завантажити сертифікат</v>
      </c>
    </row>
    <row r="29" spans="1:5" x14ac:dyDescent="0.3">
      <c r="A29" t="s">
        <v>82</v>
      </c>
      <c r="B29" t="s">
        <v>5</v>
      </c>
      <c r="C29" t="s">
        <v>83</v>
      </c>
      <c r="D29" t="s">
        <v>84</v>
      </c>
      <c r="E29" t="str">
        <f>HYPERLINK("https://talan.bank.gov.ua/get-user-certificate/S9oucWx--D_71-bkKxYt","Завантажити сертифікат")</f>
        <v>Завантажити сертифікат</v>
      </c>
    </row>
    <row r="30" spans="1:5" x14ac:dyDescent="0.3">
      <c r="A30" t="s">
        <v>85</v>
      </c>
      <c r="B30" t="s">
        <v>5</v>
      </c>
      <c r="C30" t="s">
        <v>86</v>
      </c>
      <c r="D30" t="s">
        <v>87</v>
      </c>
      <c r="E30" t="str">
        <f>HYPERLINK("https://talan.bank.gov.ua/get-user-certificate/S9ouc9nr_X_-RojPpDFH","Завантажити сертифікат")</f>
        <v>Завантажити сертифікат</v>
      </c>
    </row>
    <row r="31" spans="1:5" x14ac:dyDescent="0.3">
      <c r="A31" t="s">
        <v>88</v>
      </c>
      <c r="B31" t="s">
        <v>5</v>
      </c>
      <c r="C31" t="s">
        <v>89</v>
      </c>
      <c r="D31" t="s">
        <v>90</v>
      </c>
      <c r="E31" t="str">
        <f>HYPERLINK("https://talan.bank.gov.ua/get-user-certificate/S9oucM-QpMc6BOboduqc","Завантажити сертифікат")</f>
        <v>Завантажити сертифікат</v>
      </c>
    </row>
    <row r="32" spans="1:5" x14ac:dyDescent="0.3">
      <c r="A32" t="s">
        <v>91</v>
      </c>
      <c r="B32" t="s">
        <v>5</v>
      </c>
      <c r="C32" t="s">
        <v>92</v>
      </c>
      <c r="D32" t="s">
        <v>93</v>
      </c>
      <c r="E32" t="str">
        <f>HYPERLINK("https://talan.bank.gov.ua/get-user-certificate/S9ouco80Iw6XeZWj0Nxr","Завантажити сертифікат")</f>
        <v>Завантажити сертифікат</v>
      </c>
    </row>
    <row r="33" spans="1:5" x14ac:dyDescent="0.3">
      <c r="A33" t="s">
        <v>94</v>
      </c>
      <c r="B33" t="s">
        <v>5</v>
      </c>
      <c r="C33" t="s">
        <v>95</v>
      </c>
      <c r="D33" t="s">
        <v>96</v>
      </c>
      <c r="E33" t="str">
        <f>HYPERLINK("https://talan.bank.gov.ua/get-user-certificate/S9oucZ6lWjRhWtDf4zkP","Завантажити сертифікат")</f>
        <v>Завантажити сертифікат</v>
      </c>
    </row>
    <row r="34" spans="1:5" x14ac:dyDescent="0.3">
      <c r="A34" t="s">
        <v>97</v>
      </c>
      <c r="B34" t="s">
        <v>5</v>
      </c>
      <c r="C34" t="s">
        <v>98</v>
      </c>
      <c r="D34" t="s">
        <v>99</v>
      </c>
      <c r="E34" t="str">
        <f>HYPERLINK("https://talan.bank.gov.ua/get-user-certificate/S9oucngSksJX2f7Ja5Uw","Завантажити сертифікат")</f>
        <v>Завантажити сертифікат</v>
      </c>
    </row>
    <row r="35" spans="1:5" x14ac:dyDescent="0.3">
      <c r="A35" t="s">
        <v>100</v>
      </c>
      <c r="B35" t="s">
        <v>5</v>
      </c>
      <c r="C35" t="s">
        <v>101</v>
      </c>
      <c r="D35" t="s">
        <v>102</v>
      </c>
      <c r="E35" t="str">
        <f>HYPERLINK("https://talan.bank.gov.ua/get-user-certificate/S9ouc3JKz6xHWtOCaTDq","Завантажити сертифікат")</f>
        <v>Завантажити сертифікат</v>
      </c>
    </row>
    <row r="36" spans="1:5" x14ac:dyDescent="0.3">
      <c r="A36" t="s">
        <v>103</v>
      </c>
      <c r="B36" t="s">
        <v>5</v>
      </c>
      <c r="C36" t="s">
        <v>104</v>
      </c>
      <c r="D36" t="s">
        <v>105</v>
      </c>
      <c r="E36" t="str">
        <f>HYPERLINK("https://talan.bank.gov.ua/get-user-certificate/S9oucdF7wt0d3jQs-Jif","Завантажити сертифікат")</f>
        <v>Завантажити сертифікат</v>
      </c>
    </row>
    <row r="37" spans="1:5" x14ac:dyDescent="0.3">
      <c r="A37" t="s">
        <v>106</v>
      </c>
      <c r="B37" t="s">
        <v>5</v>
      </c>
      <c r="C37" t="s">
        <v>107</v>
      </c>
      <c r="D37" t="s">
        <v>108</v>
      </c>
      <c r="E37" t="str">
        <f>HYPERLINK("https://talan.bank.gov.ua/get-user-certificate/S9oucOPJQexvMgOA38Os","Завантажити сертифікат")</f>
        <v>Завантажити сертифікат</v>
      </c>
    </row>
    <row r="38" spans="1:5" x14ac:dyDescent="0.3">
      <c r="A38" t="s">
        <v>109</v>
      </c>
      <c r="B38" t="s">
        <v>5</v>
      </c>
      <c r="C38" t="s">
        <v>110</v>
      </c>
      <c r="D38" t="s">
        <v>111</v>
      </c>
      <c r="E38" t="str">
        <f>HYPERLINK("https://talan.bank.gov.ua/get-user-certificate/S9oucR6XTZGp6yXrbFdD","Завантажити сертифікат")</f>
        <v>Завантажити сертифікат</v>
      </c>
    </row>
    <row r="39" spans="1:5" x14ac:dyDescent="0.3">
      <c r="A39" t="s">
        <v>112</v>
      </c>
      <c r="B39" t="s">
        <v>5</v>
      </c>
      <c r="C39" t="s">
        <v>113</v>
      </c>
      <c r="D39" t="s">
        <v>114</v>
      </c>
      <c r="E39" t="str">
        <f>HYPERLINK("https://talan.bank.gov.ua/get-user-certificate/S9ouc2qbAPCrgB4vhtun","Завантажити сертифікат")</f>
        <v>Завантажити сертифікат</v>
      </c>
    </row>
    <row r="40" spans="1:5" x14ac:dyDescent="0.3">
      <c r="A40" t="s">
        <v>115</v>
      </c>
      <c r="B40" t="s">
        <v>5</v>
      </c>
      <c r="C40" t="s">
        <v>116</v>
      </c>
      <c r="D40" t="s">
        <v>117</v>
      </c>
      <c r="E40" t="str">
        <f>HYPERLINK("https://talan.bank.gov.ua/get-user-certificate/S9oucEmnGlagRJ2hRz8k","Завантажити сертифікат")</f>
        <v>Завантажити сертифікат</v>
      </c>
    </row>
    <row r="41" spans="1:5" x14ac:dyDescent="0.3">
      <c r="A41" t="s">
        <v>118</v>
      </c>
      <c r="B41" t="s">
        <v>5</v>
      </c>
      <c r="C41" t="s">
        <v>119</v>
      </c>
      <c r="D41" t="s">
        <v>120</v>
      </c>
      <c r="E41" t="str">
        <f>HYPERLINK("https://talan.bank.gov.ua/get-user-certificate/S9oucbHbDHk397gLP8XB","Завантажити сертифікат")</f>
        <v>Завантажити сертифікат</v>
      </c>
    </row>
    <row r="42" spans="1:5" x14ac:dyDescent="0.3">
      <c r="A42" t="s">
        <v>121</v>
      </c>
      <c r="B42" t="s">
        <v>5</v>
      </c>
      <c r="C42" t="s">
        <v>122</v>
      </c>
      <c r="D42" t="s">
        <v>123</v>
      </c>
      <c r="E42" t="str">
        <f>HYPERLINK("https://talan.bank.gov.ua/get-user-certificate/S9ouc2lQ6kDe6MNUZQyx","Завантажити сертифікат")</f>
        <v>Завантажити сертифікат</v>
      </c>
    </row>
    <row r="43" spans="1:5" x14ac:dyDescent="0.3">
      <c r="A43" t="s">
        <v>124</v>
      </c>
      <c r="B43" t="s">
        <v>5</v>
      </c>
      <c r="C43" t="s">
        <v>125</v>
      </c>
      <c r="D43" t="s">
        <v>126</v>
      </c>
      <c r="E43" t="str">
        <f>HYPERLINK("https://talan.bank.gov.ua/get-user-certificate/S9oucXz6EPl8EXVkElw1","Завантажити сертифікат")</f>
        <v>Завантажити сертифікат</v>
      </c>
    </row>
    <row r="44" spans="1:5" x14ac:dyDescent="0.3">
      <c r="A44" t="s">
        <v>127</v>
      </c>
      <c r="B44" t="s">
        <v>5</v>
      </c>
      <c r="C44" t="s">
        <v>128</v>
      </c>
      <c r="D44" t="s">
        <v>126</v>
      </c>
      <c r="E44" t="str">
        <f>HYPERLINK("https://talan.bank.gov.ua/get-user-certificate/S9oucx1-Iqp31I95ttoy","Завантажити сертифікат")</f>
        <v>Завантажити сертифікат</v>
      </c>
    </row>
    <row r="45" spans="1:5" x14ac:dyDescent="0.3">
      <c r="A45" t="s">
        <v>129</v>
      </c>
      <c r="B45" t="s">
        <v>5</v>
      </c>
      <c r="C45" t="s">
        <v>130</v>
      </c>
      <c r="D45" t="s">
        <v>131</v>
      </c>
      <c r="E45" t="str">
        <f>HYPERLINK("https://talan.bank.gov.ua/get-user-certificate/S9oucFwUz6BerjECxBaN","Завантажити сертифікат")</f>
        <v>Завантажити сертифікат</v>
      </c>
    </row>
    <row r="46" spans="1:5" x14ac:dyDescent="0.3">
      <c r="A46" t="s">
        <v>132</v>
      </c>
      <c r="B46" t="s">
        <v>5</v>
      </c>
      <c r="C46" t="s">
        <v>133</v>
      </c>
      <c r="D46" t="s">
        <v>134</v>
      </c>
      <c r="E46" t="str">
        <f>HYPERLINK("https://talan.bank.gov.ua/get-user-certificate/S9ouchOFLIgxqAkniXre","Завантажити сертифікат")</f>
        <v>Завантажити сертифікат</v>
      </c>
    </row>
    <row r="47" spans="1:5" x14ac:dyDescent="0.3">
      <c r="A47" t="s">
        <v>135</v>
      </c>
      <c r="B47" t="s">
        <v>5</v>
      </c>
      <c r="C47" t="s">
        <v>136</v>
      </c>
      <c r="D47" t="s">
        <v>137</v>
      </c>
      <c r="E47" t="str">
        <f>HYPERLINK("https://talan.bank.gov.ua/get-user-certificate/S9ouckJYrPAbvR1nGzto","Завантажити сертифікат")</f>
        <v>Завантажити сертифікат</v>
      </c>
    </row>
    <row r="48" spans="1:5" x14ac:dyDescent="0.3">
      <c r="A48" t="s">
        <v>138</v>
      </c>
      <c r="B48" t="s">
        <v>5</v>
      </c>
      <c r="C48" t="s">
        <v>139</v>
      </c>
      <c r="D48" t="s">
        <v>140</v>
      </c>
      <c r="E48" t="str">
        <f>HYPERLINK("https://talan.bank.gov.ua/get-user-certificate/S9ouc83_C7ylcvDTm1yR","Завантажити сертифікат")</f>
        <v>Завантажити сертифікат</v>
      </c>
    </row>
    <row r="49" spans="1:5" x14ac:dyDescent="0.3">
      <c r="A49" t="s">
        <v>141</v>
      </c>
      <c r="B49" t="s">
        <v>5</v>
      </c>
      <c r="C49" t="s">
        <v>142</v>
      </c>
      <c r="D49" t="s">
        <v>143</v>
      </c>
      <c r="E49" t="str">
        <f>HYPERLINK("https://talan.bank.gov.ua/get-user-certificate/S9oucH1pDi8bUqG7VpPH","Завантажити сертифікат")</f>
        <v>Завантажити сертифікат</v>
      </c>
    </row>
    <row r="50" spans="1:5" x14ac:dyDescent="0.3">
      <c r="A50" t="s">
        <v>144</v>
      </c>
      <c r="B50" t="s">
        <v>5</v>
      </c>
      <c r="C50" t="s">
        <v>145</v>
      </c>
      <c r="D50" t="s">
        <v>146</v>
      </c>
      <c r="E50" t="str">
        <f>HYPERLINK("https://talan.bank.gov.ua/get-user-certificate/S9oucZitx8unhEdHv4IE","Завантажити сертифікат")</f>
        <v>Завантажити сертифікат</v>
      </c>
    </row>
    <row r="51" spans="1:5" x14ac:dyDescent="0.3">
      <c r="A51" t="s">
        <v>147</v>
      </c>
      <c r="B51" t="s">
        <v>5</v>
      </c>
      <c r="C51" t="s">
        <v>148</v>
      </c>
      <c r="D51" t="s">
        <v>149</v>
      </c>
      <c r="E51" t="str">
        <f>HYPERLINK("https://talan.bank.gov.ua/get-user-certificate/S9oucYVdTnkM4Le1ghDx","Завантажити сертифікат")</f>
        <v>Завантажити сертифікат</v>
      </c>
    </row>
    <row r="52" spans="1:5" x14ac:dyDescent="0.3">
      <c r="A52" t="s">
        <v>150</v>
      </c>
      <c r="B52" t="s">
        <v>5</v>
      </c>
      <c r="C52" t="s">
        <v>151</v>
      </c>
      <c r="D52" t="s">
        <v>152</v>
      </c>
      <c r="E52" t="str">
        <f>HYPERLINK("https://talan.bank.gov.ua/get-user-certificate/S9oucwjG1cwH_0uhDZ4H","Завантажити сертифікат")</f>
        <v>Завантажити сертифікат</v>
      </c>
    </row>
    <row r="53" spans="1:5" x14ac:dyDescent="0.3">
      <c r="A53" t="s">
        <v>153</v>
      </c>
      <c r="B53" t="s">
        <v>5</v>
      </c>
      <c r="C53" t="s">
        <v>154</v>
      </c>
      <c r="D53" t="s">
        <v>155</v>
      </c>
      <c r="E53" t="str">
        <f>HYPERLINK("https://talan.bank.gov.ua/get-user-certificate/S9oucpjAleZcTqtOTpTj","Завантажити сертифікат")</f>
        <v>Завантажити сертифікат</v>
      </c>
    </row>
    <row r="54" spans="1:5" x14ac:dyDescent="0.3">
      <c r="A54" t="s">
        <v>156</v>
      </c>
      <c r="B54" t="s">
        <v>5</v>
      </c>
      <c r="C54" t="s">
        <v>157</v>
      </c>
      <c r="D54" t="s">
        <v>158</v>
      </c>
      <c r="E54" t="str">
        <f>HYPERLINK("https://talan.bank.gov.ua/get-user-certificate/S9oucFlqL6xKj6d56HpP","Завантажити сертифікат")</f>
        <v>Завантажити сертифікат</v>
      </c>
    </row>
    <row r="55" spans="1:5" x14ac:dyDescent="0.3">
      <c r="A55" t="s">
        <v>159</v>
      </c>
      <c r="B55" t="s">
        <v>5</v>
      </c>
      <c r="C55" t="s">
        <v>160</v>
      </c>
      <c r="D55" t="s">
        <v>161</v>
      </c>
      <c r="E55" t="str">
        <f>HYPERLINK("https://talan.bank.gov.ua/get-user-certificate/S9oucFpCn9GkDTd4M1Ew","Завантажити сертифікат")</f>
        <v>Завантажити сертифікат</v>
      </c>
    </row>
    <row r="56" spans="1:5" x14ac:dyDescent="0.3">
      <c r="A56" t="s">
        <v>162</v>
      </c>
      <c r="B56" t="s">
        <v>5</v>
      </c>
      <c r="C56" t="s">
        <v>163</v>
      </c>
      <c r="D56" t="s">
        <v>7</v>
      </c>
      <c r="E56" t="str">
        <f>HYPERLINK("https://talan.bank.gov.ua/get-user-certificate/S9oucHCXoX5dUWkRopor","Завантажити сертифікат")</f>
        <v>Завантажити сертифікат</v>
      </c>
    </row>
    <row r="57" spans="1:5" x14ac:dyDescent="0.3">
      <c r="A57" t="s">
        <v>164</v>
      </c>
      <c r="B57" t="s">
        <v>5</v>
      </c>
      <c r="C57" t="s">
        <v>165</v>
      </c>
      <c r="D57" t="s">
        <v>166</v>
      </c>
      <c r="E57" t="str">
        <f>HYPERLINK("https://talan.bank.gov.ua/get-user-certificate/S9ouc8PwOuSDKIpt3Inh","Завантажити сертифікат")</f>
        <v>Завантажити сертифікат</v>
      </c>
    </row>
    <row r="58" spans="1:5" x14ac:dyDescent="0.3">
      <c r="A58" t="s">
        <v>167</v>
      </c>
      <c r="B58" t="s">
        <v>5</v>
      </c>
      <c r="C58" t="s">
        <v>168</v>
      </c>
      <c r="D58" t="s">
        <v>169</v>
      </c>
      <c r="E58" t="str">
        <f>HYPERLINK("https://talan.bank.gov.ua/get-user-certificate/S9oucNIZYK2xLeOO71_D","Завантажити сертифікат")</f>
        <v>Завантажити сертифікат</v>
      </c>
    </row>
    <row r="59" spans="1:5" x14ac:dyDescent="0.3">
      <c r="A59" t="s">
        <v>170</v>
      </c>
      <c r="B59" t="s">
        <v>5</v>
      </c>
      <c r="C59" t="s">
        <v>171</v>
      </c>
      <c r="D59" t="s">
        <v>172</v>
      </c>
      <c r="E59" t="str">
        <f>HYPERLINK("https://talan.bank.gov.ua/get-user-certificate/S9ouc0LzjEX78dYdbnWf","Завантажити сертифікат")</f>
        <v>Завантажити сертифікат</v>
      </c>
    </row>
    <row r="60" spans="1:5" x14ac:dyDescent="0.3">
      <c r="A60" t="s">
        <v>173</v>
      </c>
      <c r="B60" t="s">
        <v>5</v>
      </c>
      <c r="C60" t="s">
        <v>174</v>
      </c>
      <c r="D60" t="s">
        <v>175</v>
      </c>
      <c r="E60" t="str">
        <f>HYPERLINK("https://talan.bank.gov.ua/get-user-certificate/S9ouchDnphA9R-lCui7i","Завантажити сертифікат")</f>
        <v>Завантажити сертифікат</v>
      </c>
    </row>
    <row r="61" spans="1:5" x14ac:dyDescent="0.3">
      <c r="A61" t="s">
        <v>176</v>
      </c>
      <c r="B61" t="s">
        <v>5</v>
      </c>
      <c r="C61" t="s">
        <v>177</v>
      </c>
      <c r="D61" t="s">
        <v>178</v>
      </c>
      <c r="E61" t="str">
        <f>HYPERLINK("https://talan.bank.gov.ua/get-user-certificate/S9oucZ2Dq-BmLIoKeegl","Завантажити сертифікат")</f>
        <v>Завантажити сертифікат</v>
      </c>
    </row>
    <row r="62" spans="1:5" x14ac:dyDescent="0.3">
      <c r="A62" t="s">
        <v>179</v>
      </c>
      <c r="B62" t="s">
        <v>5</v>
      </c>
      <c r="C62" t="s">
        <v>180</v>
      </c>
      <c r="D62" t="s">
        <v>181</v>
      </c>
      <c r="E62" t="str">
        <f>HYPERLINK("https://talan.bank.gov.ua/get-user-certificate/S9oucubd7uh1szx0c4J1","Завантажити сертифікат")</f>
        <v>Завантажити сертифікат</v>
      </c>
    </row>
    <row r="63" spans="1:5" x14ac:dyDescent="0.3">
      <c r="A63" t="s">
        <v>182</v>
      </c>
      <c r="B63" t="s">
        <v>5</v>
      </c>
      <c r="C63" t="s">
        <v>183</v>
      </c>
      <c r="D63" t="s">
        <v>184</v>
      </c>
      <c r="E63" t="str">
        <f>HYPERLINK("https://talan.bank.gov.ua/get-user-certificate/S9ouciYoPh2qb97d7Wif","Завантажити сертифікат")</f>
        <v>Завантажити сертифікат</v>
      </c>
    </row>
    <row r="64" spans="1:5" x14ac:dyDescent="0.3">
      <c r="A64" t="s">
        <v>185</v>
      </c>
      <c r="B64" t="s">
        <v>5</v>
      </c>
      <c r="C64" t="s">
        <v>186</v>
      </c>
      <c r="D64" t="s">
        <v>187</v>
      </c>
      <c r="E64" t="str">
        <f>HYPERLINK("https://talan.bank.gov.ua/get-user-certificate/S9oucm45Ko1sZrbZLH12","Завантажити сертифікат")</f>
        <v>Завантажити сертифікат</v>
      </c>
    </row>
    <row r="65" spans="1:5" x14ac:dyDescent="0.3">
      <c r="A65" t="s">
        <v>188</v>
      </c>
      <c r="B65" t="s">
        <v>5</v>
      </c>
      <c r="C65" t="s">
        <v>189</v>
      </c>
      <c r="D65" t="s">
        <v>190</v>
      </c>
      <c r="E65" t="str">
        <f>HYPERLINK("https://talan.bank.gov.ua/get-user-certificate/S9ouchCJsICb6pdVtiVu","Завантажити сертифікат")</f>
        <v>Завантажити сертифікат</v>
      </c>
    </row>
    <row r="66" spans="1:5" x14ac:dyDescent="0.3">
      <c r="A66" t="s">
        <v>191</v>
      </c>
      <c r="B66" t="s">
        <v>5</v>
      </c>
      <c r="C66" t="s">
        <v>192</v>
      </c>
      <c r="D66" t="s">
        <v>193</v>
      </c>
      <c r="E66" t="str">
        <f>HYPERLINK("https://talan.bank.gov.ua/get-user-certificate/S9oucFPw1_FdYO1rUjGY","Завантажити сертифікат")</f>
        <v>Завантажити сертифікат</v>
      </c>
    </row>
    <row r="67" spans="1:5" x14ac:dyDescent="0.3">
      <c r="A67" t="s">
        <v>194</v>
      </c>
      <c r="B67" t="s">
        <v>5</v>
      </c>
      <c r="C67" t="s">
        <v>195</v>
      </c>
      <c r="D67" t="s">
        <v>117</v>
      </c>
      <c r="E67" t="str">
        <f>HYPERLINK("https://talan.bank.gov.ua/get-user-certificate/S9oucAanwbMlbF13SJCe","Завантажити сертифікат")</f>
        <v>Завантажити сертифікат</v>
      </c>
    </row>
    <row r="68" spans="1:5" x14ac:dyDescent="0.3">
      <c r="A68" t="s">
        <v>196</v>
      </c>
      <c r="B68" t="s">
        <v>5</v>
      </c>
      <c r="C68" t="s">
        <v>197</v>
      </c>
      <c r="D68" t="s">
        <v>198</v>
      </c>
      <c r="E68" t="str">
        <f>HYPERLINK("https://talan.bank.gov.ua/get-user-certificate/S9oucyf-xTfs8z9UrUhu","Завантажити сертифікат")</f>
        <v>Завантажити сертифікат</v>
      </c>
    </row>
    <row r="69" spans="1:5" x14ac:dyDescent="0.3">
      <c r="A69" t="s">
        <v>199</v>
      </c>
      <c r="B69" t="s">
        <v>5</v>
      </c>
      <c r="C69" t="s">
        <v>200</v>
      </c>
      <c r="D69" t="s">
        <v>201</v>
      </c>
      <c r="E69" t="str">
        <f>HYPERLINK("https://talan.bank.gov.ua/get-user-certificate/S9ouckJN03BiEDpVEfu5","Завантажити сертифікат")</f>
        <v>Завантажити сертифікат</v>
      </c>
    </row>
    <row r="70" spans="1:5" x14ac:dyDescent="0.3">
      <c r="A70" t="s">
        <v>202</v>
      </c>
      <c r="B70" t="s">
        <v>5</v>
      </c>
      <c r="C70" t="s">
        <v>203</v>
      </c>
      <c r="D70" t="s">
        <v>204</v>
      </c>
      <c r="E70" t="str">
        <f>HYPERLINK("https://talan.bank.gov.ua/get-user-certificate/S9oucGKQxg2TsbgHEG1r","Завантажити сертифікат")</f>
        <v>Завантажити сертифікат</v>
      </c>
    </row>
    <row r="71" spans="1:5" x14ac:dyDescent="0.3">
      <c r="A71" t="s">
        <v>205</v>
      </c>
      <c r="B71" t="s">
        <v>5</v>
      </c>
      <c r="C71" t="s">
        <v>206</v>
      </c>
      <c r="D71" t="s">
        <v>13</v>
      </c>
      <c r="E71" t="str">
        <f>HYPERLINK("https://talan.bank.gov.ua/get-user-certificate/S9oucg5bD-zXpCPpeKtU","Завантажити сертифікат")</f>
        <v>Завантажити сертифікат</v>
      </c>
    </row>
    <row r="72" spans="1:5" x14ac:dyDescent="0.3">
      <c r="A72" t="s">
        <v>207</v>
      </c>
      <c r="B72" t="s">
        <v>5</v>
      </c>
      <c r="C72" t="s">
        <v>208</v>
      </c>
      <c r="D72" t="s">
        <v>13</v>
      </c>
      <c r="E72" t="str">
        <f>HYPERLINK("https://talan.bank.gov.ua/get-user-certificate/S9oucY0PNThaOYy0RrAG","Завантажити сертифікат")</f>
        <v>Завантажити сертифікат</v>
      </c>
    </row>
    <row r="73" spans="1:5" x14ac:dyDescent="0.3">
      <c r="A73" t="s">
        <v>209</v>
      </c>
      <c r="B73" t="s">
        <v>5</v>
      </c>
      <c r="C73" t="s">
        <v>210</v>
      </c>
      <c r="D73" t="s">
        <v>117</v>
      </c>
      <c r="E73" t="str">
        <f>HYPERLINK("https://talan.bank.gov.ua/get-user-certificate/S9oucy959XhD3eOYzEaG","Завантажити сертифікат")</f>
        <v>Завантажити сертифікат</v>
      </c>
    </row>
    <row r="74" spans="1:5" x14ac:dyDescent="0.3">
      <c r="A74" t="s">
        <v>211</v>
      </c>
      <c r="B74" t="s">
        <v>5</v>
      </c>
      <c r="C74" t="s">
        <v>212</v>
      </c>
      <c r="D74" t="s">
        <v>213</v>
      </c>
      <c r="E74" t="str">
        <f>HYPERLINK("https://talan.bank.gov.ua/get-user-certificate/S9ouccav1XZymqTic8Fd","Завантажити сертифікат")</f>
        <v>Завантажити сертифікат</v>
      </c>
    </row>
    <row r="75" spans="1:5" x14ac:dyDescent="0.3">
      <c r="A75" t="s">
        <v>214</v>
      </c>
      <c r="B75" t="s">
        <v>5</v>
      </c>
      <c r="C75" t="s">
        <v>215</v>
      </c>
      <c r="D75" t="s">
        <v>76</v>
      </c>
      <c r="E75" t="str">
        <f>HYPERLINK("https://talan.bank.gov.ua/get-user-certificate/S9ouctDOvWdZI9oxUjii","Завантажити сертифікат")</f>
        <v>Завантажити сертифікат</v>
      </c>
    </row>
    <row r="76" spans="1:5" x14ac:dyDescent="0.3">
      <c r="A76" t="s">
        <v>216</v>
      </c>
      <c r="B76" t="s">
        <v>5</v>
      </c>
      <c r="C76" t="s">
        <v>217</v>
      </c>
      <c r="D76" t="s">
        <v>218</v>
      </c>
      <c r="E76" t="str">
        <f>HYPERLINK("https://talan.bank.gov.ua/get-user-certificate/S9oucPByzPFWZsH706DC","Завантажити сертифікат")</f>
        <v>Завантажити сертифікат</v>
      </c>
    </row>
    <row r="77" spans="1:5" x14ac:dyDescent="0.3">
      <c r="A77" t="s">
        <v>219</v>
      </c>
      <c r="B77" t="s">
        <v>5</v>
      </c>
      <c r="C77" t="s">
        <v>220</v>
      </c>
      <c r="D77" t="s">
        <v>221</v>
      </c>
      <c r="E77" t="str">
        <f>HYPERLINK("https://talan.bank.gov.ua/get-user-certificate/S9oucmVezzvqjhdyUh0y","Завантажити сертифікат")</f>
        <v>Завантажити сертифікат</v>
      </c>
    </row>
    <row r="78" spans="1:5" x14ac:dyDescent="0.3">
      <c r="A78" t="s">
        <v>222</v>
      </c>
      <c r="B78" t="s">
        <v>5</v>
      </c>
      <c r="C78" t="s">
        <v>223</v>
      </c>
      <c r="D78" t="s">
        <v>224</v>
      </c>
      <c r="E78" t="str">
        <f>HYPERLINK("https://talan.bank.gov.ua/get-user-certificate/S9ouc7t5x9eXVfm-Atqa","Завантажити сертифікат")</f>
        <v>Завантажити сертифікат</v>
      </c>
    </row>
    <row r="79" spans="1:5" x14ac:dyDescent="0.3">
      <c r="A79" t="s">
        <v>225</v>
      </c>
      <c r="B79" t="s">
        <v>5</v>
      </c>
      <c r="C79" t="s">
        <v>226</v>
      </c>
      <c r="D79" t="s">
        <v>227</v>
      </c>
      <c r="E79" t="str">
        <f>HYPERLINK("https://talan.bank.gov.ua/get-user-certificate/S9ouc9L1bqDfxfXtvPIg","Завантажити сертифікат")</f>
        <v>Завантажити сертифікат</v>
      </c>
    </row>
    <row r="80" spans="1:5" x14ac:dyDescent="0.3">
      <c r="A80" t="s">
        <v>228</v>
      </c>
      <c r="B80" t="s">
        <v>5</v>
      </c>
      <c r="C80" t="s">
        <v>229</v>
      </c>
      <c r="D80" t="s">
        <v>230</v>
      </c>
      <c r="E80" t="str">
        <f>HYPERLINK("https://talan.bank.gov.ua/get-user-certificate/S9ouc1k-1f_ul6inULsf","Завантажити сертифікат")</f>
        <v>Завантажити сертифікат</v>
      </c>
    </row>
    <row r="81" spans="1:5" x14ac:dyDescent="0.3">
      <c r="A81" t="s">
        <v>231</v>
      </c>
      <c r="B81" t="s">
        <v>5</v>
      </c>
      <c r="C81" t="s">
        <v>232</v>
      </c>
      <c r="D81" t="s">
        <v>233</v>
      </c>
      <c r="E81" t="str">
        <f>HYPERLINK("https://talan.bank.gov.ua/get-user-certificate/S9ouczmro67PVRBWaxq8","Завантажити сертифікат")</f>
        <v>Завантажити сертифікат</v>
      </c>
    </row>
    <row r="82" spans="1:5" x14ac:dyDescent="0.3">
      <c r="A82" t="s">
        <v>234</v>
      </c>
      <c r="B82" t="s">
        <v>5</v>
      </c>
      <c r="C82" t="s">
        <v>235</v>
      </c>
      <c r="D82" t="s">
        <v>76</v>
      </c>
      <c r="E82" t="str">
        <f>HYPERLINK("https://talan.bank.gov.ua/get-user-certificate/S9oucT727KRAOoSxCeN2","Завантажити сертифікат")</f>
        <v>Завантажити сертифікат</v>
      </c>
    </row>
    <row r="83" spans="1:5" x14ac:dyDescent="0.3">
      <c r="A83" t="s">
        <v>236</v>
      </c>
      <c r="B83" t="s">
        <v>5</v>
      </c>
      <c r="C83" t="s">
        <v>237</v>
      </c>
      <c r="D83" t="s">
        <v>238</v>
      </c>
      <c r="E83" t="str">
        <f>HYPERLINK("https://talan.bank.gov.ua/get-user-certificate/S9oucuVltlCvB_36IJOW","Завантажити сертифікат")</f>
        <v>Завантажити сертифікат</v>
      </c>
    </row>
    <row r="84" spans="1:5" x14ac:dyDescent="0.3">
      <c r="A84" t="s">
        <v>239</v>
      </c>
      <c r="B84" t="s">
        <v>5</v>
      </c>
      <c r="C84" t="s">
        <v>240</v>
      </c>
      <c r="D84" t="s">
        <v>241</v>
      </c>
      <c r="E84" t="str">
        <f>HYPERLINK("https://talan.bank.gov.ua/get-user-certificate/S9ouclZwCKc82nwjY7VH","Завантажити сертифікат")</f>
        <v>Завантажити сертифікат</v>
      </c>
    </row>
    <row r="85" spans="1:5" x14ac:dyDescent="0.3">
      <c r="A85" t="s">
        <v>242</v>
      </c>
      <c r="B85" t="s">
        <v>5</v>
      </c>
      <c r="C85" t="s">
        <v>243</v>
      </c>
      <c r="D85" t="s">
        <v>45</v>
      </c>
      <c r="E85" t="str">
        <f>HYPERLINK("https://talan.bank.gov.ua/get-user-certificate/S9oucpFFDMmopsUt0pIt","Завантажити сертифікат")</f>
        <v>Завантажити сертифікат</v>
      </c>
    </row>
    <row r="86" spans="1:5" x14ac:dyDescent="0.3">
      <c r="A86" t="s">
        <v>244</v>
      </c>
      <c r="B86" t="s">
        <v>5</v>
      </c>
      <c r="C86" t="s">
        <v>245</v>
      </c>
      <c r="D86" t="s">
        <v>246</v>
      </c>
      <c r="E86" t="str">
        <f>HYPERLINK("https://talan.bank.gov.ua/get-user-certificate/S9oucDuTf3SmxAu5z3Ig","Завантажити сертифікат")</f>
        <v>Завантажити сертифікат</v>
      </c>
    </row>
    <row r="87" spans="1:5" x14ac:dyDescent="0.3">
      <c r="A87" t="s">
        <v>247</v>
      </c>
      <c r="B87" t="s">
        <v>5</v>
      </c>
      <c r="C87" t="s">
        <v>248</v>
      </c>
      <c r="D87" t="s">
        <v>249</v>
      </c>
      <c r="E87" t="str">
        <f>HYPERLINK("https://talan.bank.gov.ua/get-user-certificate/S9ouci61gob5gxmo-vZC","Завантажити сертифікат")</f>
        <v>Завантажити сертифікат</v>
      </c>
    </row>
    <row r="88" spans="1:5" x14ac:dyDescent="0.3">
      <c r="A88" t="s">
        <v>250</v>
      </c>
      <c r="B88" t="s">
        <v>5</v>
      </c>
      <c r="C88" t="s">
        <v>251</v>
      </c>
      <c r="D88" t="s">
        <v>13</v>
      </c>
      <c r="E88" t="str">
        <f>HYPERLINK("https://talan.bank.gov.ua/get-user-certificate/S9oucosjyN3JkoywTrxm","Завантажити сертифікат")</f>
        <v>Завантажити сертифікат</v>
      </c>
    </row>
    <row r="89" spans="1:5" x14ac:dyDescent="0.3">
      <c r="A89" t="s">
        <v>252</v>
      </c>
      <c r="B89" t="s">
        <v>5</v>
      </c>
      <c r="C89" t="s">
        <v>253</v>
      </c>
      <c r="D89" t="s">
        <v>45</v>
      </c>
      <c r="E89" t="str">
        <f>HYPERLINK("https://talan.bank.gov.ua/get-user-certificate/S9oucSkKgUFXuPD6M_E8","Завантажити сертифікат")</f>
        <v>Завантажити сертифікат</v>
      </c>
    </row>
    <row r="90" spans="1:5" x14ac:dyDescent="0.3">
      <c r="A90" t="s">
        <v>254</v>
      </c>
      <c r="B90" t="s">
        <v>5</v>
      </c>
      <c r="C90" t="s">
        <v>255</v>
      </c>
      <c r="D90" t="s">
        <v>256</v>
      </c>
      <c r="E90" t="str">
        <f>HYPERLINK("https://talan.bank.gov.ua/get-user-certificate/S9oucofRdyJw1hfNWHgk","Завантажити сертифікат")</f>
        <v>Завантажити сертифікат</v>
      </c>
    </row>
    <row r="91" spans="1:5" x14ac:dyDescent="0.3">
      <c r="A91" t="s">
        <v>257</v>
      </c>
      <c r="B91" t="s">
        <v>5</v>
      </c>
      <c r="C91" t="s">
        <v>258</v>
      </c>
      <c r="D91" t="s">
        <v>256</v>
      </c>
      <c r="E91" t="str">
        <f>HYPERLINK("https://talan.bank.gov.ua/get-user-certificate/S9oucQWVQZ99itpwgF7y","Завантажити сертифікат")</f>
        <v>Завантажити сертифікат</v>
      </c>
    </row>
    <row r="92" spans="1:5" x14ac:dyDescent="0.3">
      <c r="A92" t="s">
        <v>259</v>
      </c>
      <c r="B92" t="s">
        <v>5</v>
      </c>
      <c r="C92" t="s">
        <v>260</v>
      </c>
      <c r="D92" t="s">
        <v>218</v>
      </c>
      <c r="E92" t="str">
        <f>HYPERLINK("https://talan.bank.gov.ua/get-user-certificate/S9oucB8izP1kT0MAElzL","Завантажити сертифікат")</f>
        <v>Завантажити сертифікат</v>
      </c>
    </row>
    <row r="93" spans="1:5" x14ac:dyDescent="0.3">
      <c r="A93" t="s">
        <v>261</v>
      </c>
      <c r="B93" t="s">
        <v>5</v>
      </c>
      <c r="C93" t="s">
        <v>262</v>
      </c>
      <c r="D93" t="s">
        <v>13</v>
      </c>
      <c r="E93" t="str">
        <f>HYPERLINK("https://talan.bank.gov.ua/get-user-certificate/S9ouccSXpf-p2P_FKMPT","Завантажити сертифікат")</f>
        <v>Завантажити сертифікат</v>
      </c>
    </row>
    <row r="94" spans="1:5" x14ac:dyDescent="0.3">
      <c r="A94" t="s">
        <v>263</v>
      </c>
      <c r="B94" t="s">
        <v>5</v>
      </c>
      <c r="C94" t="s">
        <v>264</v>
      </c>
      <c r="D94" t="s">
        <v>265</v>
      </c>
      <c r="E94" t="str">
        <f>HYPERLINK("https://talan.bank.gov.ua/get-user-certificate/S9oucVBuoZHjvVTMS7Ir","Завантажити сертифікат")</f>
        <v>Завантажити сертифікат</v>
      </c>
    </row>
    <row r="95" spans="1:5" x14ac:dyDescent="0.3">
      <c r="A95" t="s">
        <v>266</v>
      </c>
      <c r="B95" t="s">
        <v>5</v>
      </c>
      <c r="C95" t="s">
        <v>267</v>
      </c>
      <c r="D95" t="s">
        <v>268</v>
      </c>
      <c r="E95" t="str">
        <f>HYPERLINK("https://talan.bank.gov.ua/get-user-certificate/S9oucFKXsVpkfjDE4Jdd","Завантажити сертифікат")</f>
        <v>Завантажити сертифікат</v>
      </c>
    </row>
    <row r="96" spans="1:5" x14ac:dyDescent="0.3">
      <c r="A96" t="s">
        <v>269</v>
      </c>
      <c r="B96" t="s">
        <v>5</v>
      </c>
      <c r="C96" t="s">
        <v>270</v>
      </c>
      <c r="D96" t="s">
        <v>7</v>
      </c>
      <c r="E96" t="str">
        <f>HYPERLINK("https://talan.bank.gov.ua/get-user-certificate/S9oucjC8HhRIakLLCLBc","Завантажити сертифікат")</f>
        <v>Завантажити сертифікат</v>
      </c>
    </row>
    <row r="97" spans="1:5" x14ac:dyDescent="0.3">
      <c r="A97" t="s">
        <v>271</v>
      </c>
      <c r="B97" t="s">
        <v>5</v>
      </c>
      <c r="C97" t="s">
        <v>272</v>
      </c>
      <c r="D97" t="s">
        <v>218</v>
      </c>
      <c r="E97" t="str">
        <f>HYPERLINK("https://talan.bank.gov.ua/get-user-certificate/S9oucaQuNcRNcnARv9PW","Завантажити сертифікат")</f>
        <v>Завантажити сертифікат</v>
      </c>
    </row>
    <row r="98" spans="1:5" x14ac:dyDescent="0.3">
      <c r="A98" t="s">
        <v>273</v>
      </c>
      <c r="B98" t="s">
        <v>5</v>
      </c>
      <c r="C98" t="s">
        <v>274</v>
      </c>
      <c r="D98" t="s">
        <v>275</v>
      </c>
      <c r="E98" t="str">
        <f>HYPERLINK("https://talan.bank.gov.ua/get-user-certificate/S9oucYqWTMtHkCSOQk9C","Завантажити сертифікат")</f>
        <v>Завантажити сертифікат</v>
      </c>
    </row>
    <row r="99" spans="1:5" x14ac:dyDescent="0.3">
      <c r="A99" t="s">
        <v>276</v>
      </c>
      <c r="B99" t="s">
        <v>5</v>
      </c>
      <c r="C99" t="s">
        <v>277</v>
      </c>
      <c r="D99" t="s">
        <v>278</v>
      </c>
      <c r="E99" t="str">
        <f>HYPERLINK("https://talan.bank.gov.ua/get-user-certificate/S9ouc37zZMVuu9h_cmxl","Завантажити сертифікат")</f>
        <v>Завантажити сертифікат</v>
      </c>
    </row>
    <row r="100" spans="1:5" x14ac:dyDescent="0.3">
      <c r="A100" t="s">
        <v>279</v>
      </c>
      <c r="B100" t="s">
        <v>5</v>
      </c>
      <c r="C100" t="s">
        <v>280</v>
      </c>
      <c r="D100" t="s">
        <v>76</v>
      </c>
      <c r="E100" t="str">
        <f>HYPERLINK("https://talan.bank.gov.ua/get-user-certificate/S9oucWFEg62PELKIkOE5","Завантажити сертифікат")</f>
        <v>Завантажити сертифікат</v>
      </c>
    </row>
    <row r="101" spans="1:5" x14ac:dyDescent="0.3">
      <c r="A101" t="s">
        <v>281</v>
      </c>
      <c r="B101" t="s">
        <v>5</v>
      </c>
      <c r="C101" t="s">
        <v>282</v>
      </c>
      <c r="D101" t="s">
        <v>37</v>
      </c>
      <c r="E101" t="str">
        <f>HYPERLINK("https://talan.bank.gov.ua/get-user-certificate/S9ouc_rQ_wxuVzR2aZaa","Завантажити сертифікат")</f>
        <v>Завантажити сертифікат</v>
      </c>
    </row>
    <row r="102" spans="1:5" x14ac:dyDescent="0.3">
      <c r="A102" t="s">
        <v>283</v>
      </c>
      <c r="B102" t="s">
        <v>5</v>
      </c>
      <c r="C102" t="s">
        <v>284</v>
      </c>
      <c r="D102" t="s">
        <v>285</v>
      </c>
      <c r="E102" t="str">
        <f>HYPERLINK("https://talan.bank.gov.ua/get-user-certificate/S9ouccG0j4xsEFDRrYCu","Завантажити сертифікат")</f>
        <v>Завантажити сертифікат</v>
      </c>
    </row>
    <row r="103" spans="1:5" x14ac:dyDescent="0.3">
      <c r="A103" t="s">
        <v>286</v>
      </c>
      <c r="B103" t="s">
        <v>5</v>
      </c>
      <c r="C103" t="s">
        <v>287</v>
      </c>
      <c r="D103" t="s">
        <v>288</v>
      </c>
      <c r="E103" t="str">
        <f>HYPERLINK("https://talan.bank.gov.ua/get-user-certificate/S9oucrJteDpI9hahYFC7","Завантажити сертифікат")</f>
        <v>Завантажити сертифікат</v>
      </c>
    </row>
    <row r="104" spans="1:5" x14ac:dyDescent="0.3">
      <c r="A104" t="s">
        <v>289</v>
      </c>
      <c r="B104" t="s">
        <v>5</v>
      </c>
      <c r="C104" t="s">
        <v>290</v>
      </c>
      <c r="D104" t="s">
        <v>291</v>
      </c>
      <c r="E104" t="str">
        <f>HYPERLINK("https://talan.bank.gov.ua/get-user-certificate/S9oucoaG6NBvnfgWGXup","Завантажити сертифікат")</f>
        <v>Завантажити сертифікат</v>
      </c>
    </row>
    <row r="105" spans="1:5" x14ac:dyDescent="0.3">
      <c r="A105" t="s">
        <v>292</v>
      </c>
      <c r="B105" t="s">
        <v>5</v>
      </c>
      <c r="C105" t="s">
        <v>293</v>
      </c>
      <c r="D105" t="s">
        <v>294</v>
      </c>
      <c r="E105" t="str">
        <f>HYPERLINK("https://talan.bank.gov.ua/get-user-certificate/S9oucFgNaEMCoe7gXgez","Завантажити сертифікат")</f>
        <v>Завантажити сертифікат</v>
      </c>
    </row>
    <row r="106" spans="1:5" x14ac:dyDescent="0.3">
      <c r="A106" t="s">
        <v>295</v>
      </c>
      <c r="B106" t="s">
        <v>5</v>
      </c>
      <c r="C106" t="s">
        <v>296</v>
      </c>
      <c r="D106" t="s">
        <v>297</v>
      </c>
      <c r="E106" t="str">
        <f>HYPERLINK("https://talan.bank.gov.ua/get-user-certificate/S9ouchU1FZgK9PgWPCDL","Завантажити сертифікат")</f>
        <v>Завантажити сертифікат</v>
      </c>
    </row>
    <row r="107" spans="1:5" x14ac:dyDescent="0.3">
      <c r="A107" t="s">
        <v>298</v>
      </c>
      <c r="B107" t="s">
        <v>5</v>
      </c>
      <c r="C107" t="s">
        <v>299</v>
      </c>
      <c r="D107" t="s">
        <v>300</v>
      </c>
      <c r="E107" t="str">
        <f>HYPERLINK("https://talan.bank.gov.ua/get-user-certificate/S9oucR1ufLz0yyPO98vo","Завантажити сертифікат")</f>
        <v>Завантажити сертифікат</v>
      </c>
    </row>
    <row r="108" spans="1:5" x14ac:dyDescent="0.3">
      <c r="A108" t="s">
        <v>301</v>
      </c>
      <c r="B108" t="s">
        <v>5</v>
      </c>
      <c r="C108" t="s">
        <v>302</v>
      </c>
      <c r="D108" t="s">
        <v>303</v>
      </c>
      <c r="E108" t="str">
        <f>HYPERLINK("https://talan.bank.gov.ua/get-user-certificate/S9oucqmRMNfNVKRrmiee","Завантажити сертифікат")</f>
        <v>Завантажити сертифікат</v>
      </c>
    </row>
    <row r="109" spans="1:5" x14ac:dyDescent="0.3">
      <c r="A109" t="s">
        <v>304</v>
      </c>
      <c r="B109" t="s">
        <v>5</v>
      </c>
      <c r="C109" t="s">
        <v>305</v>
      </c>
      <c r="D109" t="s">
        <v>306</v>
      </c>
      <c r="E109" t="str">
        <f>HYPERLINK("https://talan.bank.gov.ua/get-user-certificate/S9ouc7pwmtx6CpjnkZkY","Завантажити сертифікат")</f>
        <v>Завантажити сертифікат</v>
      </c>
    </row>
    <row r="110" spans="1:5" x14ac:dyDescent="0.3">
      <c r="A110" t="s">
        <v>307</v>
      </c>
      <c r="B110" t="s">
        <v>5</v>
      </c>
      <c r="C110" t="s">
        <v>308</v>
      </c>
      <c r="D110" t="s">
        <v>13</v>
      </c>
      <c r="E110" t="str">
        <f>HYPERLINK("https://talan.bank.gov.ua/get-user-certificate/S9oucMxPwkXl4MGz9OZz","Завантажити сертифікат")</f>
        <v>Завантажити сертифікат</v>
      </c>
    </row>
    <row r="111" spans="1:5" x14ac:dyDescent="0.3">
      <c r="A111" t="s">
        <v>309</v>
      </c>
      <c r="B111" t="s">
        <v>5</v>
      </c>
      <c r="C111" t="s">
        <v>310</v>
      </c>
      <c r="D111" t="s">
        <v>311</v>
      </c>
      <c r="E111" t="str">
        <f>HYPERLINK("https://talan.bank.gov.ua/get-user-certificate/S9oucDDPJ_ieVaQDjl_d","Завантажити сертифікат")</f>
        <v>Завантажити сертифікат</v>
      </c>
    </row>
    <row r="112" spans="1:5" x14ac:dyDescent="0.3">
      <c r="A112" t="s">
        <v>312</v>
      </c>
      <c r="B112" t="s">
        <v>5</v>
      </c>
      <c r="C112" t="s">
        <v>313</v>
      </c>
      <c r="D112" t="s">
        <v>314</v>
      </c>
      <c r="E112" t="str">
        <f>HYPERLINK("https://talan.bank.gov.ua/get-user-certificate/S9oucfveClUr8z65POCQ","Завантажити сертифікат")</f>
        <v>Завантажити сертифікат</v>
      </c>
    </row>
    <row r="113" spans="1:5" x14ac:dyDescent="0.3">
      <c r="A113" t="s">
        <v>315</v>
      </c>
      <c r="B113" t="s">
        <v>5</v>
      </c>
      <c r="C113" t="s">
        <v>316</v>
      </c>
      <c r="D113" t="s">
        <v>317</v>
      </c>
      <c r="E113" t="str">
        <f>HYPERLINK("https://talan.bank.gov.ua/get-user-certificate/S9oucF_9HFVgxZYz9vEI","Завантажити сертифікат")</f>
        <v>Завантажити сертифікат</v>
      </c>
    </row>
    <row r="114" spans="1:5" x14ac:dyDescent="0.3">
      <c r="A114" t="s">
        <v>318</v>
      </c>
      <c r="B114" t="s">
        <v>5</v>
      </c>
      <c r="C114" t="s">
        <v>319</v>
      </c>
      <c r="D114" t="s">
        <v>31</v>
      </c>
      <c r="E114" t="str">
        <f>HYPERLINK("https://talan.bank.gov.ua/get-user-certificate/S9oucxbbmDpP3ay7oYsb","Завантажити сертифікат")</f>
        <v>Завантажити сертифікат</v>
      </c>
    </row>
    <row r="115" spans="1:5" x14ac:dyDescent="0.3">
      <c r="A115" t="s">
        <v>320</v>
      </c>
      <c r="B115" t="s">
        <v>5</v>
      </c>
      <c r="C115" t="s">
        <v>321</v>
      </c>
      <c r="D115" t="s">
        <v>322</v>
      </c>
      <c r="E115" t="str">
        <f>HYPERLINK("https://talan.bank.gov.ua/get-user-certificate/S9ouciKjP3N477EagSBe","Завантажити сертифікат")</f>
        <v>Завантажити сертифікат</v>
      </c>
    </row>
    <row r="116" spans="1:5" x14ac:dyDescent="0.3">
      <c r="A116" t="s">
        <v>323</v>
      </c>
      <c r="B116" t="s">
        <v>5</v>
      </c>
      <c r="C116" t="s">
        <v>324</v>
      </c>
      <c r="D116" t="s">
        <v>25</v>
      </c>
      <c r="E116" t="str">
        <f>HYPERLINK("https://talan.bank.gov.ua/get-user-certificate/S9ouc49g4UuAx5TgYSuX","Завантажити сертифікат")</f>
        <v>Завантажити сертифікат</v>
      </c>
    </row>
    <row r="117" spans="1:5" x14ac:dyDescent="0.3">
      <c r="A117" t="s">
        <v>325</v>
      </c>
      <c r="B117" t="s">
        <v>5</v>
      </c>
      <c r="C117" t="s">
        <v>326</v>
      </c>
      <c r="D117" t="s">
        <v>166</v>
      </c>
      <c r="E117" t="str">
        <f>HYPERLINK("https://talan.bank.gov.ua/get-user-certificate/S9oucfeAC0YvQd0dXyD8","Завантажити сертифікат")</f>
        <v>Завантажити сертифікат</v>
      </c>
    </row>
    <row r="118" spans="1:5" x14ac:dyDescent="0.3">
      <c r="A118" t="s">
        <v>327</v>
      </c>
      <c r="B118" t="s">
        <v>5</v>
      </c>
      <c r="C118" t="s">
        <v>328</v>
      </c>
      <c r="D118" t="s">
        <v>329</v>
      </c>
      <c r="E118" t="str">
        <f>HYPERLINK("https://talan.bank.gov.ua/get-user-certificate/S9ouc9XRk_Ntg-dVAlzq","Завантажити сертифікат")</f>
        <v>Завантажити сертифікат</v>
      </c>
    </row>
    <row r="119" spans="1:5" x14ac:dyDescent="0.3">
      <c r="A119" t="s">
        <v>330</v>
      </c>
      <c r="B119" t="s">
        <v>5</v>
      </c>
      <c r="C119" t="s">
        <v>331</v>
      </c>
      <c r="D119" t="s">
        <v>332</v>
      </c>
      <c r="E119" t="str">
        <f>HYPERLINK("https://talan.bank.gov.ua/get-user-certificate/S9oucJfN7NLtaVk-hX0d","Завантажити сертифікат")</f>
        <v>Завантажити сертифікат</v>
      </c>
    </row>
    <row r="120" spans="1:5" x14ac:dyDescent="0.3">
      <c r="A120" t="s">
        <v>333</v>
      </c>
      <c r="B120" t="s">
        <v>5</v>
      </c>
      <c r="C120" t="s">
        <v>334</v>
      </c>
      <c r="D120" t="s">
        <v>335</v>
      </c>
      <c r="E120" t="str">
        <f>HYPERLINK("https://talan.bank.gov.ua/get-user-certificate/S9oucrpSh0kzTWGRulHo","Завантажити сертифікат")</f>
        <v>Завантажити сертифікат</v>
      </c>
    </row>
    <row r="121" spans="1:5" x14ac:dyDescent="0.3">
      <c r="A121" t="s">
        <v>336</v>
      </c>
      <c r="B121" t="s">
        <v>5</v>
      </c>
      <c r="C121" t="s">
        <v>337</v>
      </c>
      <c r="D121" t="s">
        <v>45</v>
      </c>
      <c r="E121" t="str">
        <f>HYPERLINK("https://talan.bank.gov.ua/get-user-certificate/S9oucpeKjnv7xUuJSSLR","Завантажити сертифікат")</f>
        <v>Завантажити сертифікат</v>
      </c>
    </row>
    <row r="122" spans="1:5" x14ac:dyDescent="0.3">
      <c r="A122" t="s">
        <v>338</v>
      </c>
      <c r="B122" t="s">
        <v>5</v>
      </c>
      <c r="C122" t="s">
        <v>339</v>
      </c>
      <c r="D122" t="s">
        <v>340</v>
      </c>
      <c r="E122" t="str">
        <f>HYPERLINK("https://talan.bank.gov.ua/get-user-certificate/S9ouc7qC0d9rut6J0FS2","Завантажити сертифікат")</f>
        <v>Завантажити сертифікат</v>
      </c>
    </row>
    <row r="123" spans="1:5" x14ac:dyDescent="0.3">
      <c r="A123" t="s">
        <v>341</v>
      </c>
      <c r="B123" t="s">
        <v>5</v>
      </c>
      <c r="C123" t="s">
        <v>342</v>
      </c>
      <c r="D123" t="s">
        <v>343</v>
      </c>
      <c r="E123" t="str">
        <f>HYPERLINK("https://talan.bank.gov.ua/get-user-certificate/S9oucXhdO-aoR17PhvfZ","Завантажити сертифікат")</f>
        <v>Завантажити сертифікат</v>
      </c>
    </row>
    <row r="124" spans="1:5" x14ac:dyDescent="0.3">
      <c r="A124" t="s">
        <v>344</v>
      </c>
      <c r="B124" t="s">
        <v>5</v>
      </c>
      <c r="C124" t="s">
        <v>345</v>
      </c>
      <c r="D124" t="s">
        <v>346</v>
      </c>
      <c r="E124" t="str">
        <f>HYPERLINK("https://talan.bank.gov.ua/get-user-certificate/S9oucjQmDAo4bAtVcBpE","Завантажити сертифікат")</f>
        <v>Завантажити сертифікат</v>
      </c>
    </row>
    <row r="125" spans="1:5" x14ac:dyDescent="0.3">
      <c r="A125" t="s">
        <v>347</v>
      </c>
      <c r="B125" t="s">
        <v>5</v>
      </c>
      <c r="C125" t="s">
        <v>348</v>
      </c>
      <c r="D125" t="s">
        <v>349</v>
      </c>
      <c r="E125" t="str">
        <f>HYPERLINK("https://talan.bank.gov.ua/get-user-certificate/S9oucs01_JbLE-oBcegK","Завантажити сертифікат")</f>
        <v>Завантажити сертифікат</v>
      </c>
    </row>
    <row r="126" spans="1:5" x14ac:dyDescent="0.3">
      <c r="A126" t="s">
        <v>350</v>
      </c>
      <c r="B126" t="s">
        <v>5</v>
      </c>
      <c r="C126" t="s">
        <v>351</v>
      </c>
      <c r="D126" t="s">
        <v>352</v>
      </c>
      <c r="E126" t="str">
        <f>HYPERLINK("https://talan.bank.gov.ua/get-user-certificate/S9oucr1Tl2BLSsXubSsG","Завантажити сертифікат")</f>
        <v>Завантажити сертифікат</v>
      </c>
    </row>
    <row r="127" spans="1:5" x14ac:dyDescent="0.3">
      <c r="A127" t="s">
        <v>353</v>
      </c>
      <c r="B127" t="s">
        <v>5</v>
      </c>
      <c r="C127" t="s">
        <v>354</v>
      </c>
      <c r="D127" t="s">
        <v>329</v>
      </c>
      <c r="E127" t="str">
        <f>HYPERLINK("https://talan.bank.gov.ua/get-user-certificate/S9oucXR_bqg7MxIPJFOE","Завантажити сертифікат")</f>
        <v>Завантажити сертифікат</v>
      </c>
    </row>
    <row r="128" spans="1:5" x14ac:dyDescent="0.3">
      <c r="A128" t="s">
        <v>355</v>
      </c>
      <c r="B128" t="s">
        <v>5</v>
      </c>
      <c r="C128" t="s">
        <v>356</v>
      </c>
      <c r="D128" t="s">
        <v>218</v>
      </c>
      <c r="E128" t="str">
        <f>HYPERLINK("https://talan.bank.gov.ua/get-user-certificate/S9oucFGWGYojTtWsjBBB","Завантажити сертифікат")</f>
        <v>Завантажити сертифікат</v>
      </c>
    </row>
    <row r="129" spans="1:5" x14ac:dyDescent="0.3">
      <c r="A129" t="s">
        <v>357</v>
      </c>
      <c r="B129" t="s">
        <v>5</v>
      </c>
      <c r="C129" t="s">
        <v>358</v>
      </c>
      <c r="D129" t="s">
        <v>172</v>
      </c>
      <c r="E129" t="str">
        <f>HYPERLINK("https://talan.bank.gov.ua/get-user-certificate/S9oucPLVVRd3i8eahQE7","Завантажити сертифікат")</f>
        <v>Завантажити сертифікат</v>
      </c>
    </row>
    <row r="130" spans="1:5" x14ac:dyDescent="0.3">
      <c r="A130" t="s">
        <v>359</v>
      </c>
      <c r="B130" t="s">
        <v>5</v>
      </c>
      <c r="C130" t="s">
        <v>360</v>
      </c>
      <c r="D130" t="s">
        <v>361</v>
      </c>
      <c r="E130" t="str">
        <f>HYPERLINK("https://talan.bank.gov.ua/get-user-certificate/S9oucxtE4Sl5FhIvjiQq","Завантажити сертифікат")</f>
        <v>Завантажити сертифікат</v>
      </c>
    </row>
    <row r="131" spans="1:5" x14ac:dyDescent="0.3">
      <c r="A131" t="s">
        <v>362</v>
      </c>
      <c r="B131" t="s">
        <v>5</v>
      </c>
      <c r="C131" t="s">
        <v>363</v>
      </c>
      <c r="D131" t="s">
        <v>53</v>
      </c>
      <c r="E131" t="str">
        <f>HYPERLINK("https://talan.bank.gov.ua/get-user-certificate/S9oucfNZjlhyeNrbi8Kr","Завантажити сертифікат")</f>
        <v>Завантажити сертифікат</v>
      </c>
    </row>
    <row r="132" spans="1:5" x14ac:dyDescent="0.3">
      <c r="A132" t="s">
        <v>364</v>
      </c>
      <c r="B132" t="s">
        <v>5</v>
      </c>
      <c r="C132" t="s">
        <v>365</v>
      </c>
      <c r="D132" t="s">
        <v>366</v>
      </c>
      <c r="E132" t="str">
        <f>HYPERLINK("https://talan.bank.gov.ua/get-user-certificate/S9oucXuyRnEGWBdNmNpP","Завантажити сертифікат")</f>
        <v>Завантажити сертифікат</v>
      </c>
    </row>
    <row r="133" spans="1:5" x14ac:dyDescent="0.3">
      <c r="A133" t="s">
        <v>367</v>
      </c>
      <c r="B133" t="s">
        <v>5</v>
      </c>
      <c r="C133" t="s">
        <v>368</v>
      </c>
      <c r="D133" t="s">
        <v>13</v>
      </c>
      <c r="E133" t="str">
        <f>HYPERLINK("https://talan.bank.gov.ua/get-user-certificate/S9ouc-RonKeTYINR-wNk","Завантажити сертифікат")</f>
        <v>Завантажити сертифікат</v>
      </c>
    </row>
    <row r="134" spans="1:5" x14ac:dyDescent="0.3">
      <c r="A134" t="s">
        <v>369</v>
      </c>
      <c r="B134" t="s">
        <v>5</v>
      </c>
      <c r="C134" t="s">
        <v>370</v>
      </c>
      <c r="D134" t="s">
        <v>371</v>
      </c>
      <c r="E134" t="str">
        <f>HYPERLINK("https://talan.bank.gov.ua/get-user-certificate/S9oucqijQu2QqsJosoPP","Завантажити сертифікат")</f>
        <v>Завантажити сертифікат</v>
      </c>
    </row>
    <row r="135" spans="1:5" x14ac:dyDescent="0.3">
      <c r="A135" t="s">
        <v>372</v>
      </c>
      <c r="B135" t="s">
        <v>5</v>
      </c>
      <c r="C135" t="s">
        <v>373</v>
      </c>
      <c r="D135" t="s">
        <v>268</v>
      </c>
      <c r="E135" t="str">
        <f>HYPERLINK("https://talan.bank.gov.ua/get-user-certificate/S9ouczhFn_VORw1GabkJ","Завантажити сертифікат")</f>
        <v>Завантажити сертифікат</v>
      </c>
    </row>
    <row r="136" spans="1:5" x14ac:dyDescent="0.3">
      <c r="A136" t="s">
        <v>374</v>
      </c>
      <c r="B136" t="s">
        <v>5</v>
      </c>
      <c r="C136" t="s">
        <v>375</v>
      </c>
      <c r="D136" t="s">
        <v>376</v>
      </c>
      <c r="E136" t="str">
        <f>HYPERLINK("https://talan.bank.gov.ua/get-user-certificate/S9ouc_jT1VfVQL9KTIej","Завантажити сертифікат")</f>
        <v>Завантажити сертифікат</v>
      </c>
    </row>
    <row r="137" spans="1:5" x14ac:dyDescent="0.3">
      <c r="A137" t="s">
        <v>377</v>
      </c>
      <c r="B137" t="s">
        <v>5</v>
      </c>
      <c r="C137" t="s">
        <v>378</v>
      </c>
      <c r="D137" t="s">
        <v>13</v>
      </c>
      <c r="E137" t="str">
        <f>HYPERLINK("https://talan.bank.gov.ua/get-user-certificate/S9oucvSxqFm6aQiU9Riq","Завантажити сертифікат")</f>
        <v>Завантажити сертифікат</v>
      </c>
    </row>
    <row r="138" spans="1:5" x14ac:dyDescent="0.3">
      <c r="A138" t="s">
        <v>379</v>
      </c>
      <c r="B138" t="s">
        <v>5</v>
      </c>
      <c r="C138" t="s">
        <v>380</v>
      </c>
      <c r="D138" t="s">
        <v>381</v>
      </c>
      <c r="E138" t="str">
        <f>HYPERLINK("https://talan.bank.gov.ua/get-user-certificate/S9oucWvJ-VgzI0NlN2dP","Завантажити сертифікат")</f>
        <v>Завантажити сертифікат</v>
      </c>
    </row>
    <row r="139" spans="1:5" x14ac:dyDescent="0.3">
      <c r="A139" t="s">
        <v>382</v>
      </c>
      <c r="B139" t="s">
        <v>5</v>
      </c>
      <c r="C139" t="s">
        <v>383</v>
      </c>
      <c r="D139" t="s">
        <v>117</v>
      </c>
      <c r="E139" t="str">
        <f>HYPERLINK("https://talan.bank.gov.ua/get-user-certificate/S9oucxyMVZX-wQ89-h82","Завантажити сертифікат")</f>
        <v>Завантажити сертифікат</v>
      </c>
    </row>
    <row r="140" spans="1:5" x14ac:dyDescent="0.3">
      <c r="A140" t="s">
        <v>384</v>
      </c>
      <c r="B140" t="s">
        <v>5</v>
      </c>
      <c r="C140" t="s">
        <v>385</v>
      </c>
      <c r="D140" t="s">
        <v>386</v>
      </c>
      <c r="E140" t="str">
        <f>HYPERLINK("https://talan.bank.gov.ua/get-user-certificate/S9ouc10GAZmkOba9S6Uv","Завантажити сертифікат")</f>
        <v>Завантажити сертифікат</v>
      </c>
    </row>
    <row r="141" spans="1:5" x14ac:dyDescent="0.3">
      <c r="A141" t="s">
        <v>387</v>
      </c>
      <c r="B141" t="s">
        <v>5</v>
      </c>
      <c r="C141" t="s">
        <v>388</v>
      </c>
      <c r="D141" t="s">
        <v>389</v>
      </c>
      <c r="E141" t="str">
        <f>HYPERLINK("https://talan.bank.gov.ua/get-user-certificate/S9oucrrvVKDRRsSnqFB8","Завантажити сертифікат")</f>
        <v>Завантажити сертифікат</v>
      </c>
    </row>
    <row r="142" spans="1:5" x14ac:dyDescent="0.3">
      <c r="A142" t="s">
        <v>390</v>
      </c>
      <c r="B142" t="s">
        <v>5</v>
      </c>
      <c r="C142" t="s">
        <v>391</v>
      </c>
      <c r="D142" t="s">
        <v>392</v>
      </c>
      <c r="E142" t="str">
        <f>HYPERLINK("https://talan.bank.gov.ua/get-user-certificate/S9oucAFgJyKBRF1CC9fE","Завантажити сертифікат")</f>
        <v>Завантажити сертифікат</v>
      </c>
    </row>
    <row r="143" spans="1:5" x14ac:dyDescent="0.3">
      <c r="A143" t="s">
        <v>393</v>
      </c>
      <c r="B143" t="s">
        <v>5</v>
      </c>
      <c r="C143" t="s">
        <v>394</v>
      </c>
      <c r="D143" t="s">
        <v>114</v>
      </c>
      <c r="E143" t="str">
        <f>HYPERLINK("https://talan.bank.gov.ua/get-user-certificate/S9oucovZOLHMZb2YXfg-","Завантажити сертифікат")</f>
        <v>Завантажити сертифікат</v>
      </c>
    </row>
    <row r="144" spans="1:5" x14ac:dyDescent="0.3">
      <c r="A144" t="s">
        <v>395</v>
      </c>
      <c r="B144" t="s">
        <v>5</v>
      </c>
      <c r="C144" t="s">
        <v>396</v>
      </c>
      <c r="D144" t="s">
        <v>397</v>
      </c>
      <c r="E144" t="str">
        <f>HYPERLINK("https://talan.bank.gov.ua/get-user-certificate/S9ouc-a4bi0YqDppHnoP","Завантажити сертифікат")</f>
        <v>Завантажити сертифікат</v>
      </c>
    </row>
    <row r="145" spans="1:5" x14ac:dyDescent="0.3">
      <c r="A145" t="s">
        <v>398</v>
      </c>
      <c r="B145" t="s">
        <v>5</v>
      </c>
      <c r="C145" t="s">
        <v>399</v>
      </c>
      <c r="D145" t="s">
        <v>400</v>
      </c>
      <c r="E145" t="str">
        <f>HYPERLINK("https://talan.bank.gov.ua/get-user-certificate/S9ouc3uQQ7lrP4bRGtg1","Завантажити сертифікат")</f>
        <v>Завантажити сертифікат</v>
      </c>
    </row>
    <row r="146" spans="1:5" x14ac:dyDescent="0.3">
      <c r="A146" t="s">
        <v>401</v>
      </c>
      <c r="B146" t="s">
        <v>5</v>
      </c>
      <c r="C146" t="s">
        <v>402</v>
      </c>
      <c r="D146" t="s">
        <v>403</v>
      </c>
      <c r="E146" t="str">
        <f>HYPERLINK("https://talan.bank.gov.ua/get-user-certificate/S9oucIgjx-sD7ZKLf58f","Завантажити сертифікат")</f>
        <v>Завантажити сертифікат</v>
      </c>
    </row>
    <row r="147" spans="1:5" x14ac:dyDescent="0.3">
      <c r="A147" t="s">
        <v>404</v>
      </c>
      <c r="B147" t="s">
        <v>5</v>
      </c>
      <c r="C147" t="s">
        <v>405</v>
      </c>
      <c r="D147" t="s">
        <v>117</v>
      </c>
      <c r="E147" t="str">
        <f>HYPERLINK("https://talan.bank.gov.ua/get-user-certificate/S9oucvxqaE1RsjOmasuc","Завантажити сертифікат")</f>
        <v>Завантажити сертифікат</v>
      </c>
    </row>
    <row r="148" spans="1:5" x14ac:dyDescent="0.3">
      <c r="A148" t="s">
        <v>406</v>
      </c>
      <c r="B148" t="s">
        <v>5</v>
      </c>
      <c r="C148" t="s">
        <v>407</v>
      </c>
      <c r="D148" t="s">
        <v>389</v>
      </c>
      <c r="E148" t="str">
        <f>HYPERLINK("https://talan.bank.gov.ua/get-user-certificate/S9ouciU241vVsPp_xxjn","Завантажити сертифікат")</f>
        <v>Завантажити сертифікат</v>
      </c>
    </row>
    <row r="149" spans="1:5" x14ac:dyDescent="0.3">
      <c r="A149" t="s">
        <v>408</v>
      </c>
      <c r="B149" t="s">
        <v>5</v>
      </c>
      <c r="C149" t="s">
        <v>409</v>
      </c>
      <c r="D149" t="s">
        <v>410</v>
      </c>
      <c r="E149" t="str">
        <f>HYPERLINK("https://talan.bank.gov.ua/get-user-certificate/S9ouccOIxNLlA_IuT59o","Завантажити сертифікат")</f>
        <v>Завантажити сертифікат</v>
      </c>
    </row>
    <row r="150" spans="1:5" x14ac:dyDescent="0.3">
      <c r="A150" t="s">
        <v>411</v>
      </c>
      <c r="B150" t="s">
        <v>5</v>
      </c>
      <c r="C150" t="s">
        <v>412</v>
      </c>
      <c r="D150" t="s">
        <v>413</v>
      </c>
      <c r="E150" t="str">
        <f>HYPERLINK("https://talan.bank.gov.ua/get-user-certificate/S9oucmLX2295CupXRmei","Завантажити сертифікат")</f>
        <v>Завантажити сертифікат</v>
      </c>
    </row>
    <row r="151" spans="1:5" x14ac:dyDescent="0.3">
      <c r="A151" t="s">
        <v>414</v>
      </c>
      <c r="B151" t="s">
        <v>5</v>
      </c>
      <c r="C151" t="s">
        <v>415</v>
      </c>
      <c r="D151" t="s">
        <v>416</v>
      </c>
      <c r="E151" t="str">
        <f>HYPERLINK("https://talan.bank.gov.ua/get-user-certificate/S9oucC0OPJSEWdlMZwNx","Завантажити сертифікат")</f>
        <v>Завантажити сертифікат</v>
      </c>
    </row>
    <row r="152" spans="1:5" x14ac:dyDescent="0.3">
      <c r="A152" t="s">
        <v>417</v>
      </c>
      <c r="B152" t="s">
        <v>5</v>
      </c>
      <c r="C152" t="s">
        <v>418</v>
      </c>
      <c r="D152" t="s">
        <v>84</v>
      </c>
      <c r="E152" t="str">
        <f>HYPERLINK("https://talan.bank.gov.ua/get-user-certificate/S9oucbdGbzhiluYnWat2","Завантажити сертифікат")</f>
        <v>Завантажити сертифікат</v>
      </c>
    </row>
    <row r="153" spans="1:5" x14ac:dyDescent="0.3">
      <c r="A153" t="s">
        <v>419</v>
      </c>
      <c r="B153" t="s">
        <v>5</v>
      </c>
      <c r="C153" t="s">
        <v>420</v>
      </c>
      <c r="D153" t="s">
        <v>45</v>
      </c>
      <c r="E153" t="str">
        <f>HYPERLINK("https://talan.bank.gov.ua/get-user-certificate/S9oucLfxEWzl9dUXhZIE","Завантажити сертифікат")</f>
        <v>Завантажити сертифікат</v>
      </c>
    </row>
    <row r="154" spans="1:5" x14ac:dyDescent="0.3">
      <c r="A154" t="s">
        <v>421</v>
      </c>
      <c r="B154" t="s">
        <v>5</v>
      </c>
      <c r="C154" t="s">
        <v>422</v>
      </c>
      <c r="D154" t="s">
        <v>423</v>
      </c>
      <c r="E154" t="str">
        <f>HYPERLINK("https://talan.bank.gov.ua/get-user-certificate/S9ouctQETRRkeFCiGIq1","Завантажити сертифікат")</f>
        <v>Завантажити сертифікат</v>
      </c>
    </row>
    <row r="155" spans="1:5" x14ac:dyDescent="0.3">
      <c r="A155" t="s">
        <v>424</v>
      </c>
      <c r="B155" t="s">
        <v>5</v>
      </c>
      <c r="C155" t="s">
        <v>425</v>
      </c>
      <c r="D155" t="s">
        <v>426</v>
      </c>
      <c r="E155" t="str">
        <f>HYPERLINK("https://talan.bank.gov.ua/get-user-certificate/S9oucVLsLEKhvcZy6kjB","Завантажити сертифікат")</f>
        <v>Завантажити сертифікат</v>
      </c>
    </row>
    <row r="156" spans="1:5" x14ac:dyDescent="0.3">
      <c r="A156" t="s">
        <v>427</v>
      </c>
      <c r="B156" t="s">
        <v>5</v>
      </c>
      <c r="C156" t="s">
        <v>428</v>
      </c>
      <c r="D156" t="s">
        <v>429</v>
      </c>
      <c r="E156" t="str">
        <f>HYPERLINK("https://talan.bank.gov.ua/get-user-certificate/S9oucS3zJMbF8DNspj_m","Завантажити сертифікат")</f>
        <v>Завантажити сертифікат</v>
      </c>
    </row>
    <row r="157" spans="1:5" x14ac:dyDescent="0.3">
      <c r="A157" t="s">
        <v>430</v>
      </c>
      <c r="B157" t="s">
        <v>5</v>
      </c>
      <c r="C157" t="s">
        <v>431</v>
      </c>
      <c r="D157" t="s">
        <v>432</v>
      </c>
      <c r="E157" t="str">
        <f>HYPERLINK("https://talan.bank.gov.ua/get-user-certificate/S9oucyWkqyEhhgDKAJBN","Завантажити сертифікат")</f>
        <v>Завантажити сертифікат</v>
      </c>
    </row>
    <row r="158" spans="1:5" x14ac:dyDescent="0.3">
      <c r="A158" t="s">
        <v>433</v>
      </c>
      <c r="B158" t="s">
        <v>5</v>
      </c>
      <c r="C158" t="s">
        <v>434</v>
      </c>
      <c r="D158" t="s">
        <v>59</v>
      </c>
      <c r="E158" t="str">
        <f>HYPERLINK("https://talan.bank.gov.ua/get-user-certificate/S9oucMIYogE28uEMkFe0","Завантажити сертифікат")</f>
        <v>Завантажити сертифікат</v>
      </c>
    </row>
    <row r="159" spans="1:5" x14ac:dyDescent="0.3">
      <c r="A159" t="s">
        <v>435</v>
      </c>
      <c r="B159" t="s">
        <v>5</v>
      </c>
      <c r="C159" t="s">
        <v>436</v>
      </c>
      <c r="D159" t="s">
        <v>437</v>
      </c>
      <c r="E159" t="str">
        <f>HYPERLINK("https://talan.bank.gov.ua/get-user-certificate/S9ouc75E1Oaw6U95HQYA","Завантажити сертифікат")</f>
        <v>Завантажити сертифікат</v>
      </c>
    </row>
    <row r="160" spans="1:5" x14ac:dyDescent="0.3">
      <c r="A160" t="s">
        <v>438</v>
      </c>
      <c r="B160" t="s">
        <v>5</v>
      </c>
      <c r="C160" t="s">
        <v>439</v>
      </c>
      <c r="D160" t="s">
        <v>10</v>
      </c>
      <c r="E160" t="str">
        <f>HYPERLINK("https://talan.bank.gov.ua/get-user-certificate/S9oucoKG9OOR8oY7EW4y","Завантажити сертифікат")</f>
        <v>Завантажити сертифікат</v>
      </c>
    </row>
    <row r="161" spans="1:5" x14ac:dyDescent="0.3">
      <c r="A161" t="s">
        <v>440</v>
      </c>
      <c r="B161" t="s">
        <v>5</v>
      </c>
      <c r="C161" t="s">
        <v>441</v>
      </c>
      <c r="D161" t="s">
        <v>76</v>
      </c>
      <c r="E161" t="str">
        <f>HYPERLINK("https://talan.bank.gov.ua/get-user-certificate/S9oucXIPmu25nEjh--ij","Завантажити сертифікат")</f>
        <v>Завантажити сертифікат</v>
      </c>
    </row>
    <row r="162" spans="1:5" x14ac:dyDescent="0.3">
      <c r="A162" t="s">
        <v>442</v>
      </c>
      <c r="B162" t="s">
        <v>5</v>
      </c>
      <c r="C162" t="s">
        <v>443</v>
      </c>
      <c r="D162" t="s">
        <v>444</v>
      </c>
      <c r="E162" t="str">
        <f>HYPERLINK("https://talan.bank.gov.ua/get-user-certificate/S9ouc-OtT415XRYP6CQW","Завантажити сертифікат")</f>
        <v>Завантажити сертифікат</v>
      </c>
    </row>
    <row r="163" spans="1:5" x14ac:dyDescent="0.3">
      <c r="A163" t="s">
        <v>445</v>
      </c>
      <c r="B163" t="s">
        <v>5</v>
      </c>
      <c r="C163" t="s">
        <v>446</v>
      </c>
      <c r="D163" t="s">
        <v>447</v>
      </c>
      <c r="E163" t="str">
        <f>HYPERLINK("https://talan.bank.gov.ua/get-user-certificate/S9ouct6HcysPOoSyZnsY","Завантажити сертифікат")</f>
        <v>Завантажити сертифікат</v>
      </c>
    </row>
    <row r="164" spans="1:5" x14ac:dyDescent="0.3">
      <c r="A164" t="s">
        <v>448</v>
      </c>
      <c r="B164" t="s">
        <v>5</v>
      </c>
      <c r="C164" t="s">
        <v>449</v>
      </c>
      <c r="D164" t="s">
        <v>349</v>
      </c>
      <c r="E164" t="str">
        <f>HYPERLINK("https://talan.bank.gov.ua/get-user-certificate/S9oucQagImu2LKGdRuH7","Завантажити сертифікат")</f>
        <v>Завантажити сертифікат</v>
      </c>
    </row>
  </sheetData>
  <sheetProtection formatCells="0" formatColumns="0" formatRows="0" insertColumns="0" insertRows="0" insertHyperlinks="0" deleteColumns="0" deleteRows="0" sort="0" autoFilter="0" pivotTables="0"/>
  <hyperlinks>
    <hyperlink ref="E2" r:id="rId1" tooltip="Завантажити сертифікат" display="Завантажити сертифікат"/>
    <hyperlink ref="E3" r:id="rId2" tooltip="Завантажити сертифікат" display="Завантажити сертифікат"/>
    <hyperlink ref="E4" r:id="rId3" tooltip="Завантажити сертифікат" display="Завантажити сертифікат"/>
    <hyperlink ref="E5" r:id="rId4" tooltip="Завантажити сертифікат" display="Завантажити сертифікат"/>
    <hyperlink ref="E6" r:id="rId5" tooltip="Завантажити сертифікат" display="Завантажити сертифікат"/>
    <hyperlink ref="E7" r:id="rId6" tooltip="Завантажити сертифікат" display="Завантажити сертифікат"/>
    <hyperlink ref="E8" r:id="rId7" tooltip="Завантажити сертифікат" display="Завантажити сертифікат"/>
    <hyperlink ref="E9" r:id="rId8" tooltip="Завантажити сертифікат" display="Завантажити сертифікат"/>
    <hyperlink ref="E10" r:id="rId9" tooltip="Завантажити сертифікат" display="Завантажити сертифікат"/>
    <hyperlink ref="E11" r:id="rId10" tooltip="Завантажити сертифікат" display="Завантажити сертифікат"/>
    <hyperlink ref="E12" r:id="rId11" tooltip="Завантажити сертифікат" display="Завантажити сертифікат"/>
    <hyperlink ref="E13" r:id="rId12" tooltip="Завантажити сертифікат" display="Завантажити сертифікат"/>
    <hyperlink ref="E14" r:id="rId13" tooltip="Завантажити сертифікат" display="Завантажити сертифікат"/>
    <hyperlink ref="E15" r:id="rId14" tooltip="Завантажити сертифікат" display="Завантажити сертифікат"/>
    <hyperlink ref="E16" r:id="rId15" tooltip="Завантажити сертифікат" display="Завантажити сертифікат"/>
    <hyperlink ref="E17" r:id="rId16" tooltip="Завантажити сертифікат" display="Завантажити сертифікат"/>
    <hyperlink ref="E18" r:id="rId17" tooltip="Завантажити сертифікат" display="Завантажити сертифікат"/>
    <hyperlink ref="E19" r:id="rId18" tooltip="Завантажити сертифікат" display="Завантажити сертифікат"/>
    <hyperlink ref="E20" r:id="rId19" tooltip="Завантажити сертифікат" display="Завантажити сертифікат"/>
    <hyperlink ref="E21" r:id="rId20" tooltip="Завантажити сертифікат" display="Завантажити сертифікат"/>
    <hyperlink ref="E22" r:id="rId21" tooltip="Завантажити сертифікат" display="Завантажити сертифікат"/>
    <hyperlink ref="E23" r:id="rId22" tooltip="Завантажити сертифікат" display="Завантажити сертифікат"/>
    <hyperlink ref="E24" r:id="rId23" tooltip="Завантажити сертифікат" display="Завантажити сертифікат"/>
    <hyperlink ref="E25" r:id="rId24" tooltip="Завантажити сертифікат" display="Завантажити сертифікат"/>
    <hyperlink ref="E26" r:id="rId25" tooltip="Завантажити сертифікат" display="Завантажити сертифікат"/>
    <hyperlink ref="E27" r:id="rId26" tooltip="Завантажити сертифікат" display="Завантажити сертифікат"/>
    <hyperlink ref="E28" r:id="rId27" tooltip="Завантажити сертифікат" display="Завантажити сертифікат"/>
    <hyperlink ref="E29" r:id="rId28" tooltip="Завантажити сертифікат" display="Завантажити сертифікат"/>
    <hyperlink ref="E30" r:id="rId29" tooltip="Завантажити сертифікат" display="Завантажити сертифікат"/>
    <hyperlink ref="E31" r:id="rId30" tooltip="Завантажити сертифікат" display="Завантажити сертифікат"/>
    <hyperlink ref="E32" r:id="rId31" tooltip="Завантажити сертифікат" display="Завантажити сертифікат"/>
    <hyperlink ref="E33" r:id="rId32" tooltip="Завантажити сертифікат" display="Завантажити сертифікат"/>
    <hyperlink ref="E34" r:id="rId33" tooltip="Завантажити сертифікат" display="Завантажити сертифікат"/>
    <hyperlink ref="E35" r:id="rId34" tooltip="Завантажити сертифікат" display="Завантажити сертифікат"/>
    <hyperlink ref="E36" r:id="rId35" tooltip="Завантажити сертифікат" display="Завантажити сертифікат"/>
    <hyperlink ref="E37" r:id="rId36" tooltip="Завантажити сертифікат" display="Завантажити сертифікат"/>
    <hyperlink ref="E38" r:id="rId37" tooltip="Завантажити сертифікат" display="Завантажити сертифікат"/>
    <hyperlink ref="E39" r:id="rId38" tooltip="Завантажити сертифікат" display="Завантажити сертифікат"/>
    <hyperlink ref="E40" r:id="rId39" tooltip="Завантажити сертифікат" display="Завантажити сертифікат"/>
    <hyperlink ref="E41" r:id="rId40" tooltip="Завантажити сертифікат" display="Завантажити сертифікат"/>
    <hyperlink ref="E42" r:id="rId41" tooltip="Завантажити сертифікат" display="Завантажити сертифікат"/>
    <hyperlink ref="E43" r:id="rId42" tooltip="Завантажити сертифікат" display="Завантажити сертифікат"/>
    <hyperlink ref="E44" r:id="rId43" tooltip="Завантажити сертифікат" display="Завантажити сертифікат"/>
    <hyperlink ref="E45" r:id="rId44" tooltip="Завантажити сертифікат" display="Завантажити сертифікат"/>
    <hyperlink ref="E46" r:id="rId45" tooltip="Завантажити сертифікат" display="Завантажити сертифікат"/>
    <hyperlink ref="E47" r:id="rId46" tooltip="Завантажити сертифікат" display="Завантажити сертифікат"/>
    <hyperlink ref="E48" r:id="rId47" tooltip="Завантажити сертифікат" display="Завантажити сертифікат"/>
    <hyperlink ref="E49" r:id="rId48" tooltip="Завантажити сертифікат" display="Завантажити сертифікат"/>
    <hyperlink ref="E50" r:id="rId49" tooltip="Завантажити сертифікат" display="Завантажити сертифікат"/>
    <hyperlink ref="E51" r:id="rId50" tooltip="Завантажити сертифікат" display="Завантажити сертифікат"/>
    <hyperlink ref="E52" r:id="rId51" tooltip="Завантажити сертифікат" display="Завантажити сертифікат"/>
    <hyperlink ref="E53" r:id="rId52" tooltip="Завантажити сертифікат" display="Завантажити сертифікат"/>
    <hyperlink ref="E54" r:id="rId53" tooltip="Завантажити сертифікат" display="Завантажити сертифікат"/>
    <hyperlink ref="E55" r:id="rId54" tooltip="Завантажити сертифікат" display="Завантажити сертифікат"/>
    <hyperlink ref="E56" r:id="rId55" tooltip="Завантажити сертифікат" display="Завантажити сертифікат"/>
    <hyperlink ref="E57" r:id="rId56" tooltip="Завантажити сертифікат" display="Завантажити сертифікат"/>
    <hyperlink ref="E58" r:id="rId57" tooltip="Завантажити сертифікат" display="Завантажити сертифікат"/>
    <hyperlink ref="E59" r:id="rId58" tooltip="Завантажити сертифікат" display="Завантажити сертифікат"/>
    <hyperlink ref="E60" r:id="rId59" tooltip="Завантажити сертифікат" display="Завантажити сертифікат"/>
    <hyperlink ref="E61" r:id="rId60" tooltip="Завантажити сертифікат" display="Завантажити сертифікат"/>
    <hyperlink ref="E62" r:id="rId61" tooltip="Завантажити сертифікат" display="Завантажити сертифікат"/>
    <hyperlink ref="E63" r:id="rId62" tooltip="Завантажити сертифікат" display="Завантажити сертифікат"/>
    <hyperlink ref="E64" r:id="rId63" tooltip="Завантажити сертифікат" display="Завантажити сертифікат"/>
    <hyperlink ref="E65" r:id="rId64" tooltip="Завантажити сертифікат" display="Завантажити сертифікат"/>
    <hyperlink ref="E66" r:id="rId65" tooltip="Завантажити сертифікат" display="Завантажити сертифікат"/>
    <hyperlink ref="E67" r:id="rId66" tooltip="Завантажити сертифікат" display="Завантажити сертифікат"/>
    <hyperlink ref="E68" r:id="rId67" tooltip="Завантажити сертифікат" display="Завантажити сертифікат"/>
    <hyperlink ref="E69" r:id="rId68" tooltip="Завантажити сертифікат" display="Завантажити сертифікат"/>
    <hyperlink ref="E70" r:id="rId69" tooltip="Завантажити сертифікат" display="Завантажити сертифікат"/>
    <hyperlink ref="E71" r:id="rId70" tooltip="Завантажити сертифікат" display="Завантажити сертифікат"/>
    <hyperlink ref="E72" r:id="rId71" tooltip="Завантажити сертифікат" display="Завантажити сертифікат"/>
    <hyperlink ref="E73" r:id="rId72" tooltip="Завантажити сертифікат" display="Завантажити сертифікат"/>
    <hyperlink ref="E74" r:id="rId73" tooltip="Завантажити сертифікат" display="Завантажити сертифікат"/>
    <hyperlink ref="E75" r:id="rId74" tooltip="Завантажити сертифікат" display="Завантажити сертифікат"/>
    <hyperlink ref="E76" r:id="rId75" tooltip="Завантажити сертифікат" display="Завантажити сертифікат"/>
    <hyperlink ref="E77" r:id="rId76" tooltip="Завантажити сертифікат" display="Завантажити сертифікат"/>
    <hyperlink ref="E78" r:id="rId77" tooltip="Завантажити сертифікат" display="Завантажити сертифікат"/>
    <hyperlink ref="E79" r:id="rId78" tooltip="Завантажити сертифікат" display="Завантажити сертифікат"/>
    <hyperlink ref="E80" r:id="rId79" tooltip="Завантажити сертифікат" display="Завантажити сертифікат"/>
    <hyperlink ref="E81" r:id="rId80" tooltip="Завантажити сертифікат" display="Завантажити сертифікат"/>
    <hyperlink ref="E82" r:id="rId81" tooltip="Завантажити сертифікат" display="Завантажити сертифікат"/>
    <hyperlink ref="E83" r:id="rId82" tooltip="Завантажити сертифікат" display="Завантажити сертифікат"/>
    <hyperlink ref="E84" r:id="rId83" tooltip="Завантажити сертифікат" display="Завантажити сертифікат"/>
    <hyperlink ref="E85" r:id="rId84" tooltip="Завантажити сертифікат" display="Завантажити сертифікат"/>
    <hyperlink ref="E86" r:id="rId85" tooltip="Завантажити сертифікат" display="Завантажити сертифікат"/>
    <hyperlink ref="E87" r:id="rId86" tooltip="Завантажити сертифікат" display="Завантажити сертифікат"/>
    <hyperlink ref="E88" r:id="rId87" tooltip="Завантажити сертифікат" display="Завантажити сертифікат"/>
    <hyperlink ref="E89" r:id="rId88" tooltip="Завантажити сертифікат" display="Завантажити сертифікат"/>
    <hyperlink ref="E90" r:id="rId89" tooltip="Завантажити сертифікат" display="Завантажити сертифікат"/>
    <hyperlink ref="E91" r:id="rId90" tooltip="Завантажити сертифікат" display="Завантажити сертифікат"/>
    <hyperlink ref="E92" r:id="rId91" tooltip="Завантажити сертифікат" display="Завантажити сертифікат"/>
    <hyperlink ref="E93" r:id="rId92" tooltip="Завантажити сертифікат" display="Завантажити сертифікат"/>
    <hyperlink ref="E94" r:id="rId93" tooltip="Завантажити сертифікат" display="Завантажити сертифікат"/>
    <hyperlink ref="E95" r:id="rId94" tooltip="Завантажити сертифікат" display="Завантажити сертифікат"/>
    <hyperlink ref="E96" r:id="rId95" tooltip="Завантажити сертифікат" display="Завантажити сертифікат"/>
    <hyperlink ref="E97" r:id="rId96" tooltip="Завантажити сертифікат" display="Завантажити сертифікат"/>
    <hyperlink ref="E98" r:id="rId97" tooltip="Завантажити сертифікат" display="Завантажити сертифікат"/>
    <hyperlink ref="E99" r:id="rId98" tooltip="Завантажити сертифікат" display="Завантажити сертифікат"/>
    <hyperlink ref="E100" r:id="rId99" tooltip="Завантажити сертифікат" display="Завантажити сертифікат"/>
    <hyperlink ref="E101" r:id="rId100" tooltip="Завантажити сертифікат" display="Завантажити сертифікат"/>
    <hyperlink ref="E102" r:id="rId101" tooltip="Завантажити сертифікат" display="Завантажити сертифікат"/>
    <hyperlink ref="E103" r:id="rId102" tooltip="Завантажити сертифікат" display="Завантажити сертифікат"/>
    <hyperlink ref="E104" r:id="rId103" tooltip="Завантажити сертифікат" display="Завантажити сертифікат"/>
    <hyperlink ref="E105" r:id="rId104" tooltip="Завантажити сертифікат" display="Завантажити сертифікат"/>
    <hyperlink ref="E106" r:id="rId105" tooltip="Завантажити сертифікат" display="Завантажити сертифікат"/>
    <hyperlink ref="E107" r:id="rId106" tooltip="Завантажити сертифікат" display="Завантажити сертифікат"/>
    <hyperlink ref="E108" r:id="rId107" tooltip="Завантажити сертифікат" display="Завантажити сертифікат"/>
    <hyperlink ref="E109" r:id="rId108" tooltip="Завантажити сертифікат" display="Завантажити сертифікат"/>
    <hyperlink ref="E110" r:id="rId109" tooltip="Завантажити сертифікат" display="Завантажити сертифікат"/>
    <hyperlink ref="E111" r:id="rId110" tooltip="Завантажити сертифікат" display="Завантажити сертифікат"/>
    <hyperlink ref="E112" r:id="rId111" tooltip="Завантажити сертифікат" display="Завантажити сертифікат"/>
    <hyperlink ref="E113" r:id="rId112" tooltip="Завантажити сертифікат" display="Завантажити сертифікат"/>
    <hyperlink ref="E114" r:id="rId113" tooltip="Завантажити сертифікат" display="Завантажити сертифікат"/>
    <hyperlink ref="E115" r:id="rId114" tooltip="Завантажити сертифікат" display="Завантажити сертифікат"/>
    <hyperlink ref="E116" r:id="rId115" tooltip="Завантажити сертифікат" display="Завантажити сертифікат"/>
    <hyperlink ref="E117" r:id="rId116" tooltip="Завантажити сертифікат" display="Завантажити сертифікат"/>
    <hyperlink ref="E118" r:id="rId117" tooltip="Завантажити сертифікат" display="Завантажити сертифікат"/>
    <hyperlink ref="E119" r:id="rId118" tooltip="Завантажити сертифікат" display="Завантажити сертифікат"/>
    <hyperlink ref="E120" r:id="rId119" tooltip="Завантажити сертифікат" display="Завантажити сертифікат"/>
    <hyperlink ref="E121" r:id="rId120" tooltip="Завантажити сертифікат" display="Завантажити сертифікат"/>
    <hyperlink ref="E122" r:id="rId121" tooltip="Завантажити сертифікат" display="Завантажити сертифікат"/>
    <hyperlink ref="E123" r:id="rId122" tooltip="Завантажити сертифікат" display="Завантажити сертифікат"/>
    <hyperlink ref="E124" r:id="rId123" tooltip="Завантажити сертифікат" display="Завантажити сертифікат"/>
    <hyperlink ref="E125" r:id="rId124" tooltip="Завантажити сертифікат" display="Завантажити сертифікат"/>
    <hyperlink ref="E126" r:id="rId125" tooltip="Завантажити сертифікат" display="Завантажити сертифікат"/>
    <hyperlink ref="E127" r:id="rId126" tooltip="Завантажити сертифікат" display="Завантажити сертифікат"/>
    <hyperlink ref="E128" r:id="rId127" tooltip="Завантажити сертифікат" display="Завантажити сертифікат"/>
    <hyperlink ref="E129" r:id="rId128" tooltip="Завантажити сертифікат" display="Завантажити сертифікат"/>
    <hyperlink ref="E130" r:id="rId129" tooltip="Завантажити сертифікат" display="Завантажити сертифікат"/>
    <hyperlink ref="E131" r:id="rId130" tooltip="Завантажити сертифікат" display="Завантажити сертифікат"/>
    <hyperlink ref="E132" r:id="rId131" tooltip="Завантажити сертифікат" display="Завантажити сертифікат"/>
    <hyperlink ref="E133" r:id="rId132" tooltip="Завантажити сертифікат" display="Завантажити сертифікат"/>
    <hyperlink ref="E134" r:id="rId133" tooltip="Завантажити сертифікат" display="Завантажити сертифікат"/>
    <hyperlink ref="E135" r:id="rId134" tooltip="Завантажити сертифікат" display="Завантажити сертифікат"/>
    <hyperlink ref="E136" r:id="rId135" tooltip="Завантажити сертифікат" display="Завантажити сертифікат"/>
    <hyperlink ref="E137" r:id="rId136" tooltip="Завантажити сертифікат" display="Завантажити сертифікат"/>
    <hyperlink ref="E138" r:id="rId137" tooltip="Завантажити сертифікат" display="Завантажити сертифікат"/>
    <hyperlink ref="E139" r:id="rId138" tooltip="Завантажити сертифікат" display="Завантажити сертифікат"/>
    <hyperlink ref="E140" r:id="rId139" tooltip="Завантажити сертифікат" display="Завантажити сертифікат"/>
    <hyperlink ref="E141" r:id="rId140" tooltip="Завантажити сертифікат" display="Завантажити сертифікат"/>
    <hyperlink ref="E142" r:id="rId141" tooltip="Завантажити сертифікат" display="Завантажити сертифікат"/>
    <hyperlink ref="E143" r:id="rId142" tooltip="Завантажити сертифікат" display="Завантажити сертифікат"/>
    <hyperlink ref="E144" r:id="rId143" tooltip="Завантажити сертифікат" display="Завантажити сертифікат"/>
    <hyperlink ref="E145" r:id="rId144" tooltip="Завантажити сертифікат" display="Завантажити сертифікат"/>
    <hyperlink ref="E146" r:id="rId145" tooltip="Завантажити сертифікат" display="Завантажити сертифікат"/>
    <hyperlink ref="E147" r:id="rId146" tooltip="Завантажити сертифікат" display="Завантажити сертифікат"/>
    <hyperlink ref="E148" r:id="rId147" tooltip="Завантажити сертифікат" display="Завантажити сертифікат"/>
    <hyperlink ref="E149" r:id="rId148" tooltip="Завантажити сертифікат" display="Завантажити сертифікат"/>
    <hyperlink ref="E150" r:id="rId149" tooltip="Завантажити сертифікат" display="Завантажити сертифікат"/>
    <hyperlink ref="E151" r:id="rId150" tooltip="Завантажити сертифікат" display="Завантажити сертифікат"/>
    <hyperlink ref="E152" r:id="rId151" tooltip="Завантажити сертифікат" display="Завантажити сертифікат"/>
    <hyperlink ref="E153" r:id="rId152" tooltip="Завантажити сертифікат" display="Завантажити сертифікат"/>
    <hyperlink ref="E154" r:id="rId153" tooltip="Завантажити сертифікат" display="Завантажити сертифікат"/>
    <hyperlink ref="E155" r:id="rId154" tooltip="Завантажити сертифікат" display="Завантажити сертифікат"/>
    <hyperlink ref="E156" r:id="rId155" tooltip="Завантажити сертифікат" display="Завантажити сертифікат"/>
    <hyperlink ref="E157" r:id="rId156" tooltip="Завантажити сертифікат" display="Завантажити сертифікат"/>
    <hyperlink ref="E158" r:id="rId157" tooltip="Завантажити сертифікат" display="Завантажити сертифікат"/>
    <hyperlink ref="E159" r:id="rId158" tooltip="Завантажити сертифікат" display="Завантажити сертифікат"/>
    <hyperlink ref="E160" r:id="rId159" tooltip="Завантажити сертифікат" display="Завантажити сертифікат"/>
    <hyperlink ref="E161" r:id="rId160" tooltip="Завантажити сертифікат" display="Завантажити сертифікат"/>
    <hyperlink ref="E162" r:id="rId161" tooltip="Завантажити сертифікат" display="Завантажити сертифікат"/>
    <hyperlink ref="E163" r:id="rId162" tooltip="Завантажити сертифікат" display="Завантажити сертифікат"/>
    <hyperlink ref="E164" r:id="rId163" tooltip="Завантажити сертифікат" display="Завантажити сертифікат"/>
  </hyperlinks>
  <pageMargins left="0.7" right="0.7" top="0.75" bottom="0.75" header="0.3" footer="0.3"/>
  <pageSetup orientation="portrait" r:id="rId16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Багінська Каріна Геннадіївна</cp:lastModifiedBy>
  <dcterms:created xsi:type="dcterms:W3CDTF">2025-04-23T13:04:37Z</dcterms:created>
  <dcterms:modified xsi:type="dcterms:W3CDTF">2025-04-23T13:06:45Z</dcterms:modified>
  <cp:category/>
</cp:coreProperties>
</file>