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ersNBU\003369\Desktop\Сертифікат Методичний діалог\"/>
    </mc:Choice>
  </mc:AlternateContent>
  <bookViews>
    <workbookView xWindow="0" yWindow="0" windowWidth="23040" windowHeight="8784"/>
  </bookViews>
  <sheets>
    <sheet name="Worksheet" sheetId="1" r:id="rId1"/>
  </sheets>
  <calcPr calcId="162913"/>
</workbook>
</file>

<file path=xl/calcChain.xml><?xml version="1.0" encoding="utf-8"?>
<calcChain xmlns="http://schemas.openxmlformats.org/spreadsheetml/2006/main">
  <c r="E107" i="1" l="1"/>
  <c r="E106" i="1" l="1"/>
  <c r="E105" i="1" l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<sst xmlns="http://schemas.openxmlformats.org/spreadsheetml/2006/main" count="429" uniqueCount="324">
  <si>
    <t>номер</t>
  </si>
  <si>
    <t>дата</t>
  </si>
  <si>
    <t>ПІБ</t>
  </si>
  <si>
    <t>Посилання на сертифікат</t>
  </si>
  <si>
    <t>MD_1_001</t>
  </si>
  <si>
    <t>22 жовтня 2025 р.</t>
  </si>
  <si>
    <t>Апалькова Алла Тихонівна</t>
  </si>
  <si>
    <t>Старовірівський ліцей Старовірівськуої сільської ради Берестинського району Харківської області</t>
  </si>
  <si>
    <t>MD_1_002</t>
  </si>
  <si>
    <t>Артюхова Марія Олександрівна</t>
  </si>
  <si>
    <t>Комунальний заклад "Лозівський ліцей № 4" Лозівської міської ради Харківської області</t>
  </si>
  <si>
    <t>MD_1_003</t>
  </si>
  <si>
    <t>Бабюк Олександр Іванович</t>
  </si>
  <si>
    <t>Київський ліцей бізнесу</t>
  </si>
  <si>
    <t>MD_1_004</t>
  </si>
  <si>
    <t>Батьковець Наталія Олексіївна</t>
  </si>
  <si>
    <t>Крижівська гімназія Кременецької міської ради</t>
  </si>
  <si>
    <t>MD_1_005</t>
  </si>
  <si>
    <t>Березюк Андрій Віталійович</t>
  </si>
  <si>
    <t>Ридомильська загальноосвітня школа І-ІІІ ступенів Почаївської міської ради Тернопільської області</t>
  </si>
  <si>
    <t>MD_1_006</t>
  </si>
  <si>
    <t>Бечкало Зоя Михайлівна</t>
  </si>
  <si>
    <t>Полтавська академія неперервної освіти ім. М.В. Остроградського</t>
  </si>
  <si>
    <t>MD_1_007</t>
  </si>
  <si>
    <t>Борисенко Людмила Іванівна</t>
  </si>
  <si>
    <t>ЧОІППО імені К.Д.Ушинського</t>
  </si>
  <si>
    <t>MD_1_008</t>
  </si>
  <si>
    <t>Борщишин Ірина Дмитрівна</t>
  </si>
  <si>
    <t>Стрийська гімназія номер 4</t>
  </si>
  <si>
    <t>MD_1_009</t>
  </si>
  <si>
    <t>Бровко Лариса Василівна</t>
  </si>
  <si>
    <t>Відокремлений структурний підрозділ "Хорольський агропромисловий фаховий коледж Полтавського державного аграрного університету"</t>
  </si>
  <si>
    <t>MD_1_010</t>
  </si>
  <si>
    <t>Булай Марина Олександрівна</t>
  </si>
  <si>
    <t>Молодіжненський ліцей Великодолинської селищної ради</t>
  </si>
  <si>
    <t>MD_1_011</t>
  </si>
  <si>
    <t>Булат Наталія Сергіївна</t>
  </si>
  <si>
    <t>Ліцей номер 1 Подільської міської ради Подільського району Одеської області</t>
  </si>
  <si>
    <t>MD_1_012</t>
  </si>
  <si>
    <t>Воронюк Оксана Володимирівна</t>
  </si>
  <si>
    <t>Гімназія № 3 міста Білгорода-Дністровського Одеської області</t>
  </si>
  <si>
    <t>MD_1_013</t>
  </si>
  <si>
    <t>Галінська Людмила Вікторівна</t>
  </si>
  <si>
    <t>Світлогірський ліцей Криничанської селищної ради Дніпропетровської області</t>
  </si>
  <si>
    <t>MD_1_014</t>
  </si>
  <si>
    <t>Галян Володимир</t>
  </si>
  <si>
    <t>Ліцей №136 м.Києва</t>
  </si>
  <si>
    <t>MD_1_015</t>
  </si>
  <si>
    <t>ГАМІВКА Людмила Вікторівна</t>
  </si>
  <si>
    <t>Липкуватівський ліцей Нововодолазької селищної ради Харківської області</t>
  </si>
  <si>
    <t>MD_1_016</t>
  </si>
  <si>
    <t>Горбенко Ольга Борисівна</t>
  </si>
  <si>
    <t>Харківський фаховий коледж спорту</t>
  </si>
  <si>
    <t>MD_1_017</t>
  </si>
  <si>
    <t>Горецька Ірина Василівна</t>
  </si>
  <si>
    <t>Ліцей № 33 м. Житомир</t>
  </si>
  <si>
    <t>MD_1_018</t>
  </si>
  <si>
    <t>Грибовська-Поліщук Вікторія Віталіївна</t>
  </si>
  <si>
    <t>Грушківська гімназія Житомирської області</t>
  </si>
  <si>
    <t>MD_1_019</t>
  </si>
  <si>
    <t>Гриліцька Анжела Вікторівна</t>
  </si>
  <si>
    <t>Черкаський ліцей з посиленою військово-фізичною підготовкою імені Захисників Украіни</t>
  </si>
  <si>
    <t>MD_1_020</t>
  </si>
  <si>
    <t>Гринчук Любов Григорівна</t>
  </si>
  <si>
    <t>КЗ "Хмільницький ліцей №2 Хмільницької міської ради"</t>
  </si>
  <si>
    <t>MD_1_021</t>
  </si>
  <si>
    <t>Гриценко Галина Павлівна</t>
  </si>
  <si>
    <t xml:space="preserve">Хацьківський ліцей – заклад загальної середньої освіти
Степанківської сільської ради Черкаського району Черкаської області
</t>
  </si>
  <si>
    <t>MD_1_022</t>
  </si>
  <si>
    <t>Данілова Світлана Юріївна</t>
  </si>
  <si>
    <t>Нікопольська гімназія 20 Нікопольської міської ради</t>
  </si>
  <si>
    <t>MD_1_023</t>
  </si>
  <si>
    <t>Дзюба Лариса Леонідівна</t>
  </si>
  <si>
    <t>Ліцей № 72</t>
  </si>
  <si>
    <t>MD_1_024</t>
  </si>
  <si>
    <t>Дзюба Надія Віталіївна</t>
  </si>
  <si>
    <t>Свеська спеціалізована школа І-ІІІ ступенів N1 Свеської селищної ради Щосткинського району Сумської області</t>
  </si>
  <si>
    <t>MD_1_025</t>
  </si>
  <si>
    <t>Дуб Оксана Петрівна</t>
  </si>
  <si>
    <t>Жашківський ліцей #1 Жашківської міської ради Черкаської області</t>
  </si>
  <si>
    <t>MD_1_026</t>
  </si>
  <si>
    <t>Дубовик Лариса Ігорівна</t>
  </si>
  <si>
    <t>Гімназія №110 міста Києва</t>
  </si>
  <si>
    <t>MD_1_027</t>
  </si>
  <si>
    <t>Дутчак Ірина Михайлівна</t>
  </si>
  <si>
    <t>Голосківська гімназія Отинійської селищгої ради</t>
  </si>
  <si>
    <t>MD_1_028</t>
  </si>
  <si>
    <t>Єленич Ніна Петрівна</t>
  </si>
  <si>
    <t>Опорний заклад "Академічний ліцей" Скадовської міської ради</t>
  </si>
  <si>
    <t>MD_1_029</t>
  </si>
  <si>
    <t>Єфімцева Ілона Геннадіївна</t>
  </si>
  <si>
    <t>Добропільська загальноосвітня школа І-ІІІ ступенів #19 Добропільської міської ради</t>
  </si>
  <si>
    <t>MD_1_030</t>
  </si>
  <si>
    <t>Западнюк Олена</t>
  </si>
  <si>
    <t>Центр позашкільної освіти "Школа Майбутнього"</t>
  </si>
  <si>
    <t>MD_1_031</t>
  </si>
  <si>
    <t>Зелінський Олег Валерійович</t>
  </si>
  <si>
    <t>Опорний заклад Демидівський ліцей Демидівської селищної ради</t>
  </si>
  <si>
    <t>MD_1_032</t>
  </si>
  <si>
    <t>Ігнатенко Леся Євгенівна</t>
  </si>
  <si>
    <t>Середня загальноосвітня школа № 67</t>
  </si>
  <si>
    <t>MD_1_033</t>
  </si>
  <si>
    <t>Ісаєва Ірина Миколаївна</t>
  </si>
  <si>
    <t>Запорізька гімназія №86 Запорізької міської ради.</t>
  </si>
  <si>
    <t>MD_1_034</t>
  </si>
  <si>
    <t>Кісіль Андрій Васильович</t>
  </si>
  <si>
    <t>ЛІЦЕЙ 153 м. КИЇВ</t>
  </si>
  <si>
    <t>MD_1_035</t>
  </si>
  <si>
    <t>Клічук Юліяна Георгіївна</t>
  </si>
  <si>
    <t>Середня загальноосвітня школа № 50 м. Києва Святошинського району</t>
  </si>
  <si>
    <t>MD_1_036</t>
  </si>
  <si>
    <t>Козир Вікторія Григорівна</t>
  </si>
  <si>
    <t>Гожулівський навчально виховний комплекс</t>
  </si>
  <si>
    <t>MD_1_037</t>
  </si>
  <si>
    <t>Козлюк Жанна Олександрівна</t>
  </si>
  <si>
    <t>ГО "Європейський сімейний центр Традиція "</t>
  </si>
  <si>
    <t>MD_1_038</t>
  </si>
  <si>
    <t>Коломієць Тетяна Миколаївна</t>
  </si>
  <si>
    <t>Ліцей 101 у м.Київ</t>
  </si>
  <si>
    <t>MD_1_039</t>
  </si>
  <si>
    <t>Компанієць Ірина Вікторівна</t>
  </si>
  <si>
    <t>Сагунівський заклад загальної середньої освіти І-ІІІ ступенів Сагунівської сільської ради</t>
  </si>
  <si>
    <t>MD_1_040</t>
  </si>
  <si>
    <t>Копанський Руслан Михайлович</t>
  </si>
  <si>
    <t>Сокирницький ліцей Хустської міської ради</t>
  </si>
  <si>
    <t>MD_1_041</t>
  </si>
  <si>
    <t>Кравченко Анна Олексіївна</t>
  </si>
  <si>
    <t>Ліцей № 1 Івано-Франківської міської ради</t>
  </si>
  <si>
    <t>MD_1_042</t>
  </si>
  <si>
    <t>комунальний заклад "Харківський ліцей№ 163 Харківської міської ради"</t>
  </si>
  <si>
    <t>MD_1_043</t>
  </si>
  <si>
    <t>Кривчук Ксенія Володимирівна</t>
  </si>
  <si>
    <t>Ліцей № 290 Дарницького району М. Києва</t>
  </si>
  <si>
    <t>MD_1_044</t>
  </si>
  <si>
    <t>Кудлай Олена Валеріївна</t>
  </si>
  <si>
    <t>Полімовний ліцей 23 ДМР</t>
  </si>
  <si>
    <t>MD_1_045</t>
  </si>
  <si>
    <t>Кучерява Валентина Михайлівна</t>
  </si>
  <si>
    <t>Степівська гімназія Тетіївської міської ради</t>
  </si>
  <si>
    <t>MD_1_046</t>
  </si>
  <si>
    <t>Ладан Сергій Петрович</t>
  </si>
  <si>
    <t>Вінницький гуманітарний ліцей №1 ім.М.І.Пирогова</t>
  </si>
  <si>
    <t>MD_1_047</t>
  </si>
  <si>
    <t>Лісевич Ірина Миколаївна</t>
  </si>
  <si>
    <t>Криворізький ліцей "Кредо" Криворізької міської ради</t>
  </si>
  <si>
    <t>MD_1_048</t>
  </si>
  <si>
    <t>Лозинська Галина Романівна</t>
  </si>
  <si>
    <t>Жовківський ЗЗСО І-ІІІ ст. N 3</t>
  </si>
  <si>
    <t>MD_1_049</t>
  </si>
  <si>
    <t>Лук'яненко Тетяна Василівна</t>
  </si>
  <si>
    <t>Потіївський ліцей</t>
  </si>
  <si>
    <t>MD_1_050</t>
  </si>
  <si>
    <t>Макарова Олена Сергіївна</t>
  </si>
  <si>
    <t>Вільненська гімназія Губиниської селищної ради</t>
  </si>
  <si>
    <t>MD_1_051</t>
  </si>
  <si>
    <t>Максимчук Христина Миколаївна</t>
  </si>
  <si>
    <t>Космацький ліцей ім. О. Ковча Космацької сільської ради Косівського району Івано-Франківської області</t>
  </si>
  <si>
    <t>MD_1_052</t>
  </si>
  <si>
    <t>Мамула Олена Миколаївна</t>
  </si>
  <si>
    <t>Ліцей 155 Шевченківського району м. києва</t>
  </si>
  <si>
    <t>MD_1_053</t>
  </si>
  <si>
    <t>Мельник Олена Леонідівна</t>
  </si>
  <si>
    <t>Хмельницький спортивний ліцей</t>
  </si>
  <si>
    <t>MD_1_054</t>
  </si>
  <si>
    <t>Мотузко Юлія Вікторівна</t>
  </si>
  <si>
    <t>Курахівський ліцей "Престиж" (академічного спрямування) Курахівської міської ради Донецької області</t>
  </si>
  <si>
    <t>MD_1_055</t>
  </si>
  <si>
    <t>Науменко Юлія Вікторівна</t>
  </si>
  <si>
    <t>Школа I-III ступенів √175 ім. В.Марченка</t>
  </si>
  <si>
    <t>MD_1_056</t>
  </si>
  <si>
    <t>Новгородська Крістіна Олександрівна</t>
  </si>
  <si>
    <t>Херсонський ліцей № 31 Херсонської міської ради</t>
  </si>
  <si>
    <t>MD_1_057</t>
  </si>
  <si>
    <t>Орешко Тетяна</t>
  </si>
  <si>
    <t>Міжнародний ліцей "Михаїл"</t>
  </si>
  <si>
    <t>MD_1_058</t>
  </si>
  <si>
    <t>Орлова Таміла Миколаївна</t>
  </si>
  <si>
    <t>Дніпровська гімназія №86 Дніпровської міської ради</t>
  </si>
  <si>
    <t>MD_1_059</t>
  </si>
  <si>
    <t>Остапенко Ольга Володимирівна</t>
  </si>
  <si>
    <t>Воздвиженська філія Ямпільського ліцею №2</t>
  </si>
  <si>
    <t>MD_1_060</t>
  </si>
  <si>
    <t>Падалка Алла Анатоліївна</t>
  </si>
  <si>
    <t>Зеленопідський опорний заклад загальної середньої освіти Зеленопідської сільської ради територіальної громади Херсонської області</t>
  </si>
  <si>
    <t>MD_1_061</t>
  </si>
  <si>
    <t>Пархоменко Валерій Юрійович</t>
  </si>
  <si>
    <t>Обухівська гімназія Обухівської селищної ради Дніпровського району дніпропетровської області</t>
  </si>
  <si>
    <t>MD_1_062</t>
  </si>
  <si>
    <t>Петрик Олександра Володимирівна</t>
  </si>
  <si>
    <t>Криворізька гімназія № 15 ім. М. Решетняка Криворізької міської ради</t>
  </si>
  <si>
    <t>MD_1_063</t>
  </si>
  <si>
    <t>Пилипенко Василь Васильович</t>
  </si>
  <si>
    <t>ОзЗ Малинський ліцей Малинської сільської ради</t>
  </si>
  <si>
    <t>MD_1_064</t>
  </si>
  <si>
    <t>Пінчук Галина Дмитрівна</t>
  </si>
  <si>
    <t>Марганецька гімназія №5 Марганецької міської ради Дніпропетровської області</t>
  </si>
  <si>
    <t>MD_1_065</t>
  </si>
  <si>
    <t>Поливанчук Світлана Федорівна</t>
  </si>
  <si>
    <t>Богданівський НВК "Загальноосвітня школа І-ІІІ ступенів -дошкільний навчальний заклад (ясла -садок)" імені Катерини Білокур Яготинської міської ради</t>
  </si>
  <si>
    <t>MD_1_066</t>
  </si>
  <si>
    <t>Польова Оксана Іванівна</t>
  </si>
  <si>
    <t>"Пляшевський ліцей" Демидівської селищної ради Рівненської області</t>
  </si>
  <si>
    <t>MD_1_067</t>
  </si>
  <si>
    <t>Приймак Олена Миколаївна</t>
  </si>
  <si>
    <t>ЗЗСО "Письмечівська гімназія" Солонянської селищної ради Дніпропетровської області</t>
  </si>
  <si>
    <t>MD_1_068</t>
  </si>
  <si>
    <t>Прокопенко Оксана Андріївна</t>
  </si>
  <si>
    <t>Ямпільський ліцей №2 Ямпільської селищної ради Сумської області</t>
  </si>
  <si>
    <t>MD_1_069</t>
  </si>
  <si>
    <t>Рибіна Тетяна Андріївна</t>
  </si>
  <si>
    <t>Середня загальноосвітня школа І-ІІІ ступенів N5 імені Людмили Бугаєвської Горішньоплавнівської міської ради Кременчуцького району</t>
  </si>
  <si>
    <t>MD_1_070</t>
  </si>
  <si>
    <t>Рознюк Наталія Костянтинівна</t>
  </si>
  <si>
    <t>Комунальний заклад ,,Жмеринський ліцей √1,,</t>
  </si>
  <si>
    <t>MD_1_071</t>
  </si>
  <si>
    <t>Романенко Наталія Іванівна</t>
  </si>
  <si>
    <t>КЗ «Маріупольський навчально-виховний комплекс 
«Ліцей-школа № 48» Маріупольської міської ради Донецької області»</t>
  </si>
  <si>
    <t>MD_1_072</t>
  </si>
  <si>
    <t>Романець Анна Ігорівна</t>
  </si>
  <si>
    <t xml:space="preserve">Спеціалізована школа І-ІІІ ступенів №28 з поглибленим вивченням англійської мови Шевченківського району
</t>
  </si>
  <si>
    <t>MD_1_073</t>
  </si>
  <si>
    <t>Романюк Тетяна Володимирівна</t>
  </si>
  <si>
    <t>Дніпровська гімназія 79 Дніпровської міської ради</t>
  </si>
  <si>
    <t>MD_1_074</t>
  </si>
  <si>
    <t>Руденко Анна Сергіївна</t>
  </si>
  <si>
    <t>Біликівська філія ОЗО «Миргородський ліцей їм. І. А. Зубковського»</t>
  </si>
  <si>
    <t>MD_1_075</t>
  </si>
  <si>
    <t>Савенець Наталія Миколаївна</t>
  </si>
  <si>
    <t>СЗШ 99 м. Львів</t>
  </si>
  <si>
    <t>MD_1_076</t>
  </si>
  <si>
    <t>Савчук Оксана Федорівна</t>
  </si>
  <si>
    <t>Тернопільський навчально-виховний комплекс Загальноосвітня школа медичний ліцей 15 імені Лесі Українки</t>
  </si>
  <si>
    <t>MD_1_077</t>
  </si>
  <si>
    <t>Сайко Альона Вікторівна</t>
  </si>
  <si>
    <t>Пантаївський ліцей Пантаївської селищної ради</t>
  </si>
  <si>
    <t>MD_1_078</t>
  </si>
  <si>
    <t>Сас Христина</t>
  </si>
  <si>
    <t>Бірківський ЗЗСО 1-3ст. ім. Тараса Шевченка</t>
  </si>
  <si>
    <t>MD_1_079</t>
  </si>
  <si>
    <t>Семенюк Олеся Володимирівна</t>
  </si>
  <si>
    <t>Старогутівський опорний ліцей</t>
  </si>
  <si>
    <t>MD_1_080</t>
  </si>
  <si>
    <t>Сільченко Наталія Вікторівна</t>
  </si>
  <si>
    <t>Дніпровська гімназія № 43 Дніпровської міської ради</t>
  </si>
  <si>
    <t>MD_1_081</t>
  </si>
  <si>
    <t>Сірий Володимир Михайлович</t>
  </si>
  <si>
    <t>Вороненський ліцей Жашківської міської ради Черкаської області</t>
  </si>
  <si>
    <t>MD_1_082</t>
  </si>
  <si>
    <t>Скіра Тетяна Миколаївна</t>
  </si>
  <si>
    <t>Мокротинський заклад загальної середньої освіти І-ІІІ ступенів</t>
  </si>
  <si>
    <t>MD_1_083</t>
  </si>
  <si>
    <t>Скотаренко Анна Володимирівна</t>
  </si>
  <si>
    <t>Ліцей "Успіх" Вільнянської міської ради Запорізької області</t>
  </si>
  <si>
    <t>MD_1_084</t>
  </si>
  <si>
    <t>Слободян Тетяна</t>
  </si>
  <si>
    <t>Чемеровецький ліцей N1Чемеровецької селищної ради Хмельницької області</t>
  </si>
  <si>
    <t>MD_1_085</t>
  </si>
  <si>
    <t>Смалій Ольга Олегівна</t>
  </si>
  <si>
    <t>Бобровицький ліцей</t>
  </si>
  <si>
    <t>MD_1_086</t>
  </si>
  <si>
    <t>Смирнова Валентина Михайлівна</t>
  </si>
  <si>
    <t>Школа І-ІІІ ступенів N27 Шевченківського району м. Києва</t>
  </si>
  <si>
    <t>MD_1_087</t>
  </si>
  <si>
    <t>Сокирко Олександр Миколайович</t>
  </si>
  <si>
    <t>Гімназія №10 міста Рубіжного Луганської області</t>
  </si>
  <si>
    <t>MD_1_088</t>
  </si>
  <si>
    <t>Соловей Галина Романівна</t>
  </si>
  <si>
    <t>СЗШ 55 м. Львова</t>
  </si>
  <si>
    <t>MD_1_089</t>
  </si>
  <si>
    <t>Солодуха Марія Вікторівна</t>
  </si>
  <si>
    <t>Новопсковський газопроводський ліцей Новопсковської селищної ради</t>
  </si>
  <si>
    <t>MD_1_090</t>
  </si>
  <si>
    <t>Соломко Надія Миколаївна</t>
  </si>
  <si>
    <t>Спеціалізована школа I-III ступенів №138 з поглибленим вивченням предметів природничого циклу</t>
  </si>
  <si>
    <t>MD_1_091</t>
  </si>
  <si>
    <t>Соляр Наталія Вікторівна</t>
  </si>
  <si>
    <t>Білоцерківська гімназія-початкова школа №11</t>
  </si>
  <si>
    <t>MD_1_092</t>
  </si>
  <si>
    <t>Стеценко Олена Олексіївна</t>
  </si>
  <si>
    <t>MD_1_093</t>
  </si>
  <si>
    <t>Турова Галина Анатоліївна</t>
  </si>
  <si>
    <t>Дніпрвська гімназія № 34, ДМР</t>
  </si>
  <si>
    <t>MD_1_094</t>
  </si>
  <si>
    <t>Фурсова Олена Вікторівна</t>
  </si>
  <si>
    <t>Комунальний заклад "Малороганський ліцей Вільхівської сільської ради Харківського району Харківської області"</t>
  </si>
  <si>
    <t>MD_1_095</t>
  </si>
  <si>
    <t>Черкес Ірина Віталіївна</t>
  </si>
  <si>
    <t>Стецівський ліцей Чигиринської міської ради Черкаської області</t>
  </si>
  <si>
    <t>MD_1_096</t>
  </si>
  <si>
    <t>Чернецька Альона Станіславівна</t>
  </si>
  <si>
    <t>Ольшанський ліцей Ольшанської селищної ради</t>
  </si>
  <si>
    <t>MD_1_097</t>
  </si>
  <si>
    <t>Черьомухіна Альона Олександрівна</t>
  </si>
  <si>
    <t>Запорізька гімназія №107 Запорізької міської ради Запорізької області</t>
  </si>
  <si>
    <t>MD_1_098</t>
  </si>
  <si>
    <t>Чечерінда Дмитро Анатолійович</t>
  </si>
  <si>
    <t>ХЕРСОНСЬКИЙ НАВЧАЛЬНО-ВИХОВНИЙ КОМПЛЕКС "ДОШКІЛЬНИЙ НАВЧАЛЬНИЙ ЗАКЛАД - ЗАГАЛЬНООСВІТНЯ ШКОЛА І-ІІІ СТУПЕНІВ" №15 ХЕРСОНСЬКОЇ МІСЬКОЇ РАДИ</t>
  </si>
  <si>
    <t>MD_1_099</t>
  </si>
  <si>
    <t>Чорна Тетяна Василівна</t>
  </si>
  <si>
    <t>Городищенський економічний ліцей</t>
  </si>
  <si>
    <t>MD_1_100</t>
  </si>
  <si>
    <t>Чорноморець Ольга Миколаївна</t>
  </si>
  <si>
    <t>Комунальний заклад "Новоолександрівський ліцей"</t>
  </si>
  <si>
    <t>MD_1_101</t>
  </si>
  <si>
    <t>Щебетун Рита Василівна</t>
  </si>
  <si>
    <t>ХМЕЛІВСЬКИЙ ЛІЦЕЙ – ЗАКЛАД ЗАГАЛЬНОЇ СЕРЕДНЬОЇ ОСВІТИ І – ІІІ СТУПЕНІВ ХМЕЛІВСЬКОЇ СІЛЬСЬКОЇ РАДИ РОМЕНСЬКОГО РАЙОНУ СУМСЬКОЇ ОБЛАСТІ</t>
  </si>
  <si>
    <t>MD_1_102</t>
  </si>
  <si>
    <t>Щербаков Євген Сергійович</t>
  </si>
  <si>
    <t>Спеціалізована школа І-ІІІ ступенів №24 ім.О.Білаша з поглибленим вивченням іноземних мов Шевченківського району м.Києва</t>
  </si>
  <si>
    <t>MD_1_103</t>
  </si>
  <si>
    <t>Якушенко Інна Володимирівна</t>
  </si>
  <si>
    <t>Голопристанський ліцей №3 Голопристанської міської ради Херсонської області</t>
  </si>
  <si>
    <t>MD_1_104</t>
  </si>
  <si>
    <t>Яцев Наталія Ярославівна</t>
  </si>
  <si>
    <t>Жовківський ЗЗСО 1-3 ступенів номер 1</t>
  </si>
  <si>
    <t>Навчальний заклад</t>
  </si>
  <si>
    <t>MD_1_105</t>
  </si>
  <si>
    <t>29 жовтня 2025 р.</t>
  </si>
  <si>
    <t>Пономарьова Елліна Вячеславівна</t>
  </si>
  <si>
    <t>Черкаський ліцей Черкаської селищної ради Краматорського району Донецької області</t>
  </si>
  <si>
    <t>MD_1_106</t>
  </si>
  <si>
    <t>6 листопада 2025 р.</t>
  </si>
  <si>
    <t>Гонтар Дмитро Анатолійович</t>
  </si>
  <si>
    <t>Криворізький ліцей №113 Криворізької міської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</si>
</sst>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Звичайни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alan.bank.gov.ua/get-user-certificate/j-FW9fkGi1dCTFTTVDge" TargetMode="External"/><Relationship Id="rId21" Type="http://schemas.openxmlformats.org/officeDocument/2006/relationships/hyperlink" Target="https://talan.bank.gov.ua/get-user-certificate/j-FW99K3SjsGT3cdow7X" TargetMode="External"/><Relationship Id="rId42" Type="http://schemas.openxmlformats.org/officeDocument/2006/relationships/hyperlink" Target="https://talan.bank.gov.ua/get-user-certificate/j-FW9mFyRTWwlnYDVPt1" TargetMode="External"/><Relationship Id="rId47" Type="http://schemas.openxmlformats.org/officeDocument/2006/relationships/hyperlink" Target="https://talan.bank.gov.ua/get-user-certificate/j-FW9zCcVNrlDPX3LmjS" TargetMode="External"/><Relationship Id="rId63" Type="http://schemas.openxmlformats.org/officeDocument/2006/relationships/hyperlink" Target="https://talan.bank.gov.ua/get-user-certificate/j-FW9GTMXk9tdNHTJJBL" TargetMode="External"/><Relationship Id="rId68" Type="http://schemas.openxmlformats.org/officeDocument/2006/relationships/hyperlink" Target="https://talan.bank.gov.ua/get-user-certificate/j-FW9J-LvYRg9cUx7UE4" TargetMode="External"/><Relationship Id="rId84" Type="http://schemas.openxmlformats.org/officeDocument/2006/relationships/hyperlink" Target="https://talan.bank.gov.ua/get-user-certificate/j-FW9JVZD36czE16-0Gr" TargetMode="External"/><Relationship Id="rId89" Type="http://schemas.openxmlformats.org/officeDocument/2006/relationships/hyperlink" Target="https://talan.bank.gov.ua/get-user-certificate/j-FW92GrjcHBsS45GXKO" TargetMode="External"/><Relationship Id="rId16" Type="http://schemas.openxmlformats.org/officeDocument/2006/relationships/hyperlink" Target="https://talan.bank.gov.ua/get-user-certificate/j-FW9GvxeDqiHIjJmerq" TargetMode="External"/><Relationship Id="rId107" Type="http://schemas.openxmlformats.org/officeDocument/2006/relationships/printerSettings" Target="../printerSettings/printerSettings1.bin"/><Relationship Id="rId11" Type="http://schemas.openxmlformats.org/officeDocument/2006/relationships/hyperlink" Target="https://talan.bank.gov.ua/get-user-certificate/j-FW9VFwSoMRg9LRxq08" TargetMode="External"/><Relationship Id="rId32" Type="http://schemas.openxmlformats.org/officeDocument/2006/relationships/hyperlink" Target="https://talan.bank.gov.ua/get-user-certificate/j-FW9gdYCQVMAsuIiCu0" TargetMode="External"/><Relationship Id="rId37" Type="http://schemas.openxmlformats.org/officeDocument/2006/relationships/hyperlink" Target="https://talan.bank.gov.ua/get-user-certificate/j-FW9LFX0lyjVTlxCXtP" TargetMode="External"/><Relationship Id="rId53" Type="http://schemas.openxmlformats.org/officeDocument/2006/relationships/hyperlink" Target="https://talan.bank.gov.ua/get-user-certificate/j-FW98_rDm2lUt9vw8JY" TargetMode="External"/><Relationship Id="rId58" Type="http://schemas.openxmlformats.org/officeDocument/2006/relationships/hyperlink" Target="https://talan.bank.gov.ua/get-user-certificate/j-FW9PCytle9OI764zOS" TargetMode="External"/><Relationship Id="rId74" Type="http://schemas.openxmlformats.org/officeDocument/2006/relationships/hyperlink" Target="https://talan.bank.gov.ua/get-user-certificate/j-FW9o0L-3NFfkdqG-DY" TargetMode="External"/><Relationship Id="rId79" Type="http://schemas.openxmlformats.org/officeDocument/2006/relationships/hyperlink" Target="https://talan.bank.gov.ua/get-user-certificate/j-FW9ClFtsdcISzARWIh" TargetMode="External"/><Relationship Id="rId102" Type="http://schemas.openxmlformats.org/officeDocument/2006/relationships/hyperlink" Target="https://talan.bank.gov.ua/get-user-certificate/j-FW95-zJ_9XCgJ8J-fr" TargetMode="External"/><Relationship Id="rId5" Type="http://schemas.openxmlformats.org/officeDocument/2006/relationships/hyperlink" Target="https://talan.bank.gov.ua/get-user-certificate/j-FW9Z11S9LqnY_0M5GS" TargetMode="External"/><Relationship Id="rId90" Type="http://schemas.openxmlformats.org/officeDocument/2006/relationships/hyperlink" Target="https://talan.bank.gov.ua/get-user-certificate/j-FW9QvUUG487TgUE5TM" TargetMode="External"/><Relationship Id="rId95" Type="http://schemas.openxmlformats.org/officeDocument/2006/relationships/hyperlink" Target="https://talan.bank.gov.ua/get-user-certificate/j-FW9MoEUj4nacikKyRN" TargetMode="External"/><Relationship Id="rId22" Type="http://schemas.openxmlformats.org/officeDocument/2006/relationships/hyperlink" Target="https://talan.bank.gov.ua/get-user-certificate/j-FW9Bfhdu443zNCyrwJ" TargetMode="External"/><Relationship Id="rId27" Type="http://schemas.openxmlformats.org/officeDocument/2006/relationships/hyperlink" Target="https://talan.bank.gov.ua/get-user-certificate/j-FW93JgUvbCXLv50Jke" TargetMode="External"/><Relationship Id="rId43" Type="http://schemas.openxmlformats.org/officeDocument/2006/relationships/hyperlink" Target="https://talan.bank.gov.ua/get-user-certificate/j-FW9n3yPn9porhhsg9S" TargetMode="External"/><Relationship Id="rId48" Type="http://schemas.openxmlformats.org/officeDocument/2006/relationships/hyperlink" Target="https://talan.bank.gov.ua/get-user-certificate/j-FW9Is7ACvLj7kx4FIA" TargetMode="External"/><Relationship Id="rId64" Type="http://schemas.openxmlformats.org/officeDocument/2006/relationships/hyperlink" Target="https://talan.bank.gov.ua/get-user-certificate/j-FW9mdl3wg998IuhE24" TargetMode="External"/><Relationship Id="rId69" Type="http://schemas.openxmlformats.org/officeDocument/2006/relationships/hyperlink" Target="https://talan.bank.gov.ua/get-user-certificate/j-FW9x-5hwhNY_ryY8Bl" TargetMode="External"/><Relationship Id="rId80" Type="http://schemas.openxmlformats.org/officeDocument/2006/relationships/hyperlink" Target="https://talan.bank.gov.ua/get-user-certificate/j-FW9C-3VMJ7nXCk97Tx" TargetMode="External"/><Relationship Id="rId85" Type="http://schemas.openxmlformats.org/officeDocument/2006/relationships/hyperlink" Target="https://talan.bank.gov.ua/get-user-certificate/j-FW9nywq0q3EahgxeMP" TargetMode="External"/><Relationship Id="rId12" Type="http://schemas.openxmlformats.org/officeDocument/2006/relationships/hyperlink" Target="https://talan.bank.gov.ua/get-user-certificate/j-FW9GYXJCN0SjnVzb_8" TargetMode="External"/><Relationship Id="rId17" Type="http://schemas.openxmlformats.org/officeDocument/2006/relationships/hyperlink" Target="https://talan.bank.gov.ua/get-user-certificate/j-FW9JHzXJOsvhnlFxk6" TargetMode="External"/><Relationship Id="rId33" Type="http://schemas.openxmlformats.org/officeDocument/2006/relationships/hyperlink" Target="https://talan.bank.gov.ua/get-user-certificate/j-FW9Y0oW-KervaiHf-s" TargetMode="External"/><Relationship Id="rId38" Type="http://schemas.openxmlformats.org/officeDocument/2006/relationships/hyperlink" Target="https://talan.bank.gov.ua/get-user-certificate/j-FW9bmkxdjFWx5Yldql" TargetMode="External"/><Relationship Id="rId59" Type="http://schemas.openxmlformats.org/officeDocument/2006/relationships/hyperlink" Target="https://talan.bank.gov.ua/get-user-certificate/j-FW9PaYXxi7tkBOZMz8" TargetMode="External"/><Relationship Id="rId103" Type="http://schemas.openxmlformats.org/officeDocument/2006/relationships/hyperlink" Target="https://talan.bank.gov.ua/get-user-certificate/j-FW9PlKorRAnuZCCACK" TargetMode="External"/><Relationship Id="rId20" Type="http://schemas.openxmlformats.org/officeDocument/2006/relationships/hyperlink" Target="https://talan.bank.gov.ua/get-user-certificate/j-FW91d1SUIsdsBj_0bm" TargetMode="External"/><Relationship Id="rId41" Type="http://schemas.openxmlformats.org/officeDocument/2006/relationships/hyperlink" Target="https://talan.bank.gov.ua/get-user-certificate/j-FW9RDb91G_WdtrnxB3" TargetMode="External"/><Relationship Id="rId54" Type="http://schemas.openxmlformats.org/officeDocument/2006/relationships/hyperlink" Target="https://talan.bank.gov.ua/get-user-certificate/j-FW9fVxZv6TzTbOMOQy" TargetMode="External"/><Relationship Id="rId62" Type="http://schemas.openxmlformats.org/officeDocument/2006/relationships/hyperlink" Target="https://talan.bank.gov.ua/get-user-certificate/j-FW9N12gtpp96kLdDlG" TargetMode="External"/><Relationship Id="rId70" Type="http://schemas.openxmlformats.org/officeDocument/2006/relationships/hyperlink" Target="https://talan.bank.gov.ua/get-user-certificate/j-FW9mD-Vd8oqqveM6Xn" TargetMode="External"/><Relationship Id="rId75" Type="http://schemas.openxmlformats.org/officeDocument/2006/relationships/hyperlink" Target="https://talan.bank.gov.ua/get-user-certificate/j-FW9p9QRiaQs8rPX3yl" TargetMode="External"/><Relationship Id="rId83" Type="http://schemas.openxmlformats.org/officeDocument/2006/relationships/hyperlink" Target="https://talan.bank.gov.ua/get-user-certificate/j-FW9qkGyLPQ97qVg2IW" TargetMode="External"/><Relationship Id="rId88" Type="http://schemas.openxmlformats.org/officeDocument/2006/relationships/hyperlink" Target="https://talan.bank.gov.ua/get-user-certificate/j-FW9ZEDrMX6Y5Mt5Ryw" TargetMode="External"/><Relationship Id="rId91" Type="http://schemas.openxmlformats.org/officeDocument/2006/relationships/hyperlink" Target="https://talan.bank.gov.ua/get-user-certificate/j-FW9AydRRY7uwO9bObP" TargetMode="External"/><Relationship Id="rId96" Type="http://schemas.openxmlformats.org/officeDocument/2006/relationships/hyperlink" Target="https://talan.bank.gov.ua/get-user-certificate/j-FW9xK2U-dLDKu0mQal" TargetMode="External"/><Relationship Id="rId1" Type="http://schemas.openxmlformats.org/officeDocument/2006/relationships/hyperlink" Target="https://talan.bank.gov.ua/get-user-certificate/j-FW9YkjGKfIzr0k7_Z0" TargetMode="External"/><Relationship Id="rId6" Type="http://schemas.openxmlformats.org/officeDocument/2006/relationships/hyperlink" Target="https://talan.bank.gov.ua/get-user-certificate/j-FW9-0SLCvi9wNKYTmi" TargetMode="External"/><Relationship Id="rId15" Type="http://schemas.openxmlformats.org/officeDocument/2006/relationships/hyperlink" Target="https://talan.bank.gov.ua/get-user-certificate/j-FW9YzyFHpqIDswZ6JB" TargetMode="External"/><Relationship Id="rId23" Type="http://schemas.openxmlformats.org/officeDocument/2006/relationships/hyperlink" Target="https://talan.bank.gov.ua/get-user-certificate/j-FW9gy3w2vdYlISajvZ" TargetMode="External"/><Relationship Id="rId28" Type="http://schemas.openxmlformats.org/officeDocument/2006/relationships/hyperlink" Target="https://talan.bank.gov.ua/get-user-certificate/j-FW92fGqdFoBmQhHdYs" TargetMode="External"/><Relationship Id="rId36" Type="http://schemas.openxmlformats.org/officeDocument/2006/relationships/hyperlink" Target="https://talan.bank.gov.ua/get-user-certificate/j-FW9Qs_zPXmEQjE8iWI" TargetMode="External"/><Relationship Id="rId49" Type="http://schemas.openxmlformats.org/officeDocument/2006/relationships/hyperlink" Target="https://talan.bank.gov.ua/get-user-certificate/j-FW939mnBpz6fxA0t5c" TargetMode="External"/><Relationship Id="rId57" Type="http://schemas.openxmlformats.org/officeDocument/2006/relationships/hyperlink" Target="https://talan.bank.gov.ua/get-user-certificate/j-FW9m7Fs7DbI0AwXpcZ" TargetMode="External"/><Relationship Id="rId106" Type="http://schemas.openxmlformats.org/officeDocument/2006/relationships/hyperlink" Target="https://talan.bank.gov.ua/get-user-certificate/qt1KSbsdxSOqJgG2fzXJ" TargetMode="External"/><Relationship Id="rId10" Type="http://schemas.openxmlformats.org/officeDocument/2006/relationships/hyperlink" Target="https://talan.bank.gov.ua/get-user-certificate/j-FW9BdULaVGdRmJR93D" TargetMode="External"/><Relationship Id="rId31" Type="http://schemas.openxmlformats.org/officeDocument/2006/relationships/hyperlink" Target="https://talan.bank.gov.ua/get-user-certificate/j-FW9uanpL4ExSFXT_vn" TargetMode="External"/><Relationship Id="rId44" Type="http://schemas.openxmlformats.org/officeDocument/2006/relationships/hyperlink" Target="https://talan.bank.gov.ua/get-user-certificate/j-FW9ddVkWLqZooIJdcp" TargetMode="External"/><Relationship Id="rId52" Type="http://schemas.openxmlformats.org/officeDocument/2006/relationships/hyperlink" Target="https://talan.bank.gov.ua/get-user-certificate/j-FW9C60-waPrkELsg6C" TargetMode="External"/><Relationship Id="rId60" Type="http://schemas.openxmlformats.org/officeDocument/2006/relationships/hyperlink" Target="https://talan.bank.gov.ua/get-user-certificate/j-FW94hdWEhdcH468N4W" TargetMode="External"/><Relationship Id="rId65" Type="http://schemas.openxmlformats.org/officeDocument/2006/relationships/hyperlink" Target="https://talan.bank.gov.ua/get-user-certificate/j-FW9B3_pC4S33M0BSTf" TargetMode="External"/><Relationship Id="rId73" Type="http://schemas.openxmlformats.org/officeDocument/2006/relationships/hyperlink" Target="https://talan.bank.gov.ua/get-user-certificate/j-FW9dF7onhcpzsgrV3q" TargetMode="External"/><Relationship Id="rId78" Type="http://schemas.openxmlformats.org/officeDocument/2006/relationships/hyperlink" Target="https://talan.bank.gov.ua/get-user-certificate/j-FW9uqleJdFkWV_al9T" TargetMode="External"/><Relationship Id="rId81" Type="http://schemas.openxmlformats.org/officeDocument/2006/relationships/hyperlink" Target="https://talan.bank.gov.ua/get-user-certificate/j-FW97gsUJZoPFYqJbig" TargetMode="External"/><Relationship Id="rId86" Type="http://schemas.openxmlformats.org/officeDocument/2006/relationships/hyperlink" Target="https://talan.bank.gov.ua/get-user-certificate/j-FW9PwLn2uvF66CbMuE" TargetMode="External"/><Relationship Id="rId94" Type="http://schemas.openxmlformats.org/officeDocument/2006/relationships/hyperlink" Target="https://talan.bank.gov.ua/get-user-certificate/j-FW9UvW2rLxkpcRLxY5" TargetMode="External"/><Relationship Id="rId99" Type="http://schemas.openxmlformats.org/officeDocument/2006/relationships/hyperlink" Target="https://talan.bank.gov.ua/get-user-certificate/j-FW9dlS9K1FGgV1Cpgb" TargetMode="External"/><Relationship Id="rId101" Type="http://schemas.openxmlformats.org/officeDocument/2006/relationships/hyperlink" Target="https://talan.bank.gov.ua/get-user-certificate/j-FW96_teCnN4ML2zjmB" TargetMode="External"/><Relationship Id="rId4" Type="http://schemas.openxmlformats.org/officeDocument/2006/relationships/hyperlink" Target="https://talan.bank.gov.ua/get-user-certificate/j-FW9vhmyT4j1N_gaEbs" TargetMode="External"/><Relationship Id="rId9" Type="http://schemas.openxmlformats.org/officeDocument/2006/relationships/hyperlink" Target="https://talan.bank.gov.ua/get-user-certificate/j-FW9TnFV0uXCBZD9GPg" TargetMode="External"/><Relationship Id="rId13" Type="http://schemas.openxmlformats.org/officeDocument/2006/relationships/hyperlink" Target="https://talan.bank.gov.ua/get-user-certificate/j-FW9-oTy359BJRgnss3" TargetMode="External"/><Relationship Id="rId18" Type="http://schemas.openxmlformats.org/officeDocument/2006/relationships/hyperlink" Target="https://talan.bank.gov.ua/get-user-certificate/j-FW9Fr7z9o0x7aJy4O6" TargetMode="External"/><Relationship Id="rId39" Type="http://schemas.openxmlformats.org/officeDocument/2006/relationships/hyperlink" Target="https://talan.bank.gov.ua/get-user-certificate/j-FW9X3hANtyQf2tqKNq" TargetMode="External"/><Relationship Id="rId34" Type="http://schemas.openxmlformats.org/officeDocument/2006/relationships/hyperlink" Target="https://talan.bank.gov.ua/get-user-certificate/j-FW9csIdn3QyNFPrT06" TargetMode="External"/><Relationship Id="rId50" Type="http://schemas.openxmlformats.org/officeDocument/2006/relationships/hyperlink" Target="https://talan.bank.gov.ua/get-user-certificate/j-FW9TGC5A_5Fx8YQELD" TargetMode="External"/><Relationship Id="rId55" Type="http://schemas.openxmlformats.org/officeDocument/2006/relationships/hyperlink" Target="https://talan.bank.gov.ua/get-user-certificate/j-FW9NQ2jKh7ISrVYh3h" TargetMode="External"/><Relationship Id="rId76" Type="http://schemas.openxmlformats.org/officeDocument/2006/relationships/hyperlink" Target="https://talan.bank.gov.ua/get-user-certificate/j-FW9DviOmLvkrorVz58" TargetMode="External"/><Relationship Id="rId97" Type="http://schemas.openxmlformats.org/officeDocument/2006/relationships/hyperlink" Target="https://talan.bank.gov.ua/get-user-certificate/j-FW9xFqFRWbbIopy6tE" TargetMode="External"/><Relationship Id="rId104" Type="http://schemas.openxmlformats.org/officeDocument/2006/relationships/hyperlink" Target="https://talan.bank.gov.ua/get-user-certificate/j-FW9UpOeEjSWA8oSpE6" TargetMode="External"/><Relationship Id="rId7" Type="http://schemas.openxmlformats.org/officeDocument/2006/relationships/hyperlink" Target="https://talan.bank.gov.ua/get-user-certificate/j-FW9-1eu-TngW-gR_wU" TargetMode="External"/><Relationship Id="rId71" Type="http://schemas.openxmlformats.org/officeDocument/2006/relationships/hyperlink" Target="https://talan.bank.gov.ua/get-user-certificate/j-FW9kpZPqzrr-2UrEiZ" TargetMode="External"/><Relationship Id="rId92" Type="http://schemas.openxmlformats.org/officeDocument/2006/relationships/hyperlink" Target="https://talan.bank.gov.ua/get-user-certificate/j-FW9n6rBqcTzXOfOKPg" TargetMode="External"/><Relationship Id="rId2" Type="http://schemas.openxmlformats.org/officeDocument/2006/relationships/hyperlink" Target="https://talan.bank.gov.ua/get-user-certificate/j-FW9XUclCNyy-wgkZAq" TargetMode="External"/><Relationship Id="rId29" Type="http://schemas.openxmlformats.org/officeDocument/2006/relationships/hyperlink" Target="https://talan.bank.gov.ua/get-user-certificate/j-FW9nT2eKORBqaRZ7xC" TargetMode="External"/><Relationship Id="rId24" Type="http://schemas.openxmlformats.org/officeDocument/2006/relationships/hyperlink" Target="https://talan.bank.gov.ua/get-user-certificate/j-FW9ADIpr0gftUOQY5g" TargetMode="External"/><Relationship Id="rId40" Type="http://schemas.openxmlformats.org/officeDocument/2006/relationships/hyperlink" Target="https://talan.bank.gov.ua/get-user-certificate/j-FW9q8YXrS9eOA-o2r4" TargetMode="External"/><Relationship Id="rId45" Type="http://schemas.openxmlformats.org/officeDocument/2006/relationships/hyperlink" Target="https://talan.bank.gov.ua/get-user-certificate/j-FW933SjM-r6I_otss8" TargetMode="External"/><Relationship Id="rId66" Type="http://schemas.openxmlformats.org/officeDocument/2006/relationships/hyperlink" Target="https://talan.bank.gov.ua/get-user-certificate/j-FW9jA6F1SQvdedbKI9" TargetMode="External"/><Relationship Id="rId87" Type="http://schemas.openxmlformats.org/officeDocument/2006/relationships/hyperlink" Target="https://talan.bank.gov.ua/get-user-certificate/j-FW9ne6R6CXxQxEY65_" TargetMode="External"/><Relationship Id="rId61" Type="http://schemas.openxmlformats.org/officeDocument/2006/relationships/hyperlink" Target="https://talan.bank.gov.ua/get-user-certificate/j-FW96WxEgrk7x-540B7" TargetMode="External"/><Relationship Id="rId82" Type="http://schemas.openxmlformats.org/officeDocument/2006/relationships/hyperlink" Target="https://talan.bank.gov.ua/get-user-certificate/j-FW9sygGtRwJfn8dq3V" TargetMode="External"/><Relationship Id="rId19" Type="http://schemas.openxmlformats.org/officeDocument/2006/relationships/hyperlink" Target="https://talan.bank.gov.ua/get-user-certificate/j-FW9yJVe0Jv_ZvPQUHX" TargetMode="External"/><Relationship Id="rId14" Type="http://schemas.openxmlformats.org/officeDocument/2006/relationships/hyperlink" Target="https://talan.bank.gov.ua/get-user-certificate/j-FW97g2f7Y7XZAKm5wJ" TargetMode="External"/><Relationship Id="rId30" Type="http://schemas.openxmlformats.org/officeDocument/2006/relationships/hyperlink" Target="https://talan.bank.gov.ua/get-user-certificate/j-FW9vvconM4lgxKGb6u" TargetMode="External"/><Relationship Id="rId35" Type="http://schemas.openxmlformats.org/officeDocument/2006/relationships/hyperlink" Target="https://talan.bank.gov.ua/get-user-certificate/j-FW9hk2b2PzNYIDbxVX" TargetMode="External"/><Relationship Id="rId56" Type="http://schemas.openxmlformats.org/officeDocument/2006/relationships/hyperlink" Target="https://talan.bank.gov.ua/get-user-certificate/j-FW9qLdu4m4SqkWHuoy" TargetMode="External"/><Relationship Id="rId77" Type="http://schemas.openxmlformats.org/officeDocument/2006/relationships/hyperlink" Target="https://talan.bank.gov.ua/get-user-certificate/j-FW9F_uH1h9_wZQvA2H" TargetMode="External"/><Relationship Id="rId100" Type="http://schemas.openxmlformats.org/officeDocument/2006/relationships/hyperlink" Target="https://talan.bank.gov.ua/get-user-certificate/j-FW9gNBP3-HU_-zcrX4" TargetMode="External"/><Relationship Id="rId105" Type="http://schemas.openxmlformats.org/officeDocument/2006/relationships/hyperlink" Target="https://talan.bank.gov.ua/get-user-certificate/EEFWg9IzpZQ53yrxGHUu" TargetMode="External"/><Relationship Id="rId8" Type="http://schemas.openxmlformats.org/officeDocument/2006/relationships/hyperlink" Target="https://talan.bank.gov.ua/get-user-certificate/j-FW9MCT9P0TzOiBnqxt" TargetMode="External"/><Relationship Id="rId51" Type="http://schemas.openxmlformats.org/officeDocument/2006/relationships/hyperlink" Target="https://talan.bank.gov.ua/get-user-certificate/j-FW9gL7VgqBK5x9EER5" TargetMode="External"/><Relationship Id="rId72" Type="http://schemas.openxmlformats.org/officeDocument/2006/relationships/hyperlink" Target="https://talan.bank.gov.ua/get-user-certificate/j-FW9oH8xKt0_nPTNzAj" TargetMode="External"/><Relationship Id="rId93" Type="http://schemas.openxmlformats.org/officeDocument/2006/relationships/hyperlink" Target="https://talan.bank.gov.ua/get-user-certificate/j-FW9ag262SwE--r18Lg" TargetMode="External"/><Relationship Id="rId98" Type="http://schemas.openxmlformats.org/officeDocument/2006/relationships/hyperlink" Target="https://talan.bank.gov.ua/get-user-certificate/j-FW9Hik0r2pO4gGCHYY" TargetMode="External"/><Relationship Id="rId3" Type="http://schemas.openxmlformats.org/officeDocument/2006/relationships/hyperlink" Target="https://talan.bank.gov.ua/get-user-certificate/j-FW9tLxo3VqGCllhQL4" TargetMode="External"/><Relationship Id="rId25" Type="http://schemas.openxmlformats.org/officeDocument/2006/relationships/hyperlink" Target="https://talan.bank.gov.ua/get-user-certificate/j-FW9tE3MlI8YgFP_DbB" TargetMode="External"/><Relationship Id="rId46" Type="http://schemas.openxmlformats.org/officeDocument/2006/relationships/hyperlink" Target="https://talan.bank.gov.ua/get-user-certificate/j-FW9UZo7eGInfzfA0WE" TargetMode="External"/><Relationship Id="rId67" Type="http://schemas.openxmlformats.org/officeDocument/2006/relationships/hyperlink" Target="https://talan.bank.gov.ua/get-user-certificate/j-FW9PSF9bNuI77BWSV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7"/>
  <sheetViews>
    <sheetView tabSelected="1" topLeftCell="A88" workbookViewId="0">
      <selection activeCell="B113" sqref="B113"/>
    </sheetView>
  </sheetViews>
  <sheetFormatPr defaultRowHeight="14.4" x14ac:dyDescent="0.3"/>
  <cols>
    <col min="1" max="1" width="12.44140625" customWidth="1"/>
    <col min="2" max="2" width="17.88671875" customWidth="1"/>
    <col min="3" max="3" width="35.44140625" customWidth="1"/>
    <col min="4" max="4" width="51.109375" customWidth="1"/>
  </cols>
  <sheetData>
    <row r="1" spans="1:5" s="1" customFormat="1" x14ac:dyDescent="0.3">
      <c r="A1" s="1" t="s">
        <v>0</v>
      </c>
      <c r="B1" s="1" t="s">
        <v>1</v>
      </c>
      <c r="C1" s="1" t="s">
        <v>2</v>
      </c>
      <c r="D1" s="1" t="s">
        <v>315</v>
      </c>
      <c r="E1" s="1" t="s">
        <v>3</v>
      </c>
    </row>
    <row r="2" spans="1:5" x14ac:dyDescent="0.3">
      <c r="A2" t="s">
        <v>4</v>
      </c>
      <c r="B2" t="s">
        <v>5</v>
      </c>
      <c r="C2" t="s">
        <v>6</v>
      </c>
      <c r="D2" t="s">
        <v>7</v>
      </c>
      <c r="E2" t="str">
        <f>HYPERLINK("https://talan.bank.gov.ua/get-user-certificate/j-FW9YkjGKfIzr0k7_Z0","Завантажити сертифікат")</f>
        <v>Завантажити сертифікат</v>
      </c>
    </row>
    <row r="3" spans="1:5" x14ac:dyDescent="0.3">
      <c r="A3" t="s">
        <v>8</v>
      </c>
      <c r="B3" t="s">
        <v>5</v>
      </c>
      <c r="C3" t="s">
        <v>9</v>
      </c>
      <c r="D3" t="s">
        <v>10</v>
      </c>
      <c r="E3" t="str">
        <f>HYPERLINK("https://talan.bank.gov.ua/get-user-certificate/j-FW9XUclCNyy-wgkZAq","Завантажити сертифікат")</f>
        <v>Завантажити сертифікат</v>
      </c>
    </row>
    <row r="4" spans="1:5" x14ac:dyDescent="0.3">
      <c r="A4" t="s">
        <v>11</v>
      </c>
      <c r="B4" t="s">
        <v>5</v>
      </c>
      <c r="C4" t="s">
        <v>12</v>
      </c>
      <c r="D4" t="s">
        <v>13</v>
      </c>
      <c r="E4" t="str">
        <f>HYPERLINK("https://talan.bank.gov.ua/get-user-certificate/j-FW9tLxo3VqGCllhQL4","Завантажити сертифікат")</f>
        <v>Завантажити сертифікат</v>
      </c>
    </row>
    <row r="5" spans="1:5" x14ac:dyDescent="0.3">
      <c r="A5" t="s">
        <v>14</v>
      </c>
      <c r="B5" t="s">
        <v>5</v>
      </c>
      <c r="C5" t="s">
        <v>15</v>
      </c>
      <c r="D5" t="s">
        <v>16</v>
      </c>
      <c r="E5" t="str">
        <f>HYPERLINK("https://talan.bank.gov.ua/get-user-certificate/j-FW9vhmyT4j1N_gaEbs","Завантажити сертифікат")</f>
        <v>Завантажити сертифікат</v>
      </c>
    </row>
    <row r="6" spans="1:5" x14ac:dyDescent="0.3">
      <c r="A6" t="s">
        <v>17</v>
      </c>
      <c r="B6" t="s">
        <v>5</v>
      </c>
      <c r="C6" t="s">
        <v>18</v>
      </c>
      <c r="D6" t="s">
        <v>19</v>
      </c>
      <c r="E6" t="str">
        <f>HYPERLINK("https://talan.bank.gov.ua/get-user-certificate/j-FW9Z11S9LqnY_0M5GS","Завантажити сертифікат")</f>
        <v>Завантажити сертифікат</v>
      </c>
    </row>
    <row r="7" spans="1:5" x14ac:dyDescent="0.3">
      <c r="A7" t="s">
        <v>20</v>
      </c>
      <c r="B7" t="s">
        <v>5</v>
      </c>
      <c r="C7" t="s">
        <v>21</v>
      </c>
      <c r="D7" t="s">
        <v>22</v>
      </c>
      <c r="E7" t="str">
        <f>HYPERLINK("https://talan.bank.gov.ua/get-user-certificate/j-FW9-0SLCvi9wNKYTmi","Завантажити сертифікат")</f>
        <v>Завантажити сертифікат</v>
      </c>
    </row>
    <row r="8" spans="1:5" x14ac:dyDescent="0.3">
      <c r="A8" t="s">
        <v>23</v>
      </c>
      <c r="B8" t="s">
        <v>5</v>
      </c>
      <c r="C8" t="s">
        <v>24</v>
      </c>
      <c r="D8" t="s">
        <v>25</v>
      </c>
      <c r="E8" t="str">
        <f>HYPERLINK("https://talan.bank.gov.ua/get-user-certificate/j-FW9-1eu-TngW-gR_wU","Завантажити сертифікат")</f>
        <v>Завантажити сертифікат</v>
      </c>
    </row>
    <row r="9" spans="1:5" x14ac:dyDescent="0.3">
      <c r="A9" t="s">
        <v>26</v>
      </c>
      <c r="B9" t="s">
        <v>5</v>
      </c>
      <c r="C9" t="s">
        <v>27</v>
      </c>
      <c r="D9" t="s">
        <v>28</v>
      </c>
      <c r="E9" t="str">
        <f>HYPERLINK("https://talan.bank.gov.ua/get-user-certificate/j-FW9MCT9P0TzOiBnqxt","Завантажити сертифікат")</f>
        <v>Завантажити сертифікат</v>
      </c>
    </row>
    <row r="10" spans="1:5" x14ac:dyDescent="0.3">
      <c r="A10" t="s">
        <v>29</v>
      </c>
      <c r="B10" t="s">
        <v>5</v>
      </c>
      <c r="C10" t="s">
        <v>30</v>
      </c>
      <c r="D10" t="s">
        <v>31</v>
      </c>
      <c r="E10" t="str">
        <f>HYPERLINK("https://talan.bank.gov.ua/get-user-certificate/j-FW9TnFV0uXCBZD9GPg","Завантажити сертифікат")</f>
        <v>Завантажити сертифікат</v>
      </c>
    </row>
    <row r="11" spans="1:5" x14ac:dyDescent="0.3">
      <c r="A11" t="s">
        <v>32</v>
      </c>
      <c r="B11" t="s">
        <v>5</v>
      </c>
      <c r="C11" t="s">
        <v>33</v>
      </c>
      <c r="D11" t="s">
        <v>34</v>
      </c>
      <c r="E11" t="str">
        <f>HYPERLINK("https://talan.bank.gov.ua/get-user-certificate/j-FW9BdULaVGdRmJR93D","Завантажити сертифікат")</f>
        <v>Завантажити сертифікат</v>
      </c>
    </row>
    <row r="12" spans="1:5" x14ac:dyDescent="0.3">
      <c r="A12" t="s">
        <v>35</v>
      </c>
      <c r="B12" t="s">
        <v>5</v>
      </c>
      <c r="C12" t="s">
        <v>36</v>
      </c>
      <c r="D12" t="s">
        <v>37</v>
      </c>
      <c r="E12" t="str">
        <f>HYPERLINK("https://talan.bank.gov.ua/get-user-certificate/j-FW9VFwSoMRg9LRxq08","Завантажити сертифікат")</f>
        <v>Завантажити сертифікат</v>
      </c>
    </row>
    <row r="13" spans="1:5" x14ac:dyDescent="0.3">
      <c r="A13" t="s">
        <v>38</v>
      </c>
      <c r="B13" t="s">
        <v>5</v>
      </c>
      <c r="C13" t="s">
        <v>39</v>
      </c>
      <c r="D13" t="s">
        <v>40</v>
      </c>
      <c r="E13" t="str">
        <f>HYPERLINK("https://talan.bank.gov.ua/get-user-certificate/j-FW9GYXJCN0SjnVzb_8","Завантажити сертифікат")</f>
        <v>Завантажити сертифікат</v>
      </c>
    </row>
    <row r="14" spans="1:5" x14ac:dyDescent="0.3">
      <c r="A14" t="s">
        <v>41</v>
      </c>
      <c r="B14" t="s">
        <v>5</v>
      </c>
      <c r="C14" t="s">
        <v>42</v>
      </c>
      <c r="D14" t="s">
        <v>43</v>
      </c>
      <c r="E14" t="str">
        <f>HYPERLINK("https://talan.bank.gov.ua/get-user-certificate/j-FW9-oTy359BJRgnss3","Завантажити сертифікат")</f>
        <v>Завантажити сертифікат</v>
      </c>
    </row>
    <row r="15" spans="1:5" x14ac:dyDescent="0.3">
      <c r="A15" t="s">
        <v>44</v>
      </c>
      <c r="B15" t="s">
        <v>5</v>
      </c>
      <c r="C15" t="s">
        <v>45</v>
      </c>
      <c r="D15" t="s">
        <v>46</v>
      </c>
      <c r="E15" t="str">
        <f>HYPERLINK("https://talan.bank.gov.ua/get-user-certificate/j-FW97g2f7Y7XZAKm5wJ","Завантажити сертифікат")</f>
        <v>Завантажити сертифікат</v>
      </c>
    </row>
    <row r="16" spans="1:5" x14ac:dyDescent="0.3">
      <c r="A16" t="s">
        <v>47</v>
      </c>
      <c r="B16" t="s">
        <v>5</v>
      </c>
      <c r="C16" t="s">
        <v>48</v>
      </c>
      <c r="D16" t="s">
        <v>49</v>
      </c>
      <c r="E16" t="str">
        <f>HYPERLINK("https://talan.bank.gov.ua/get-user-certificate/j-FW9YzyFHpqIDswZ6JB","Завантажити сертифікат")</f>
        <v>Завантажити сертифікат</v>
      </c>
    </row>
    <row r="17" spans="1:5" x14ac:dyDescent="0.3">
      <c r="A17" t="s">
        <v>50</v>
      </c>
      <c r="B17" t="s">
        <v>5</v>
      </c>
      <c r="C17" t="s">
        <v>51</v>
      </c>
      <c r="D17" t="s">
        <v>52</v>
      </c>
      <c r="E17" t="str">
        <f>HYPERLINK("https://talan.bank.gov.ua/get-user-certificate/j-FW9GvxeDqiHIjJmerq","Завантажити сертифікат")</f>
        <v>Завантажити сертифікат</v>
      </c>
    </row>
    <row r="18" spans="1:5" x14ac:dyDescent="0.3">
      <c r="A18" t="s">
        <v>53</v>
      </c>
      <c r="B18" t="s">
        <v>5</v>
      </c>
      <c r="C18" t="s">
        <v>54</v>
      </c>
      <c r="D18" t="s">
        <v>55</v>
      </c>
      <c r="E18" t="str">
        <f>HYPERLINK("https://talan.bank.gov.ua/get-user-certificate/j-FW9JHzXJOsvhnlFxk6","Завантажити сертифікат")</f>
        <v>Завантажити сертифікат</v>
      </c>
    </row>
    <row r="19" spans="1:5" x14ac:dyDescent="0.3">
      <c r="A19" t="s">
        <v>56</v>
      </c>
      <c r="B19" t="s">
        <v>5</v>
      </c>
      <c r="C19" t="s">
        <v>57</v>
      </c>
      <c r="D19" t="s">
        <v>58</v>
      </c>
      <c r="E19" t="str">
        <f>HYPERLINK("https://talan.bank.gov.ua/get-user-certificate/j-FW9Fr7z9o0x7aJy4O6","Завантажити сертифікат")</f>
        <v>Завантажити сертифікат</v>
      </c>
    </row>
    <row r="20" spans="1:5" x14ac:dyDescent="0.3">
      <c r="A20" t="s">
        <v>59</v>
      </c>
      <c r="B20" t="s">
        <v>5</v>
      </c>
      <c r="C20" t="s">
        <v>60</v>
      </c>
      <c r="D20" t="s">
        <v>61</v>
      </c>
      <c r="E20" t="str">
        <f>HYPERLINK("https://talan.bank.gov.ua/get-user-certificate/j-FW9yJVe0Jv_ZvPQUHX","Завантажити сертифікат")</f>
        <v>Завантажити сертифікат</v>
      </c>
    </row>
    <row r="21" spans="1:5" x14ac:dyDescent="0.3">
      <c r="A21" t="s">
        <v>62</v>
      </c>
      <c r="B21" t="s">
        <v>5</v>
      </c>
      <c r="C21" t="s">
        <v>63</v>
      </c>
      <c r="D21" t="s">
        <v>64</v>
      </c>
      <c r="E21" t="str">
        <f>HYPERLINK("https://talan.bank.gov.ua/get-user-certificate/j-FW91d1SUIsdsBj_0bm","Завантажити сертифікат")</f>
        <v>Завантажити сертифікат</v>
      </c>
    </row>
    <row r="22" spans="1:5" x14ac:dyDescent="0.3">
      <c r="A22" t="s">
        <v>65</v>
      </c>
      <c r="B22" t="s">
        <v>5</v>
      </c>
      <c r="C22" t="s">
        <v>66</v>
      </c>
      <c r="D22" t="s">
        <v>67</v>
      </c>
      <c r="E22" t="str">
        <f>HYPERLINK("https://talan.bank.gov.ua/get-user-certificate/j-FW99K3SjsGT3cdow7X","Завантажити сертифікат")</f>
        <v>Завантажити сертифікат</v>
      </c>
    </row>
    <row r="23" spans="1:5" x14ac:dyDescent="0.3">
      <c r="A23" t="s">
        <v>68</v>
      </c>
      <c r="B23" t="s">
        <v>5</v>
      </c>
      <c r="C23" t="s">
        <v>69</v>
      </c>
      <c r="D23" t="s">
        <v>70</v>
      </c>
      <c r="E23" t="str">
        <f>HYPERLINK("https://talan.bank.gov.ua/get-user-certificate/j-FW9Bfhdu443zNCyrwJ","Завантажити сертифікат")</f>
        <v>Завантажити сертифікат</v>
      </c>
    </row>
    <row r="24" spans="1:5" x14ac:dyDescent="0.3">
      <c r="A24" t="s">
        <v>71</v>
      </c>
      <c r="B24" t="s">
        <v>5</v>
      </c>
      <c r="C24" t="s">
        <v>72</v>
      </c>
      <c r="D24" t="s">
        <v>73</v>
      </c>
      <c r="E24" t="str">
        <f>HYPERLINK("https://talan.bank.gov.ua/get-user-certificate/j-FW9gy3w2vdYlISajvZ","Завантажити сертифікат")</f>
        <v>Завантажити сертифікат</v>
      </c>
    </row>
    <row r="25" spans="1:5" x14ac:dyDescent="0.3">
      <c r="A25" t="s">
        <v>74</v>
      </c>
      <c r="B25" t="s">
        <v>5</v>
      </c>
      <c r="C25" t="s">
        <v>75</v>
      </c>
      <c r="D25" t="s">
        <v>76</v>
      </c>
      <c r="E25" t="str">
        <f>HYPERLINK("https://talan.bank.gov.ua/get-user-certificate/j-FW9ADIpr0gftUOQY5g","Завантажити сертифікат")</f>
        <v>Завантажити сертифікат</v>
      </c>
    </row>
    <row r="26" spans="1:5" x14ac:dyDescent="0.3">
      <c r="A26" t="s">
        <v>77</v>
      </c>
      <c r="B26" t="s">
        <v>5</v>
      </c>
      <c r="C26" t="s">
        <v>78</v>
      </c>
      <c r="D26" t="s">
        <v>79</v>
      </c>
      <c r="E26" t="str">
        <f>HYPERLINK("https://talan.bank.gov.ua/get-user-certificate/j-FW9tE3MlI8YgFP_DbB","Завантажити сертифікат")</f>
        <v>Завантажити сертифікат</v>
      </c>
    </row>
    <row r="27" spans="1:5" x14ac:dyDescent="0.3">
      <c r="A27" t="s">
        <v>80</v>
      </c>
      <c r="B27" t="s">
        <v>5</v>
      </c>
      <c r="C27" t="s">
        <v>81</v>
      </c>
      <c r="D27" t="s">
        <v>82</v>
      </c>
      <c r="E27" t="str">
        <f>HYPERLINK("https://talan.bank.gov.ua/get-user-certificate/j-FW9fkGi1dCTFTTVDge","Завантажити сертифікат")</f>
        <v>Завантажити сертифікат</v>
      </c>
    </row>
    <row r="28" spans="1:5" x14ac:dyDescent="0.3">
      <c r="A28" t="s">
        <v>83</v>
      </c>
      <c r="B28" t="s">
        <v>5</v>
      </c>
      <c r="C28" t="s">
        <v>84</v>
      </c>
      <c r="D28" t="s">
        <v>85</v>
      </c>
      <c r="E28" t="str">
        <f>HYPERLINK("https://talan.bank.gov.ua/get-user-certificate/j-FW93JgUvbCXLv50Jke","Завантажити сертифікат")</f>
        <v>Завантажити сертифікат</v>
      </c>
    </row>
    <row r="29" spans="1:5" x14ac:dyDescent="0.3">
      <c r="A29" t="s">
        <v>86</v>
      </c>
      <c r="B29" t="s">
        <v>5</v>
      </c>
      <c r="C29" t="s">
        <v>87</v>
      </c>
      <c r="D29" t="s">
        <v>88</v>
      </c>
      <c r="E29" t="str">
        <f>HYPERLINK("https://talan.bank.gov.ua/get-user-certificate/j-FW92fGqdFoBmQhHdYs","Завантажити сертифікат")</f>
        <v>Завантажити сертифікат</v>
      </c>
    </row>
    <row r="30" spans="1:5" x14ac:dyDescent="0.3">
      <c r="A30" t="s">
        <v>89</v>
      </c>
      <c r="B30" t="s">
        <v>5</v>
      </c>
      <c r="C30" t="s">
        <v>90</v>
      </c>
      <c r="D30" t="s">
        <v>91</v>
      </c>
      <c r="E30" t="str">
        <f>HYPERLINK("https://talan.bank.gov.ua/get-user-certificate/j-FW9nT2eKORBqaRZ7xC","Завантажити сертифікат")</f>
        <v>Завантажити сертифікат</v>
      </c>
    </row>
    <row r="31" spans="1:5" x14ac:dyDescent="0.3">
      <c r="A31" t="s">
        <v>92</v>
      </c>
      <c r="B31" t="s">
        <v>5</v>
      </c>
      <c r="C31" t="s">
        <v>93</v>
      </c>
      <c r="D31" t="s">
        <v>94</v>
      </c>
      <c r="E31" t="str">
        <f>HYPERLINK("https://talan.bank.gov.ua/get-user-certificate/j-FW9vvconM4lgxKGb6u","Завантажити сертифікат")</f>
        <v>Завантажити сертифікат</v>
      </c>
    </row>
    <row r="32" spans="1:5" x14ac:dyDescent="0.3">
      <c r="A32" t="s">
        <v>95</v>
      </c>
      <c r="B32" t="s">
        <v>5</v>
      </c>
      <c r="C32" t="s">
        <v>96</v>
      </c>
      <c r="D32" t="s">
        <v>97</v>
      </c>
      <c r="E32" t="str">
        <f>HYPERLINK("https://talan.bank.gov.ua/get-user-certificate/j-FW9uanpL4ExSFXT_vn","Завантажити сертифікат")</f>
        <v>Завантажити сертифікат</v>
      </c>
    </row>
    <row r="33" spans="1:5" x14ac:dyDescent="0.3">
      <c r="A33" t="s">
        <v>98</v>
      </c>
      <c r="B33" t="s">
        <v>5</v>
      </c>
      <c r="C33" t="s">
        <v>99</v>
      </c>
      <c r="D33" t="s">
        <v>100</v>
      </c>
      <c r="E33" t="str">
        <f>HYPERLINK("https://talan.bank.gov.ua/get-user-certificate/j-FW9gdYCQVMAsuIiCu0","Завантажити сертифікат")</f>
        <v>Завантажити сертифікат</v>
      </c>
    </row>
    <row r="34" spans="1:5" x14ac:dyDescent="0.3">
      <c r="A34" t="s">
        <v>101</v>
      </c>
      <c r="B34" t="s">
        <v>5</v>
      </c>
      <c r="C34" t="s">
        <v>102</v>
      </c>
      <c r="D34" t="s">
        <v>103</v>
      </c>
      <c r="E34" t="str">
        <f>HYPERLINK("https://talan.bank.gov.ua/get-user-certificate/j-FW9Y0oW-KervaiHf-s","Завантажити сертифікат")</f>
        <v>Завантажити сертифікат</v>
      </c>
    </row>
    <row r="35" spans="1:5" x14ac:dyDescent="0.3">
      <c r="A35" t="s">
        <v>104</v>
      </c>
      <c r="B35" t="s">
        <v>5</v>
      </c>
      <c r="C35" t="s">
        <v>105</v>
      </c>
      <c r="D35" t="s">
        <v>106</v>
      </c>
      <c r="E35" t="str">
        <f>HYPERLINK("https://talan.bank.gov.ua/get-user-certificate/j-FW9csIdn3QyNFPrT06","Завантажити сертифікат")</f>
        <v>Завантажити сертифікат</v>
      </c>
    </row>
    <row r="36" spans="1:5" x14ac:dyDescent="0.3">
      <c r="A36" t="s">
        <v>107</v>
      </c>
      <c r="B36" t="s">
        <v>5</v>
      </c>
      <c r="C36" t="s">
        <v>108</v>
      </c>
      <c r="D36" t="s">
        <v>109</v>
      </c>
      <c r="E36" t="str">
        <f>HYPERLINK("https://talan.bank.gov.ua/get-user-certificate/j-FW9hk2b2PzNYIDbxVX","Завантажити сертифікат")</f>
        <v>Завантажити сертифікат</v>
      </c>
    </row>
    <row r="37" spans="1:5" x14ac:dyDescent="0.3">
      <c r="A37" t="s">
        <v>110</v>
      </c>
      <c r="B37" t="s">
        <v>5</v>
      </c>
      <c r="C37" t="s">
        <v>111</v>
      </c>
      <c r="D37" t="s">
        <v>112</v>
      </c>
      <c r="E37" t="str">
        <f>HYPERLINK("https://talan.bank.gov.ua/get-user-certificate/j-FW9Qs_zPXmEQjE8iWI","Завантажити сертифікат")</f>
        <v>Завантажити сертифікат</v>
      </c>
    </row>
    <row r="38" spans="1:5" x14ac:dyDescent="0.3">
      <c r="A38" t="s">
        <v>113</v>
      </c>
      <c r="B38" t="s">
        <v>5</v>
      </c>
      <c r="C38" t="s">
        <v>114</v>
      </c>
      <c r="D38" t="s">
        <v>115</v>
      </c>
      <c r="E38" t="str">
        <f>HYPERLINK("https://talan.bank.gov.ua/get-user-certificate/j-FW9LFX0lyjVTlxCXtP","Завантажити сертифікат")</f>
        <v>Завантажити сертифікат</v>
      </c>
    </row>
    <row r="39" spans="1:5" x14ac:dyDescent="0.3">
      <c r="A39" t="s">
        <v>116</v>
      </c>
      <c r="B39" t="s">
        <v>5</v>
      </c>
      <c r="C39" t="s">
        <v>117</v>
      </c>
      <c r="D39" t="s">
        <v>118</v>
      </c>
      <c r="E39" t="str">
        <f>HYPERLINK("https://talan.bank.gov.ua/get-user-certificate/j-FW9bmkxdjFWx5Yldql","Завантажити сертифікат")</f>
        <v>Завантажити сертифікат</v>
      </c>
    </row>
    <row r="40" spans="1:5" x14ac:dyDescent="0.3">
      <c r="A40" t="s">
        <v>119</v>
      </c>
      <c r="B40" t="s">
        <v>5</v>
      </c>
      <c r="C40" t="s">
        <v>120</v>
      </c>
      <c r="D40" t="s">
        <v>121</v>
      </c>
      <c r="E40" t="str">
        <f>HYPERLINK("https://talan.bank.gov.ua/get-user-certificate/j-FW9X3hANtyQf2tqKNq","Завантажити сертифікат")</f>
        <v>Завантажити сертифікат</v>
      </c>
    </row>
    <row r="41" spans="1:5" x14ac:dyDescent="0.3">
      <c r="A41" t="s">
        <v>122</v>
      </c>
      <c r="B41" t="s">
        <v>5</v>
      </c>
      <c r="C41" t="s">
        <v>123</v>
      </c>
      <c r="D41" t="s">
        <v>124</v>
      </c>
      <c r="E41" t="str">
        <f>HYPERLINK("https://talan.bank.gov.ua/get-user-certificate/j-FW9q8YXrS9eOA-o2r4","Завантажити сертифікат")</f>
        <v>Завантажити сертифікат</v>
      </c>
    </row>
    <row r="42" spans="1:5" x14ac:dyDescent="0.3">
      <c r="A42" t="s">
        <v>125</v>
      </c>
      <c r="B42" t="s">
        <v>5</v>
      </c>
      <c r="C42" t="s">
        <v>126</v>
      </c>
      <c r="D42" t="s">
        <v>127</v>
      </c>
      <c r="E42" t="str">
        <f>HYPERLINK("https://talan.bank.gov.ua/get-user-certificate/j-FW9RDb91G_WdtrnxB3","Завантажити сертифікат")</f>
        <v>Завантажити сертифікат</v>
      </c>
    </row>
    <row r="43" spans="1:5" x14ac:dyDescent="0.3">
      <c r="A43" t="s">
        <v>128</v>
      </c>
      <c r="B43" t="s">
        <v>5</v>
      </c>
      <c r="C43" t="s">
        <v>126</v>
      </c>
      <c r="D43" t="s">
        <v>129</v>
      </c>
      <c r="E43" t="str">
        <f>HYPERLINK("https://talan.bank.gov.ua/get-user-certificate/j-FW9mFyRTWwlnYDVPt1","Завантажити сертифікат")</f>
        <v>Завантажити сертифікат</v>
      </c>
    </row>
    <row r="44" spans="1:5" x14ac:dyDescent="0.3">
      <c r="A44" t="s">
        <v>130</v>
      </c>
      <c r="B44" t="s">
        <v>5</v>
      </c>
      <c r="C44" t="s">
        <v>131</v>
      </c>
      <c r="D44" t="s">
        <v>132</v>
      </c>
      <c r="E44" t="str">
        <f>HYPERLINK("https://talan.bank.gov.ua/get-user-certificate/j-FW9n3yPn9porhhsg9S","Завантажити сертифікат")</f>
        <v>Завантажити сертифікат</v>
      </c>
    </row>
    <row r="45" spans="1:5" x14ac:dyDescent="0.3">
      <c r="A45" t="s">
        <v>133</v>
      </c>
      <c r="B45" t="s">
        <v>5</v>
      </c>
      <c r="C45" t="s">
        <v>134</v>
      </c>
      <c r="D45" t="s">
        <v>135</v>
      </c>
      <c r="E45" t="str">
        <f>HYPERLINK("https://talan.bank.gov.ua/get-user-certificate/j-FW9ddVkWLqZooIJdcp","Завантажити сертифікат")</f>
        <v>Завантажити сертифікат</v>
      </c>
    </row>
    <row r="46" spans="1:5" x14ac:dyDescent="0.3">
      <c r="A46" t="s">
        <v>136</v>
      </c>
      <c r="B46" t="s">
        <v>5</v>
      </c>
      <c r="C46" t="s">
        <v>137</v>
      </c>
      <c r="D46" t="s">
        <v>138</v>
      </c>
      <c r="E46" t="str">
        <f>HYPERLINK("https://talan.bank.gov.ua/get-user-certificate/j-FW933SjM-r6I_otss8","Завантажити сертифікат")</f>
        <v>Завантажити сертифікат</v>
      </c>
    </row>
    <row r="47" spans="1:5" x14ac:dyDescent="0.3">
      <c r="A47" t="s">
        <v>139</v>
      </c>
      <c r="B47" t="s">
        <v>5</v>
      </c>
      <c r="C47" t="s">
        <v>140</v>
      </c>
      <c r="D47" t="s">
        <v>141</v>
      </c>
      <c r="E47" t="str">
        <f>HYPERLINK("https://talan.bank.gov.ua/get-user-certificate/j-FW9UZo7eGInfzfA0WE","Завантажити сертифікат")</f>
        <v>Завантажити сертифікат</v>
      </c>
    </row>
    <row r="48" spans="1:5" x14ac:dyDescent="0.3">
      <c r="A48" t="s">
        <v>142</v>
      </c>
      <c r="B48" t="s">
        <v>5</v>
      </c>
      <c r="C48" t="s">
        <v>143</v>
      </c>
      <c r="D48" t="s">
        <v>144</v>
      </c>
      <c r="E48" t="str">
        <f>HYPERLINK("https://talan.bank.gov.ua/get-user-certificate/j-FW9zCcVNrlDPX3LmjS","Завантажити сертифікат")</f>
        <v>Завантажити сертифікат</v>
      </c>
    </row>
    <row r="49" spans="1:5" x14ac:dyDescent="0.3">
      <c r="A49" t="s">
        <v>145</v>
      </c>
      <c r="B49" t="s">
        <v>5</v>
      </c>
      <c r="C49" t="s">
        <v>146</v>
      </c>
      <c r="D49" t="s">
        <v>147</v>
      </c>
      <c r="E49" t="str">
        <f>HYPERLINK("https://talan.bank.gov.ua/get-user-certificate/j-FW9Is7ACvLj7kx4FIA","Завантажити сертифікат")</f>
        <v>Завантажити сертифікат</v>
      </c>
    </row>
    <row r="50" spans="1:5" x14ac:dyDescent="0.3">
      <c r="A50" t="s">
        <v>148</v>
      </c>
      <c r="B50" t="s">
        <v>5</v>
      </c>
      <c r="C50" t="s">
        <v>149</v>
      </c>
      <c r="D50" t="s">
        <v>150</v>
      </c>
      <c r="E50" t="str">
        <f>HYPERLINK("https://talan.bank.gov.ua/get-user-certificate/j-FW939mnBpz6fxA0t5c","Завантажити сертифікат")</f>
        <v>Завантажити сертифікат</v>
      </c>
    </row>
    <row r="51" spans="1:5" x14ac:dyDescent="0.3">
      <c r="A51" t="s">
        <v>151</v>
      </c>
      <c r="B51" t="s">
        <v>5</v>
      </c>
      <c r="C51" t="s">
        <v>152</v>
      </c>
      <c r="D51" t="s">
        <v>153</v>
      </c>
      <c r="E51" t="str">
        <f>HYPERLINK("https://talan.bank.gov.ua/get-user-certificate/j-FW9TGC5A_5Fx8YQELD","Завантажити сертифікат")</f>
        <v>Завантажити сертифікат</v>
      </c>
    </row>
    <row r="52" spans="1:5" x14ac:dyDescent="0.3">
      <c r="A52" t="s">
        <v>154</v>
      </c>
      <c r="B52" t="s">
        <v>5</v>
      </c>
      <c r="C52" t="s">
        <v>155</v>
      </c>
      <c r="D52" t="s">
        <v>156</v>
      </c>
      <c r="E52" t="str">
        <f>HYPERLINK("https://talan.bank.gov.ua/get-user-certificate/j-FW9gL7VgqBK5x9EER5","Завантажити сертифікат")</f>
        <v>Завантажити сертифікат</v>
      </c>
    </row>
    <row r="53" spans="1:5" x14ac:dyDescent="0.3">
      <c r="A53" t="s">
        <v>157</v>
      </c>
      <c r="B53" t="s">
        <v>5</v>
      </c>
      <c r="C53" t="s">
        <v>158</v>
      </c>
      <c r="D53" t="s">
        <v>159</v>
      </c>
      <c r="E53" t="str">
        <f>HYPERLINK("https://talan.bank.gov.ua/get-user-certificate/j-FW9C60-waPrkELsg6C","Завантажити сертифікат")</f>
        <v>Завантажити сертифікат</v>
      </c>
    </row>
    <row r="54" spans="1:5" x14ac:dyDescent="0.3">
      <c r="A54" t="s">
        <v>160</v>
      </c>
      <c r="B54" t="s">
        <v>5</v>
      </c>
      <c r="C54" t="s">
        <v>161</v>
      </c>
      <c r="D54" t="s">
        <v>162</v>
      </c>
      <c r="E54" t="str">
        <f>HYPERLINK("https://talan.bank.gov.ua/get-user-certificate/j-FW98_rDm2lUt9vw8JY","Завантажити сертифікат")</f>
        <v>Завантажити сертифікат</v>
      </c>
    </row>
    <row r="55" spans="1:5" x14ac:dyDescent="0.3">
      <c r="A55" t="s">
        <v>163</v>
      </c>
      <c r="B55" t="s">
        <v>5</v>
      </c>
      <c r="C55" t="s">
        <v>164</v>
      </c>
      <c r="D55" t="s">
        <v>165</v>
      </c>
      <c r="E55" t="str">
        <f>HYPERLINK("https://talan.bank.gov.ua/get-user-certificate/j-FW9fVxZv6TzTbOMOQy","Завантажити сертифікат")</f>
        <v>Завантажити сертифікат</v>
      </c>
    </row>
    <row r="56" spans="1:5" x14ac:dyDescent="0.3">
      <c r="A56" t="s">
        <v>166</v>
      </c>
      <c r="B56" t="s">
        <v>5</v>
      </c>
      <c r="C56" t="s">
        <v>167</v>
      </c>
      <c r="D56" t="s">
        <v>168</v>
      </c>
      <c r="E56" t="str">
        <f>HYPERLINK("https://talan.bank.gov.ua/get-user-certificate/j-FW9NQ2jKh7ISrVYh3h","Завантажити сертифікат")</f>
        <v>Завантажити сертифікат</v>
      </c>
    </row>
    <row r="57" spans="1:5" x14ac:dyDescent="0.3">
      <c r="A57" t="s">
        <v>169</v>
      </c>
      <c r="B57" t="s">
        <v>5</v>
      </c>
      <c r="C57" t="s">
        <v>170</v>
      </c>
      <c r="D57" t="s">
        <v>171</v>
      </c>
      <c r="E57" t="str">
        <f>HYPERLINK("https://talan.bank.gov.ua/get-user-certificate/j-FW9qLdu4m4SqkWHuoy","Завантажити сертифікат")</f>
        <v>Завантажити сертифікат</v>
      </c>
    </row>
    <row r="58" spans="1:5" x14ac:dyDescent="0.3">
      <c r="A58" t="s">
        <v>172</v>
      </c>
      <c r="B58" t="s">
        <v>5</v>
      </c>
      <c r="C58" t="s">
        <v>173</v>
      </c>
      <c r="D58" t="s">
        <v>174</v>
      </c>
      <c r="E58" t="str">
        <f>HYPERLINK("https://talan.bank.gov.ua/get-user-certificate/j-FW9m7Fs7DbI0AwXpcZ","Завантажити сертифікат")</f>
        <v>Завантажити сертифікат</v>
      </c>
    </row>
    <row r="59" spans="1:5" x14ac:dyDescent="0.3">
      <c r="A59" t="s">
        <v>175</v>
      </c>
      <c r="B59" t="s">
        <v>5</v>
      </c>
      <c r="C59" t="s">
        <v>176</v>
      </c>
      <c r="D59" t="s">
        <v>177</v>
      </c>
      <c r="E59" t="str">
        <f>HYPERLINK("https://talan.bank.gov.ua/get-user-certificate/j-FW9PCytle9OI764zOS","Завантажити сертифікат")</f>
        <v>Завантажити сертифікат</v>
      </c>
    </row>
    <row r="60" spans="1:5" x14ac:dyDescent="0.3">
      <c r="A60" t="s">
        <v>178</v>
      </c>
      <c r="B60" t="s">
        <v>5</v>
      </c>
      <c r="C60" t="s">
        <v>179</v>
      </c>
      <c r="D60" t="s">
        <v>180</v>
      </c>
      <c r="E60" t="str">
        <f>HYPERLINK("https://talan.bank.gov.ua/get-user-certificate/j-FW9PaYXxi7tkBOZMz8","Завантажити сертифікат")</f>
        <v>Завантажити сертифікат</v>
      </c>
    </row>
    <row r="61" spans="1:5" x14ac:dyDescent="0.3">
      <c r="A61" t="s">
        <v>181</v>
      </c>
      <c r="B61" t="s">
        <v>5</v>
      </c>
      <c r="C61" t="s">
        <v>182</v>
      </c>
      <c r="D61" t="s">
        <v>183</v>
      </c>
      <c r="E61" t="str">
        <f>HYPERLINK("https://talan.bank.gov.ua/get-user-certificate/j-FW94hdWEhdcH468N4W","Завантажити сертифікат")</f>
        <v>Завантажити сертифікат</v>
      </c>
    </row>
    <row r="62" spans="1:5" x14ac:dyDescent="0.3">
      <c r="A62" t="s">
        <v>184</v>
      </c>
      <c r="B62" t="s">
        <v>5</v>
      </c>
      <c r="C62" t="s">
        <v>185</v>
      </c>
      <c r="D62" t="s">
        <v>186</v>
      </c>
      <c r="E62" t="str">
        <f>HYPERLINK("https://talan.bank.gov.ua/get-user-certificate/j-FW96WxEgrk7x-540B7","Завантажити сертифікат")</f>
        <v>Завантажити сертифікат</v>
      </c>
    </row>
    <row r="63" spans="1:5" x14ac:dyDescent="0.3">
      <c r="A63" t="s">
        <v>187</v>
      </c>
      <c r="B63" t="s">
        <v>5</v>
      </c>
      <c r="C63" t="s">
        <v>188</v>
      </c>
      <c r="D63" t="s">
        <v>189</v>
      </c>
      <c r="E63" t="str">
        <f>HYPERLINK("https://talan.bank.gov.ua/get-user-certificate/j-FW9N12gtpp96kLdDlG","Завантажити сертифікат")</f>
        <v>Завантажити сертифікат</v>
      </c>
    </row>
    <row r="64" spans="1:5" x14ac:dyDescent="0.3">
      <c r="A64" t="s">
        <v>190</v>
      </c>
      <c r="B64" t="s">
        <v>5</v>
      </c>
      <c r="C64" t="s">
        <v>191</v>
      </c>
      <c r="D64" t="s">
        <v>192</v>
      </c>
      <c r="E64" t="str">
        <f>HYPERLINK("https://talan.bank.gov.ua/get-user-certificate/j-FW9GTMXk9tdNHTJJBL","Завантажити сертифікат")</f>
        <v>Завантажити сертифікат</v>
      </c>
    </row>
    <row r="65" spans="1:5" x14ac:dyDescent="0.3">
      <c r="A65" t="s">
        <v>193</v>
      </c>
      <c r="B65" t="s">
        <v>5</v>
      </c>
      <c r="C65" t="s">
        <v>194</v>
      </c>
      <c r="D65" t="s">
        <v>195</v>
      </c>
      <c r="E65" t="str">
        <f>HYPERLINK("https://talan.bank.gov.ua/get-user-certificate/j-FW9mdl3wg998IuhE24","Завантажити сертифікат")</f>
        <v>Завантажити сертифікат</v>
      </c>
    </row>
    <row r="66" spans="1:5" x14ac:dyDescent="0.3">
      <c r="A66" t="s">
        <v>196</v>
      </c>
      <c r="B66" t="s">
        <v>5</v>
      </c>
      <c r="C66" t="s">
        <v>197</v>
      </c>
      <c r="D66" t="s">
        <v>198</v>
      </c>
      <c r="E66" t="str">
        <f>HYPERLINK("https://talan.bank.gov.ua/get-user-certificate/j-FW9B3_pC4S33M0BSTf","Завантажити сертифікат")</f>
        <v>Завантажити сертифікат</v>
      </c>
    </row>
    <row r="67" spans="1:5" x14ac:dyDescent="0.3">
      <c r="A67" t="s">
        <v>199</v>
      </c>
      <c r="B67" t="s">
        <v>5</v>
      </c>
      <c r="C67" t="s">
        <v>200</v>
      </c>
      <c r="D67" t="s">
        <v>201</v>
      </c>
      <c r="E67" t="str">
        <f>HYPERLINK("https://talan.bank.gov.ua/get-user-certificate/j-FW9jA6F1SQvdedbKI9","Завантажити сертифікат")</f>
        <v>Завантажити сертифікат</v>
      </c>
    </row>
    <row r="68" spans="1:5" x14ac:dyDescent="0.3">
      <c r="A68" t="s">
        <v>202</v>
      </c>
      <c r="B68" t="s">
        <v>5</v>
      </c>
      <c r="C68" t="s">
        <v>203</v>
      </c>
      <c r="D68" t="s">
        <v>204</v>
      </c>
      <c r="E68" t="str">
        <f>HYPERLINK("https://talan.bank.gov.ua/get-user-certificate/j-FW9PSF9bNuI77BWSVh","Завантажити сертифікат")</f>
        <v>Завантажити сертифікат</v>
      </c>
    </row>
    <row r="69" spans="1:5" x14ac:dyDescent="0.3">
      <c r="A69" t="s">
        <v>205</v>
      </c>
      <c r="B69" t="s">
        <v>5</v>
      </c>
      <c r="C69" t="s">
        <v>206</v>
      </c>
      <c r="D69" t="s">
        <v>207</v>
      </c>
      <c r="E69" t="str">
        <f>HYPERLINK("https://talan.bank.gov.ua/get-user-certificate/j-FW9J-LvYRg9cUx7UE4","Завантажити сертифікат")</f>
        <v>Завантажити сертифікат</v>
      </c>
    </row>
    <row r="70" spans="1:5" x14ac:dyDescent="0.3">
      <c r="A70" t="s">
        <v>208</v>
      </c>
      <c r="B70" t="s">
        <v>5</v>
      </c>
      <c r="C70" t="s">
        <v>209</v>
      </c>
      <c r="D70" t="s">
        <v>210</v>
      </c>
      <c r="E70" t="str">
        <f>HYPERLINK("https://talan.bank.gov.ua/get-user-certificate/j-FW9x-5hwhNY_ryY8Bl","Завантажити сертифікат")</f>
        <v>Завантажити сертифікат</v>
      </c>
    </row>
    <row r="71" spans="1:5" x14ac:dyDescent="0.3">
      <c r="A71" t="s">
        <v>211</v>
      </c>
      <c r="B71" t="s">
        <v>5</v>
      </c>
      <c r="C71" t="s">
        <v>212</v>
      </c>
      <c r="D71" t="s">
        <v>213</v>
      </c>
      <c r="E71" t="str">
        <f>HYPERLINK("https://talan.bank.gov.ua/get-user-certificate/j-FW9mD-Vd8oqqveM6Xn","Завантажити сертифікат")</f>
        <v>Завантажити сертифікат</v>
      </c>
    </row>
    <row r="72" spans="1:5" x14ac:dyDescent="0.3">
      <c r="A72" t="s">
        <v>214</v>
      </c>
      <c r="B72" t="s">
        <v>5</v>
      </c>
      <c r="C72" t="s">
        <v>215</v>
      </c>
      <c r="D72" t="s">
        <v>216</v>
      </c>
      <c r="E72" t="str">
        <f>HYPERLINK("https://talan.bank.gov.ua/get-user-certificate/j-FW9kpZPqzrr-2UrEiZ","Завантажити сертифікат")</f>
        <v>Завантажити сертифікат</v>
      </c>
    </row>
    <row r="73" spans="1:5" x14ac:dyDescent="0.3">
      <c r="A73" t="s">
        <v>217</v>
      </c>
      <c r="B73" t="s">
        <v>5</v>
      </c>
      <c r="C73" t="s">
        <v>218</v>
      </c>
      <c r="D73" t="s">
        <v>219</v>
      </c>
      <c r="E73" t="str">
        <f>HYPERLINK("https://talan.bank.gov.ua/get-user-certificate/j-FW9oH8xKt0_nPTNzAj","Завантажити сертифікат")</f>
        <v>Завантажити сертифікат</v>
      </c>
    </row>
    <row r="74" spans="1:5" x14ac:dyDescent="0.3">
      <c r="A74" t="s">
        <v>220</v>
      </c>
      <c r="B74" t="s">
        <v>5</v>
      </c>
      <c r="C74" t="s">
        <v>221</v>
      </c>
      <c r="D74" t="s">
        <v>222</v>
      </c>
      <c r="E74" t="str">
        <f>HYPERLINK("https://talan.bank.gov.ua/get-user-certificate/j-FW9dF7onhcpzsgrV3q","Завантажити сертифікат")</f>
        <v>Завантажити сертифікат</v>
      </c>
    </row>
    <row r="75" spans="1:5" x14ac:dyDescent="0.3">
      <c r="A75" t="s">
        <v>223</v>
      </c>
      <c r="B75" t="s">
        <v>5</v>
      </c>
      <c r="C75" t="s">
        <v>224</v>
      </c>
      <c r="D75" t="s">
        <v>225</v>
      </c>
      <c r="E75" t="str">
        <f>HYPERLINK("https://talan.bank.gov.ua/get-user-certificate/j-FW9o0L-3NFfkdqG-DY","Завантажити сертифікат")</f>
        <v>Завантажити сертифікат</v>
      </c>
    </row>
    <row r="76" spans="1:5" x14ac:dyDescent="0.3">
      <c r="A76" t="s">
        <v>226</v>
      </c>
      <c r="B76" t="s">
        <v>5</v>
      </c>
      <c r="C76" t="s">
        <v>227</v>
      </c>
      <c r="D76" t="s">
        <v>228</v>
      </c>
      <c r="E76" t="str">
        <f>HYPERLINK("https://talan.bank.gov.ua/get-user-certificate/j-FW9p9QRiaQs8rPX3yl","Завантажити сертифікат")</f>
        <v>Завантажити сертифікат</v>
      </c>
    </row>
    <row r="77" spans="1:5" x14ac:dyDescent="0.3">
      <c r="A77" t="s">
        <v>229</v>
      </c>
      <c r="B77" t="s">
        <v>5</v>
      </c>
      <c r="C77" t="s">
        <v>230</v>
      </c>
      <c r="D77" t="s">
        <v>231</v>
      </c>
      <c r="E77" t="str">
        <f>HYPERLINK("https://talan.bank.gov.ua/get-user-certificate/j-FW9DviOmLvkrorVz58","Завантажити сертифікат")</f>
        <v>Завантажити сертифікат</v>
      </c>
    </row>
    <row r="78" spans="1:5" x14ac:dyDescent="0.3">
      <c r="A78" t="s">
        <v>232</v>
      </c>
      <c r="B78" t="s">
        <v>5</v>
      </c>
      <c r="C78" t="s">
        <v>233</v>
      </c>
      <c r="D78" t="s">
        <v>234</v>
      </c>
      <c r="E78" t="str">
        <f>HYPERLINK("https://talan.bank.gov.ua/get-user-certificate/j-FW9F_uH1h9_wZQvA2H","Завантажити сертифікат")</f>
        <v>Завантажити сертифікат</v>
      </c>
    </row>
    <row r="79" spans="1:5" x14ac:dyDescent="0.3">
      <c r="A79" t="s">
        <v>235</v>
      </c>
      <c r="B79" t="s">
        <v>5</v>
      </c>
      <c r="C79" t="s">
        <v>236</v>
      </c>
      <c r="D79" t="s">
        <v>237</v>
      </c>
      <c r="E79" t="str">
        <f>HYPERLINK("https://talan.bank.gov.ua/get-user-certificate/j-FW9uqleJdFkWV_al9T","Завантажити сертифікат")</f>
        <v>Завантажити сертифікат</v>
      </c>
    </row>
    <row r="80" spans="1:5" x14ac:dyDescent="0.3">
      <c r="A80" t="s">
        <v>238</v>
      </c>
      <c r="B80" t="s">
        <v>5</v>
      </c>
      <c r="C80" t="s">
        <v>239</v>
      </c>
      <c r="D80" t="s">
        <v>240</v>
      </c>
      <c r="E80" t="str">
        <f>HYPERLINK("https://talan.bank.gov.ua/get-user-certificate/j-FW9ClFtsdcISzARWIh","Завантажити сертифікат")</f>
        <v>Завантажити сертифікат</v>
      </c>
    </row>
    <row r="81" spans="1:5" x14ac:dyDescent="0.3">
      <c r="A81" t="s">
        <v>241</v>
      </c>
      <c r="B81" t="s">
        <v>5</v>
      </c>
      <c r="C81" t="s">
        <v>242</v>
      </c>
      <c r="D81" t="s">
        <v>243</v>
      </c>
      <c r="E81" t="str">
        <f>HYPERLINK("https://talan.bank.gov.ua/get-user-certificate/j-FW9C-3VMJ7nXCk97Tx","Завантажити сертифікат")</f>
        <v>Завантажити сертифікат</v>
      </c>
    </row>
    <row r="82" spans="1:5" x14ac:dyDescent="0.3">
      <c r="A82" t="s">
        <v>244</v>
      </c>
      <c r="B82" t="s">
        <v>5</v>
      </c>
      <c r="C82" t="s">
        <v>245</v>
      </c>
      <c r="D82" t="s">
        <v>246</v>
      </c>
      <c r="E82" t="str">
        <f>HYPERLINK("https://talan.bank.gov.ua/get-user-certificate/j-FW97gsUJZoPFYqJbig","Завантажити сертифікат")</f>
        <v>Завантажити сертифікат</v>
      </c>
    </row>
    <row r="83" spans="1:5" x14ac:dyDescent="0.3">
      <c r="A83" t="s">
        <v>247</v>
      </c>
      <c r="B83" t="s">
        <v>5</v>
      </c>
      <c r="C83" t="s">
        <v>248</v>
      </c>
      <c r="D83" t="s">
        <v>249</v>
      </c>
      <c r="E83" t="str">
        <f>HYPERLINK("https://talan.bank.gov.ua/get-user-certificate/j-FW9sygGtRwJfn8dq3V","Завантажити сертифікат")</f>
        <v>Завантажити сертифікат</v>
      </c>
    </row>
    <row r="84" spans="1:5" x14ac:dyDescent="0.3">
      <c r="A84" t="s">
        <v>250</v>
      </c>
      <c r="B84" t="s">
        <v>5</v>
      </c>
      <c r="C84" t="s">
        <v>251</v>
      </c>
      <c r="D84" t="s">
        <v>252</v>
      </c>
      <c r="E84" t="str">
        <f>HYPERLINK("https://talan.bank.gov.ua/get-user-certificate/j-FW9qkGyLPQ97qVg2IW","Завантажити сертифікат")</f>
        <v>Завантажити сертифікат</v>
      </c>
    </row>
    <row r="85" spans="1:5" x14ac:dyDescent="0.3">
      <c r="A85" t="s">
        <v>253</v>
      </c>
      <c r="B85" t="s">
        <v>5</v>
      </c>
      <c r="C85" t="s">
        <v>254</v>
      </c>
      <c r="D85" t="s">
        <v>255</v>
      </c>
      <c r="E85" t="str">
        <f>HYPERLINK("https://talan.bank.gov.ua/get-user-certificate/j-FW9JVZD36czE16-0Gr","Завантажити сертифікат")</f>
        <v>Завантажити сертифікат</v>
      </c>
    </row>
    <row r="86" spans="1:5" x14ac:dyDescent="0.3">
      <c r="A86" t="s">
        <v>256</v>
      </c>
      <c r="B86" t="s">
        <v>5</v>
      </c>
      <c r="C86" t="s">
        <v>257</v>
      </c>
      <c r="D86" t="s">
        <v>258</v>
      </c>
      <c r="E86" t="str">
        <f>HYPERLINK("https://talan.bank.gov.ua/get-user-certificate/j-FW9nywq0q3EahgxeMP","Завантажити сертифікат")</f>
        <v>Завантажити сертифікат</v>
      </c>
    </row>
    <row r="87" spans="1:5" x14ac:dyDescent="0.3">
      <c r="A87" t="s">
        <v>259</v>
      </c>
      <c r="B87" t="s">
        <v>5</v>
      </c>
      <c r="C87" t="s">
        <v>260</v>
      </c>
      <c r="D87" t="s">
        <v>261</v>
      </c>
      <c r="E87" t="str">
        <f>HYPERLINK("https://talan.bank.gov.ua/get-user-certificate/j-FW9PwLn2uvF66CbMuE","Завантажити сертифікат")</f>
        <v>Завантажити сертифікат</v>
      </c>
    </row>
    <row r="88" spans="1:5" x14ac:dyDescent="0.3">
      <c r="A88" t="s">
        <v>262</v>
      </c>
      <c r="B88" t="s">
        <v>5</v>
      </c>
      <c r="C88" t="s">
        <v>263</v>
      </c>
      <c r="D88" t="s">
        <v>264</v>
      </c>
      <c r="E88" t="str">
        <f>HYPERLINK("https://talan.bank.gov.ua/get-user-certificate/j-FW9ne6R6CXxQxEY65_","Завантажити сертифікат")</f>
        <v>Завантажити сертифікат</v>
      </c>
    </row>
    <row r="89" spans="1:5" x14ac:dyDescent="0.3">
      <c r="A89" t="s">
        <v>265</v>
      </c>
      <c r="B89" t="s">
        <v>5</v>
      </c>
      <c r="C89" t="s">
        <v>266</v>
      </c>
      <c r="D89" t="s">
        <v>267</v>
      </c>
      <c r="E89" t="str">
        <f>HYPERLINK("https://talan.bank.gov.ua/get-user-certificate/j-FW9ZEDrMX6Y5Mt5Ryw","Завантажити сертифікат")</f>
        <v>Завантажити сертифікат</v>
      </c>
    </row>
    <row r="90" spans="1:5" x14ac:dyDescent="0.3">
      <c r="A90" t="s">
        <v>268</v>
      </c>
      <c r="B90" t="s">
        <v>5</v>
      </c>
      <c r="C90" t="s">
        <v>269</v>
      </c>
      <c r="D90" t="s">
        <v>270</v>
      </c>
      <c r="E90" t="str">
        <f>HYPERLINK("https://talan.bank.gov.ua/get-user-certificate/j-FW92GrjcHBsS45GXKO","Завантажити сертифікат")</f>
        <v>Завантажити сертифікат</v>
      </c>
    </row>
    <row r="91" spans="1:5" x14ac:dyDescent="0.3">
      <c r="A91" t="s">
        <v>271</v>
      </c>
      <c r="B91" t="s">
        <v>5</v>
      </c>
      <c r="C91" t="s">
        <v>272</v>
      </c>
      <c r="D91" t="s">
        <v>273</v>
      </c>
      <c r="E91" t="str">
        <f>HYPERLINK("https://talan.bank.gov.ua/get-user-certificate/j-FW9QvUUG487TgUE5TM","Завантажити сертифікат")</f>
        <v>Завантажити сертифікат</v>
      </c>
    </row>
    <row r="92" spans="1:5" x14ac:dyDescent="0.3">
      <c r="A92" t="s">
        <v>274</v>
      </c>
      <c r="B92" t="s">
        <v>5</v>
      </c>
      <c r="C92" t="s">
        <v>275</v>
      </c>
      <c r="D92" t="s">
        <v>276</v>
      </c>
      <c r="E92" t="str">
        <f>HYPERLINK("https://talan.bank.gov.ua/get-user-certificate/j-FW9AydRRY7uwO9bObP","Завантажити сертифікат")</f>
        <v>Завантажити сертифікат</v>
      </c>
    </row>
    <row r="93" spans="1:5" x14ac:dyDescent="0.3">
      <c r="A93" t="s">
        <v>277</v>
      </c>
      <c r="B93" t="s">
        <v>5</v>
      </c>
      <c r="C93" t="s">
        <v>278</v>
      </c>
      <c r="D93" t="s">
        <v>31</v>
      </c>
      <c r="E93" t="str">
        <f>HYPERLINK("https://talan.bank.gov.ua/get-user-certificate/j-FW9n6rBqcTzXOfOKPg","Завантажити сертифікат")</f>
        <v>Завантажити сертифікат</v>
      </c>
    </row>
    <row r="94" spans="1:5" x14ac:dyDescent="0.3">
      <c r="A94" t="s">
        <v>279</v>
      </c>
      <c r="B94" t="s">
        <v>5</v>
      </c>
      <c r="C94" t="s">
        <v>280</v>
      </c>
      <c r="D94" t="s">
        <v>281</v>
      </c>
      <c r="E94" t="str">
        <f>HYPERLINK("https://talan.bank.gov.ua/get-user-certificate/j-FW9ag262SwE--r18Lg","Завантажити сертифікат")</f>
        <v>Завантажити сертифікат</v>
      </c>
    </row>
    <row r="95" spans="1:5" x14ac:dyDescent="0.3">
      <c r="A95" t="s">
        <v>282</v>
      </c>
      <c r="B95" t="s">
        <v>5</v>
      </c>
      <c r="C95" t="s">
        <v>283</v>
      </c>
      <c r="D95" t="s">
        <v>284</v>
      </c>
      <c r="E95" t="str">
        <f>HYPERLINK("https://talan.bank.gov.ua/get-user-certificate/j-FW9UvW2rLxkpcRLxY5","Завантажити сертифікат")</f>
        <v>Завантажити сертифікат</v>
      </c>
    </row>
    <row r="96" spans="1:5" x14ac:dyDescent="0.3">
      <c r="A96" t="s">
        <v>285</v>
      </c>
      <c r="B96" t="s">
        <v>5</v>
      </c>
      <c r="C96" t="s">
        <v>286</v>
      </c>
      <c r="D96" t="s">
        <v>287</v>
      </c>
      <c r="E96" t="str">
        <f>HYPERLINK("https://talan.bank.gov.ua/get-user-certificate/j-FW9MoEUj4nacikKyRN","Завантажити сертифікат")</f>
        <v>Завантажити сертифікат</v>
      </c>
    </row>
    <row r="97" spans="1:5" x14ac:dyDescent="0.3">
      <c r="A97" t="s">
        <v>288</v>
      </c>
      <c r="B97" t="s">
        <v>5</v>
      </c>
      <c r="C97" t="s">
        <v>289</v>
      </c>
      <c r="D97" t="s">
        <v>290</v>
      </c>
      <c r="E97" t="str">
        <f>HYPERLINK("https://talan.bank.gov.ua/get-user-certificate/j-FW9xK2U-dLDKu0mQal","Завантажити сертифікат")</f>
        <v>Завантажити сертифікат</v>
      </c>
    </row>
    <row r="98" spans="1:5" x14ac:dyDescent="0.3">
      <c r="A98" t="s">
        <v>291</v>
      </c>
      <c r="B98" t="s">
        <v>5</v>
      </c>
      <c r="C98" t="s">
        <v>292</v>
      </c>
      <c r="D98" t="s">
        <v>293</v>
      </c>
      <c r="E98" t="str">
        <f>HYPERLINK("https://talan.bank.gov.ua/get-user-certificate/j-FW9xFqFRWbbIopy6tE","Завантажити сертифікат")</f>
        <v>Завантажити сертифікат</v>
      </c>
    </row>
    <row r="99" spans="1:5" x14ac:dyDescent="0.3">
      <c r="A99" t="s">
        <v>294</v>
      </c>
      <c r="B99" t="s">
        <v>5</v>
      </c>
      <c r="C99" t="s">
        <v>295</v>
      </c>
      <c r="D99" t="s">
        <v>296</v>
      </c>
      <c r="E99" t="str">
        <f>HYPERLINK("https://talan.bank.gov.ua/get-user-certificate/j-FW9Hik0r2pO4gGCHYY","Завантажити сертифікат")</f>
        <v>Завантажити сертифікат</v>
      </c>
    </row>
    <row r="100" spans="1:5" x14ac:dyDescent="0.3">
      <c r="A100" t="s">
        <v>297</v>
      </c>
      <c r="B100" t="s">
        <v>5</v>
      </c>
      <c r="C100" t="s">
        <v>298</v>
      </c>
      <c r="D100" t="s">
        <v>299</v>
      </c>
      <c r="E100" t="str">
        <f>HYPERLINK("https://talan.bank.gov.ua/get-user-certificate/j-FW9dlS9K1FGgV1Cpgb","Завантажити сертифікат")</f>
        <v>Завантажити сертифікат</v>
      </c>
    </row>
    <row r="101" spans="1:5" x14ac:dyDescent="0.3">
      <c r="A101" t="s">
        <v>300</v>
      </c>
      <c r="B101" t="s">
        <v>5</v>
      </c>
      <c r="C101" t="s">
        <v>301</v>
      </c>
      <c r="D101" t="s">
        <v>302</v>
      </c>
      <c r="E101" t="str">
        <f>HYPERLINK("https://talan.bank.gov.ua/get-user-certificate/j-FW9gNBP3-HU_-zcrX4","Завантажити сертифікат")</f>
        <v>Завантажити сертифікат</v>
      </c>
    </row>
    <row r="102" spans="1:5" x14ac:dyDescent="0.3">
      <c r="A102" t="s">
        <v>303</v>
      </c>
      <c r="B102" t="s">
        <v>5</v>
      </c>
      <c r="C102" t="s">
        <v>304</v>
      </c>
      <c r="D102" t="s">
        <v>305</v>
      </c>
      <c r="E102" t="str">
        <f>HYPERLINK("https://talan.bank.gov.ua/get-user-certificate/j-FW96_teCnN4ML2zjmB","Завантажити сертифікат")</f>
        <v>Завантажити сертифікат</v>
      </c>
    </row>
    <row r="103" spans="1:5" x14ac:dyDescent="0.3">
      <c r="A103" t="s">
        <v>306</v>
      </c>
      <c r="B103" t="s">
        <v>5</v>
      </c>
      <c r="C103" t="s">
        <v>307</v>
      </c>
      <c r="D103" t="s">
        <v>308</v>
      </c>
      <c r="E103" t="str">
        <f>HYPERLINK("https://talan.bank.gov.ua/get-user-certificate/j-FW95-zJ_9XCgJ8J-fr","Завантажити сертифікат")</f>
        <v>Завантажити сертифікат</v>
      </c>
    </row>
    <row r="104" spans="1:5" x14ac:dyDescent="0.3">
      <c r="A104" t="s">
        <v>309</v>
      </c>
      <c r="B104" t="s">
        <v>5</v>
      </c>
      <c r="C104" t="s">
        <v>310</v>
      </c>
      <c r="D104" t="s">
        <v>311</v>
      </c>
      <c r="E104" t="str">
        <f>HYPERLINK("https://talan.bank.gov.ua/get-user-certificate/j-FW9PlKorRAnuZCCACK","Завантажити сертифікат")</f>
        <v>Завантажити сертифікат</v>
      </c>
    </row>
    <row r="105" spans="1:5" x14ac:dyDescent="0.3">
      <c r="A105" t="s">
        <v>312</v>
      </c>
      <c r="B105" t="s">
        <v>5</v>
      </c>
      <c r="C105" t="s">
        <v>313</v>
      </c>
      <c r="D105" t="s">
        <v>314</v>
      </c>
      <c r="E105" t="str">
        <f>HYPERLINK("https://talan.bank.gov.ua/get-user-certificate/j-FW9UpOeEjSWA8oSpE6","Завантажити сертифікат")</f>
        <v>Завантажити сертифікат</v>
      </c>
    </row>
    <row r="106" spans="1:5" x14ac:dyDescent="0.3">
      <c r="A106" t="s">
        <v>316</v>
      </c>
      <c r="B106" t="s">
        <v>317</v>
      </c>
      <c r="C106" t="s">
        <v>318</v>
      </c>
      <c r="D106" t="s">
        <v>319</v>
      </c>
      <c r="E106" t="str">
        <f>HYPERLINK("https://talan.bank.gov.ua/get-user-certificate/EEFWg9IzpZQ53yrxGHUu","Завантажити сертифікат")</f>
        <v>Завантажити сертифікат</v>
      </c>
    </row>
    <row r="107" spans="1:5" x14ac:dyDescent="0.3">
      <c r="A107" t="s">
        <v>320</v>
      </c>
      <c r="B107" t="s">
        <v>321</v>
      </c>
      <c r="C107" t="s">
        <v>322</v>
      </c>
      <c r="D107" t="s">
        <v>323</v>
      </c>
      <c r="E107" t="str">
        <f>HYPERLINK("https://talan.bank.gov.ua/get-user-certificate/qt1KSbsdxSOqJgG2fzXJ","Завантажити сертифікат")</f>
        <v>Завантажити сертифікат</v>
      </c>
    </row>
  </sheetData>
  <sheetProtection formatCells="0" formatColumns="0" formatRows="0" insertColumns="0" insertRows="0" insertHyperlinks="0" deleteColumns="0" deleteRows="0" sort="0" autoFilter="0" pivotTables="0"/>
  <hyperlinks>
    <hyperlink ref="E2" r:id="rId1" tooltip="Завантажити сертифікат" display="Завантажити сертифікат"/>
    <hyperlink ref="E3" r:id="rId2" tooltip="Завантажити сертифікат" display="Завантажити сертифікат"/>
    <hyperlink ref="E4" r:id="rId3" tooltip="Завантажити сертифікат" display="Завантажити сертифікат"/>
    <hyperlink ref="E5" r:id="rId4" tooltip="Завантажити сертифікат" display="Завантажити сертифікат"/>
    <hyperlink ref="E6" r:id="rId5" tooltip="Завантажити сертифікат" display="Завантажити сертифікат"/>
    <hyperlink ref="E7" r:id="rId6" tooltip="Завантажити сертифікат" display="Завантажити сертифікат"/>
    <hyperlink ref="E8" r:id="rId7" tooltip="Завантажити сертифікат" display="Завантажити сертифікат"/>
    <hyperlink ref="E9" r:id="rId8" tooltip="Завантажити сертифікат" display="Завантажити сертифікат"/>
    <hyperlink ref="E10" r:id="rId9" tooltip="Завантажити сертифікат" display="Завантажити сертифікат"/>
    <hyperlink ref="E11" r:id="rId10" tooltip="Завантажити сертифікат" display="Завантажити сертифікат"/>
    <hyperlink ref="E12" r:id="rId11" tooltip="Завантажити сертифікат" display="Завантажити сертифікат"/>
    <hyperlink ref="E13" r:id="rId12" tooltip="Завантажити сертифікат" display="Завантажити сертифікат"/>
    <hyperlink ref="E14" r:id="rId13" tooltip="Завантажити сертифікат" display="Завантажити сертифікат"/>
    <hyperlink ref="E15" r:id="rId14" tooltip="Завантажити сертифікат" display="Завантажити сертифікат"/>
    <hyperlink ref="E16" r:id="rId15" tooltip="Завантажити сертифікат" display="Завантажити сертифікат"/>
    <hyperlink ref="E17" r:id="rId16" tooltip="Завантажити сертифікат" display="Завантажити сертифікат"/>
    <hyperlink ref="E18" r:id="rId17" tooltip="Завантажити сертифікат" display="Завантажити сертифікат"/>
    <hyperlink ref="E19" r:id="rId18" tooltip="Завантажити сертифікат" display="Завантажити сертифікат"/>
    <hyperlink ref="E20" r:id="rId19" tooltip="Завантажити сертифікат" display="Завантажити сертифікат"/>
    <hyperlink ref="E21" r:id="rId20" tooltip="Завантажити сертифікат" display="Завантажити сертифікат"/>
    <hyperlink ref="E22" r:id="rId21" tooltip="Завантажити сертифікат" display="Завантажити сертифікат"/>
    <hyperlink ref="E23" r:id="rId22" tooltip="Завантажити сертифікат" display="Завантажити сертифікат"/>
    <hyperlink ref="E24" r:id="rId23" tooltip="Завантажити сертифікат" display="Завантажити сертифікат"/>
    <hyperlink ref="E25" r:id="rId24" tooltip="Завантажити сертифікат" display="Завантажити сертифікат"/>
    <hyperlink ref="E26" r:id="rId25" tooltip="Завантажити сертифікат" display="Завантажити сертифікат"/>
    <hyperlink ref="E27" r:id="rId26" tooltip="Завантажити сертифікат" display="Завантажити сертифікат"/>
    <hyperlink ref="E28" r:id="rId27" tooltip="Завантажити сертифікат" display="Завантажити сертифікат"/>
    <hyperlink ref="E29" r:id="rId28" tooltip="Завантажити сертифікат" display="Завантажити сертифікат"/>
    <hyperlink ref="E30" r:id="rId29" tooltip="Завантажити сертифікат" display="Завантажити сертифікат"/>
    <hyperlink ref="E31" r:id="rId30" tooltip="Завантажити сертифікат" display="Завантажити сертифікат"/>
    <hyperlink ref="E32" r:id="rId31" tooltip="Завантажити сертифікат" display="Завантажити сертифікат"/>
    <hyperlink ref="E33" r:id="rId32" tooltip="Завантажити сертифікат" display="Завантажити сертифікат"/>
    <hyperlink ref="E34" r:id="rId33" tooltip="Завантажити сертифікат" display="Завантажити сертифікат"/>
    <hyperlink ref="E35" r:id="rId34" tooltip="Завантажити сертифікат" display="Завантажити сертифікат"/>
    <hyperlink ref="E36" r:id="rId35" tooltip="Завантажити сертифікат" display="Завантажити сертифікат"/>
    <hyperlink ref="E37" r:id="rId36" tooltip="Завантажити сертифікат" display="Завантажити сертифікат"/>
    <hyperlink ref="E38" r:id="rId37" tooltip="Завантажити сертифікат" display="Завантажити сертифікат"/>
    <hyperlink ref="E39" r:id="rId38" tooltip="Завантажити сертифікат" display="Завантажити сертифікат"/>
    <hyperlink ref="E40" r:id="rId39" tooltip="Завантажити сертифікат" display="Завантажити сертифікат"/>
    <hyperlink ref="E41" r:id="rId40" tooltip="Завантажити сертифікат" display="Завантажити сертифікат"/>
    <hyperlink ref="E42" r:id="rId41" tooltip="Завантажити сертифікат" display="Завантажити сертифікат"/>
    <hyperlink ref="E43" r:id="rId42" tooltip="Завантажити сертифікат" display="Завантажити сертифікат"/>
    <hyperlink ref="E44" r:id="rId43" tooltip="Завантажити сертифікат" display="Завантажити сертифікат"/>
    <hyperlink ref="E45" r:id="rId44" tooltip="Завантажити сертифікат" display="Завантажити сертифікат"/>
    <hyperlink ref="E46" r:id="rId45" tooltip="Завантажити сертифікат" display="Завантажити сертифікат"/>
    <hyperlink ref="E47" r:id="rId46" tooltip="Завантажити сертифікат" display="Завантажити сертифікат"/>
    <hyperlink ref="E48" r:id="rId47" tooltip="Завантажити сертифікат" display="Завантажити сертифікат"/>
    <hyperlink ref="E49" r:id="rId48" tooltip="Завантажити сертифікат" display="Завантажити сертифікат"/>
    <hyperlink ref="E50" r:id="rId49" tooltip="Завантажити сертифікат" display="Завантажити сертифікат"/>
    <hyperlink ref="E51" r:id="rId50" tooltip="Завантажити сертифікат" display="Завантажити сертифікат"/>
    <hyperlink ref="E52" r:id="rId51" tooltip="Завантажити сертифікат" display="Завантажити сертифікат"/>
    <hyperlink ref="E53" r:id="rId52" tooltip="Завантажити сертифікат" display="Завантажити сертифікат"/>
    <hyperlink ref="E54" r:id="rId53" tooltip="Завантажити сертифікат" display="Завантажити сертифікат"/>
    <hyperlink ref="E55" r:id="rId54" tooltip="Завантажити сертифікат" display="Завантажити сертифікат"/>
    <hyperlink ref="E56" r:id="rId55" tooltip="Завантажити сертифікат" display="Завантажити сертифікат"/>
    <hyperlink ref="E57" r:id="rId56" tooltip="Завантажити сертифікат" display="Завантажити сертифікат"/>
    <hyperlink ref="E58" r:id="rId57" tooltip="Завантажити сертифікат" display="Завантажити сертифікат"/>
    <hyperlink ref="E59" r:id="rId58" tooltip="Завантажити сертифікат" display="Завантажити сертифікат"/>
    <hyperlink ref="E60" r:id="rId59" tooltip="Завантажити сертифікат" display="Завантажити сертифікат"/>
    <hyperlink ref="E61" r:id="rId60" tooltip="Завантажити сертифікат" display="Завантажити сертифікат"/>
    <hyperlink ref="E62" r:id="rId61" tooltip="Завантажити сертифікат" display="Завантажити сертифікат"/>
    <hyperlink ref="E63" r:id="rId62" tooltip="Завантажити сертифікат" display="Завантажити сертифікат"/>
    <hyperlink ref="E64" r:id="rId63" tooltip="Завантажити сертифікат" display="Завантажити сертифікат"/>
    <hyperlink ref="E65" r:id="rId64" tooltip="Завантажити сертифікат" display="Завантажити сертифікат"/>
    <hyperlink ref="E66" r:id="rId65" tooltip="Завантажити сертифікат" display="Завантажити сертифікат"/>
    <hyperlink ref="E67" r:id="rId66" tooltip="Завантажити сертифікат" display="Завантажити сертифікат"/>
    <hyperlink ref="E68" r:id="rId67" tooltip="Завантажити сертифікат" display="Завантажити сертифікат"/>
    <hyperlink ref="E69" r:id="rId68" tooltip="Завантажити сертифікат" display="Завантажити сертифікат"/>
    <hyperlink ref="E70" r:id="rId69" tooltip="Завантажити сертифікат" display="Завантажити сертифікат"/>
    <hyperlink ref="E71" r:id="rId70" tooltip="Завантажити сертифікат" display="Завантажити сертифікат"/>
    <hyperlink ref="E72" r:id="rId71" tooltip="Завантажити сертифікат" display="Завантажити сертифікат"/>
    <hyperlink ref="E73" r:id="rId72" tooltip="Завантажити сертифікат" display="Завантажити сертифікат"/>
    <hyperlink ref="E74" r:id="rId73" tooltip="Завантажити сертифікат" display="Завантажити сертифікат"/>
    <hyperlink ref="E75" r:id="rId74" tooltip="Завантажити сертифікат" display="Завантажити сертифікат"/>
    <hyperlink ref="E76" r:id="rId75" tooltip="Завантажити сертифікат" display="Завантажити сертифікат"/>
    <hyperlink ref="E77" r:id="rId76" tooltip="Завантажити сертифікат" display="Завантажити сертифікат"/>
    <hyperlink ref="E78" r:id="rId77" tooltip="Завантажити сертифікат" display="Завантажити сертифікат"/>
    <hyperlink ref="E79" r:id="rId78" tooltip="Завантажити сертифікат" display="Завантажити сертифікат"/>
    <hyperlink ref="E80" r:id="rId79" tooltip="Завантажити сертифікат" display="Завантажити сертифікат"/>
    <hyperlink ref="E81" r:id="rId80" tooltip="Завантажити сертифікат" display="Завантажити сертифікат"/>
    <hyperlink ref="E82" r:id="rId81" tooltip="Завантажити сертифікат" display="Завантажити сертифікат"/>
    <hyperlink ref="E83" r:id="rId82" tooltip="Завантажити сертифікат" display="Завантажити сертифікат"/>
    <hyperlink ref="E84" r:id="rId83" tooltip="Завантажити сертифікат" display="Завантажити сертифікат"/>
    <hyperlink ref="E85" r:id="rId84" tooltip="Завантажити сертифікат" display="Завантажити сертифікат"/>
    <hyperlink ref="E86" r:id="rId85" tooltip="Завантажити сертифікат" display="Завантажити сертифікат"/>
    <hyperlink ref="E87" r:id="rId86" tooltip="Завантажити сертифікат" display="Завантажити сертифікат"/>
    <hyperlink ref="E88" r:id="rId87" tooltip="Завантажити сертифікат" display="Завантажити сертифікат"/>
    <hyperlink ref="E89" r:id="rId88" tooltip="Завантажити сертифікат" display="Завантажити сертифікат"/>
    <hyperlink ref="E90" r:id="rId89" tooltip="Завантажити сертифікат" display="Завантажити сертифікат"/>
    <hyperlink ref="E91" r:id="rId90" tooltip="Завантажити сертифікат" display="Завантажити сертифікат"/>
    <hyperlink ref="E92" r:id="rId91" tooltip="Завантажити сертифікат" display="Завантажити сертифікат"/>
    <hyperlink ref="E93" r:id="rId92" tooltip="Завантажити сертифікат" display="Завантажити сертифікат"/>
    <hyperlink ref="E94" r:id="rId93" tooltip="Завантажити сертифікат" display="Завантажити сертифікат"/>
    <hyperlink ref="E95" r:id="rId94" tooltip="Завантажити сертифікат" display="Завантажити сертифікат"/>
    <hyperlink ref="E96" r:id="rId95" tooltip="Завантажити сертифікат" display="Завантажити сертифікат"/>
    <hyperlink ref="E97" r:id="rId96" tooltip="Завантажити сертифікат" display="Завантажити сертифікат"/>
    <hyperlink ref="E98" r:id="rId97" tooltip="Завантажити сертифікат" display="Завантажити сертифікат"/>
    <hyperlink ref="E99" r:id="rId98" tooltip="Завантажити сертифікат" display="Завантажити сертифікат"/>
    <hyperlink ref="E100" r:id="rId99" tooltip="Завантажити сертифікат" display="Завантажити сертифікат"/>
    <hyperlink ref="E101" r:id="rId100" tooltip="Завантажити сертифікат" display="Завантажити сертифікат"/>
    <hyperlink ref="E102" r:id="rId101" tooltip="Завантажити сертифікат" display="Завантажити сертифікат"/>
    <hyperlink ref="E103" r:id="rId102" tooltip="Завантажити сертифікат" display="Завантажити сертифікат"/>
    <hyperlink ref="E104" r:id="rId103" tooltip="Завантажити сертифікат" display="Завантажити сертифікат"/>
    <hyperlink ref="E105" r:id="rId104" tooltip="Завантажити сертифікат" display="Завантажити сертифікат"/>
    <hyperlink ref="E106" r:id="rId105" tooltip="Завантажити сертифікат" display="Завантажити сертифікат"/>
    <hyperlink ref="E107" r:id="rId106" tooltip="Завантажити сертифікат" display="Завантажити сертифікат"/>
  </hyperlinks>
  <pageMargins left="0.7" right="0.7" top="0.75" bottom="0.75" header="0.3" footer="0.3"/>
  <pageSetup orientation="portrait" r:id="rId10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Багінська Каріна Геннадіївна</cp:lastModifiedBy>
  <dcterms:created xsi:type="dcterms:W3CDTF">2025-10-22T11:30:02Z</dcterms:created>
  <dcterms:modified xsi:type="dcterms:W3CDTF">2025-11-06T14:52:28Z</dcterms:modified>
  <cp:category/>
</cp:coreProperties>
</file>