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Курс для вчителів 1 група\Сертифікати таблиці\"/>
    </mc:Choice>
  </mc:AlternateContent>
  <bookViews>
    <workbookView xWindow="0" yWindow="0" windowWidth="23040" windowHeight="9072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256" i="1" l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<sst xmlns="http://schemas.openxmlformats.org/spreadsheetml/2006/main" count="769" uniqueCount="515">
  <si>
    <t>номер</t>
  </si>
  <si>
    <t>дата</t>
  </si>
  <si>
    <t>ПІБ</t>
  </si>
  <si>
    <t>Посилання на сертифікат</t>
  </si>
  <si>
    <t>PFG8_pr_1_001</t>
  </si>
  <si>
    <t>21 липня 2025 р.</t>
  </si>
  <si>
    <t>Андреєва Олена Володимирівна</t>
  </si>
  <si>
    <t>PFG8_pr_1_002</t>
  </si>
  <si>
    <t>Андрієчко Олеся Іванівна</t>
  </si>
  <si>
    <t>PFG8_pr_1_003</t>
  </si>
  <si>
    <t>Аношкіна Галина Григорівна</t>
  </si>
  <si>
    <t>PFG8_pr_1_004</t>
  </si>
  <si>
    <t>Антибура Леся Анатоліївна</t>
  </si>
  <si>
    <t>PFG8_pr_1_005</t>
  </si>
  <si>
    <t>Антонів Ліліана Романівна</t>
  </si>
  <si>
    <t>PFG8_pr_1_006</t>
  </si>
  <si>
    <t>АСТАПЕНКО Оксана Олександрівна</t>
  </si>
  <si>
    <t>PFG8_pr_1_007</t>
  </si>
  <si>
    <t>Бабенко Алла Миколаївна</t>
  </si>
  <si>
    <t>PFG8_pr_1_008</t>
  </si>
  <si>
    <t>Бабич Юлія Василівна</t>
  </si>
  <si>
    <t>PFG8_pr_1_009</t>
  </si>
  <si>
    <t>Бакуменко Вікторія Геннадіївна</t>
  </si>
  <si>
    <t>PFG8_pr_1_010</t>
  </si>
  <si>
    <t>Бакуменко Володимир Іванович</t>
  </si>
  <si>
    <t>PFG8_pr_1_011</t>
  </si>
  <si>
    <t>Балаклеєнко Наталія Володимирівна</t>
  </si>
  <si>
    <t>PFG8_pr_1_012</t>
  </si>
  <si>
    <t>Балашенко Юлія Валеріївна</t>
  </si>
  <si>
    <t>PFG8_pr_1_013</t>
  </si>
  <si>
    <t>Бедик Ольга Михайлівна</t>
  </si>
  <si>
    <t>PFG8_pr_1_014</t>
  </si>
  <si>
    <t>Березовська Лариса Олександрівна</t>
  </si>
  <si>
    <t>PFG8_pr_1_015</t>
  </si>
  <si>
    <t>Бех Наталія Іванівна</t>
  </si>
  <si>
    <t>PFG8_pr_1_016</t>
  </si>
  <si>
    <t>Біленко Ірина Василівна</t>
  </si>
  <si>
    <t>PFG8_pr_1_017</t>
  </si>
  <si>
    <t>Боднарчук Анастасії Ігорівна</t>
  </si>
  <si>
    <t>PFG8_pr_1_018</t>
  </si>
  <si>
    <t>Бойко Валентина Володимирівна</t>
  </si>
  <si>
    <t>PFG8_pr_1_019</t>
  </si>
  <si>
    <t>Бойчук Оксана Федорівна</t>
  </si>
  <si>
    <t>PFG8_pr_1_020</t>
  </si>
  <si>
    <t>Бондар Альона Олександрівна</t>
  </si>
  <si>
    <t>PFG8_pr_1_021</t>
  </si>
  <si>
    <t>Бондаревский Сергій Юрійович</t>
  </si>
  <si>
    <t>PFG8_pr_1_022</t>
  </si>
  <si>
    <t>Борденюк Андрій Ярославович</t>
  </si>
  <si>
    <t>PFG8_pr_1_023</t>
  </si>
  <si>
    <t>Боровець Надія Василівна</t>
  </si>
  <si>
    <t>PFG8_pr_1_024</t>
  </si>
  <si>
    <t>Бородін Артем Олександрович</t>
  </si>
  <si>
    <t>PFG8_pr_1_025</t>
  </si>
  <si>
    <t>Брелюс Галина Іванівна</t>
  </si>
  <si>
    <t>PFG8_pr_1_026</t>
  </si>
  <si>
    <t>Брич Марія Степанівна</t>
  </si>
  <si>
    <t>PFG8_pr_1_027</t>
  </si>
  <si>
    <t>Бруцький Іван Юрійович</t>
  </si>
  <si>
    <t>PFG8_pr_1_028</t>
  </si>
  <si>
    <t>Бурденюк Тарас Григорович</t>
  </si>
  <si>
    <t>PFG8_pr_1_029</t>
  </si>
  <si>
    <t>Бутко Ольга Володимирівна</t>
  </si>
  <si>
    <t>PFG8_pr_1_030</t>
  </si>
  <si>
    <t xml:space="preserve">Вареник Тетяна </t>
  </si>
  <si>
    <t>PFG8_pr_1_031</t>
  </si>
  <si>
    <t>Веред Максим Андрійович</t>
  </si>
  <si>
    <t>PFG8_pr_1_032</t>
  </si>
  <si>
    <t>Виглядовська Оксана Олександрівна</t>
  </si>
  <si>
    <t>PFG8_pr_1_033</t>
  </si>
  <si>
    <t>Вінівіт'єва Вероніка Сергіївна</t>
  </si>
  <si>
    <t>PFG8_pr_1_034</t>
  </si>
  <si>
    <t>Войтенко Аліна Олексіївна</t>
  </si>
  <si>
    <t>PFG8_pr_1_035</t>
  </si>
  <si>
    <t>Волошина Оксана Ігорівна</t>
  </si>
  <si>
    <t>PFG8_pr_1_036</t>
  </si>
  <si>
    <t>Воронка Михайло Валерійович</t>
  </si>
  <si>
    <t>PFG8_pr_1_037</t>
  </si>
  <si>
    <t>Ворохта Марина Василівна</t>
  </si>
  <si>
    <t>PFG8_pr_1_038</t>
  </si>
  <si>
    <t>Вощиліна Альона Олександрівна</t>
  </si>
  <si>
    <t>PFG8_pr_1_039</t>
  </si>
  <si>
    <t>Гаврилова Тетяна Олександрівна</t>
  </si>
  <si>
    <t>PFG8_pr_1_040</t>
  </si>
  <si>
    <t>Гаврилюк Юрій Дмитрович</t>
  </si>
  <si>
    <t>PFG8_pr_1_041</t>
  </si>
  <si>
    <t>Гайнулліна Олена Миколаївна</t>
  </si>
  <si>
    <t>PFG8_pr_1_042</t>
  </si>
  <si>
    <t>Галайко Ольга Андріївна</t>
  </si>
  <si>
    <t>PFG8_pr_1_043</t>
  </si>
  <si>
    <t>Гамазіна Надія Андріївна</t>
  </si>
  <si>
    <t>PFG8_pr_1_044</t>
  </si>
  <si>
    <t>Гаркуша Наталія Дмитрівна</t>
  </si>
  <si>
    <t>PFG8_pr_1_045</t>
  </si>
  <si>
    <t>Гаталевич Олена Андріївна</t>
  </si>
  <si>
    <t>PFG8_pr_1_046</t>
  </si>
  <si>
    <t>Гнатушок Марія Володимирівна</t>
  </si>
  <si>
    <t>PFG8_pr_1_047</t>
  </si>
  <si>
    <t>Голуб Тетяна Анатоліївна</t>
  </si>
  <si>
    <t>PFG8_pr_1_048</t>
  </si>
  <si>
    <t>Готинчан Георгій Іванович</t>
  </si>
  <si>
    <t>PFG8_pr_1_049</t>
  </si>
  <si>
    <t>Гренцер Вікторія Вікторівна</t>
  </si>
  <si>
    <t>PFG8_pr_1_050</t>
  </si>
  <si>
    <t>Гришко Олена Володимирівна</t>
  </si>
  <si>
    <t>PFG8_pr_1_051</t>
  </si>
  <si>
    <t>Губарєва Світлана Єгорівна</t>
  </si>
  <si>
    <t>PFG8_pr_1_052</t>
  </si>
  <si>
    <t>Гуменюк Іванна Павлівна</t>
  </si>
  <si>
    <t>PFG8_pr_1_053</t>
  </si>
  <si>
    <t>Дашкеліані Діана Олександрівна</t>
  </si>
  <si>
    <t>PFG8_pr_1_054</t>
  </si>
  <si>
    <t>Дегтярьова Ярослава Володимирівна</t>
  </si>
  <si>
    <t>PFG8_pr_1_055</t>
  </si>
  <si>
    <t>Деканенко Олена Ігорівна</t>
  </si>
  <si>
    <t>PFG8_pr_1_056</t>
  </si>
  <si>
    <t>Демидюк Надія Миколаївна</t>
  </si>
  <si>
    <t>PFG8_pr_1_057</t>
  </si>
  <si>
    <t>Дем'яненко Юлія Ігорівна</t>
  </si>
  <si>
    <t>PFG8_pr_1_058</t>
  </si>
  <si>
    <t>Дмитренко Марина Володимирівна</t>
  </si>
  <si>
    <t>PFG8_pr_1_059</t>
  </si>
  <si>
    <t>Донець Оксана Олександрівна</t>
  </si>
  <si>
    <t>PFG8_pr_1_060</t>
  </si>
  <si>
    <t>Драч Інна Павлівна</t>
  </si>
  <si>
    <t>PFG8_pr_1_061</t>
  </si>
  <si>
    <t>Дрога Альона Михайлівна</t>
  </si>
  <si>
    <t>PFG8_pr_1_062</t>
  </si>
  <si>
    <t>Дроздова Олександра Андріївна</t>
  </si>
  <si>
    <t>PFG8_pr_1_063</t>
  </si>
  <si>
    <t>Дяковська Яна Вікторівна</t>
  </si>
  <si>
    <t>PFG8_pr_1_064</t>
  </si>
  <si>
    <t>Дячук Віталій Степанович</t>
  </si>
  <si>
    <t>PFG8_pr_1_065</t>
  </si>
  <si>
    <t>Єна Лілія Миколаївна</t>
  </si>
  <si>
    <t>PFG8_pr_1_066</t>
  </si>
  <si>
    <t>Житлова Наталія Володимирівна</t>
  </si>
  <si>
    <t>PFG8_pr_1_067</t>
  </si>
  <si>
    <t>Жуківська Людмила Іванівна</t>
  </si>
  <si>
    <t>PFG8_pr_1_068</t>
  </si>
  <si>
    <t>Забайрачна Альона Анатоліївна</t>
  </si>
  <si>
    <t>PFG8_pr_1_069</t>
  </si>
  <si>
    <t>Займак Ірина Андріївна</t>
  </si>
  <si>
    <t>PFG8_pr_1_070</t>
  </si>
  <si>
    <t>Закружний Андрій Валерійович</t>
  </si>
  <si>
    <t>PFG8_pr_1_071</t>
  </si>
  <si>
    <t>Зануда Людмила Михайлівна</t>
  </si>
  <si>
    <t>PFG8_pr_1_072</t>
  </si>
  <si>
    <t>Заплатинський Василь Миронович</t>
  </si>
  <si>
    <t>PFG8_pr_1_073</t>
  </si>
  <si>
    <t>Зарічна Марія Михайлівна</t>
  </si>
  <si>
    <t>PFG8_pr_1_074</t>
  </si>
  <si>
    <t>Застава Світлана Юріївна</t>
  </si>
  <si>
    <t>PFG8_pr_1_075</t>
  </si>
  <si>
    <t>Іванова Ірина Вячеславівна</t>
  </si>
  <si>
    <t>PFG8_pr_1_076</t>
  </si>
  <si>
    <t>Ігнатьєва Світлана Анатоліївна</t>
  </si>
  <si>
    <t>PFG8_pr_1_077</t>
  </si>
  <si>
    <t>Ілюхіна Василина Вікторівна</t>
  </si>
  <si>
    <t>PFG8_pr_1_078</t>
  </si>
  <si>
    <t>Калінін Сергій Васильович</t>
  </si>
  <si>
    <t>PFG8_pr_1_079</t>
  </si>
  <si>
    <t>Капінос Олександра Ярославівна</t>
  </si>
  <si>
    <t>PFG8_pr_1_080</t>
  </si>
  <si>
    <t>Карась Алла Петрівна</t>
  </si>
  <si>
    <t>PFG8_pr_1_081</t>
  </si>
  <si>
    <t>Каряка Анна Анатоліївна</t>
  </si>
  <si>
    <t>PFG8_pr_1_082</t>
  </si>
  <si>
    <t>Кашаєв Андрій Олександрович</t>
  </si>
  <si>
    <t>PFG8_pr_1_083</t>
  </si>
  <si>
    <t>Кваснюк Олександр Вікторович</t>
  </si>
  <si>
    <t>PFG8_pr_1_084</t>
  </si>
  <si>
    <t>Кириченко Любов Іванівна</t>
  </si>
  <si>
    <t>PFG8_pr_1_085</t>
  </si>
  <si>
    <t>Клименко Галина Валеріївна</t>
  </si>
  <si>
    <t>PFG8_pr_1_086</t>
  </si>
  <si>
    <t>Кліщ Олександр Іванович</t>
  </si>
  <si>
    <t>PFG8_pr_1_087</t>
  </si>
  <si>
    <t>Книшук Вікторія Василівна</t>
  </si>
  <si>
    <t>PFG8_pr_1_088</t>
  </si>
  <si>
    <t>Кобиляцька Юлія Василівна</t>
  </si>
  <si>
    <t>PFG8_pr_1_089</t>
  </si>
  <si>
    <t>Коваленко Оксана Михайлівна</t>
  </si>
  <si>
    <t>PFG8_pr_1_090</t>
  </si>
  <si>
    <t>Коваль Ірина Вікторівна</t>
  </si>
  <si>
    <t>PFG8_pr_1_091</t>
  </si>
  <si>
    <t>Ковальова Інна Федорівна</t>
  </si>
  <si>
    <t>PFG8_pr_1_092</t>
  </si>
  <si>
    <t>Ковальова Олена Сергіївна</t>
  </si>
  <si>
    <t>PFG8_pr_1_093</t>
  </si>
  <si>
    <t>Ковбас Людмила Михайлівна</t>
  </si>
  <si>
    <t>PFG8_pr_1_094</t>
  </si>
  <si>
    <t>Колодич Валентина Іванівна</t>
  </si>
  <si>
    <t>PFG8_pr_1_095</t>
  </si>
  <si>
    <t>Кононенко Олена Герасимівна</t>
  </si>
  <si>
    <t>PFG8_pr_1_096</t>
  </si>
  <si>
    <t>Коргун Зоряна Анатоліївна</t>
  </si>
  <si>
    <t>PFG8_pr_1_097</t>
  </si>
  <si>
    <t>Корнійко Олег Володимирович</t>
  </si>
  <si>
    <t>PFG8_pr_1_098</t>
  </si>
  <si>
    <t>Корнійчук Олена Василівна</t>
  </si>
  <si>
    <t>PFG8_pr_1_099</t>
  </si>
  <si>
    <t>Король Катерина Геннадіївна</t>
  </si>
  <si>
    <t>PFG8_pr_1_100</t>
  </si>
  <si>
    <t>Кохан Ірина Павлівна</t>
  </si>
  <si>
    <t>PFG8_pr_1_101</t>
  </si>
  <si>
    <t>Кравченко Сергій Петрович</t>
  </si>
  <si>
    <t>PFG8_pr_1_102</t>
  </si>
  <si>
    <t>Красновська Лариса Олександрівна</t>
  </si>
  <si>
    <t>PFG8_pr_1_103</t>
  </si>
  <si>
    <t>Кремер Віталія Миколаївна</t>
  </si>
  <si>
    <t>PFG8_pr_1_104</t>
  </si>
  <si>
    <t>Кривда Олена Євгеніївна</t>
  </si>
  <si>
    <t>PFG8_pr_1_105</t>
  </si>
  <si>
    <t>Крижевич Юлія Олександрівна</t>
  </si>
  <si>
    <t>PFG8_pr_1_106</t>
  </si>
  <si>
    <t>Крисько Олена Олександрівна</t>
  </si>
  <si>
    <t>PFG8_pr_1_107</t>
  </si>
  <si>
    <t>Крупська Наталія Миколаївна</t>
  </si>
  <si>
    <t>PFG8_pr_1_108</t>
  </si>
  <si>
    <t>Кузьменко Оксана Олександрівна</t>
  </si>
  <si>
    <t>PFG8_pr_1_109</t>
  </si>
  <si>
    <t>Кулеша Софія Анатоліївна</t>
  </si>
  <si>
    <t>PFG8_pr_1_110</t>
  </si>
  <si>
    <t>Кулявець Ганна Ігорівна</t>
  </si>
  <si>
    <t>PFG8_pr_1_111</t>
  </si>
  <si>
    <t>Курочкіна Жанна Михайлівна</t>
  </si>
  <si>
    <t>PFG8_pr_1_112</t>
  </si>
  <si>
    <t>Курташ Іванна Дмитрівна</t>
  </si>
  <si>
    <t>PFG8_pr_1_113</t>
  </si>
  <si>
    <t>Кучарська Ольга Іванівна</t>
  </si>
  <si>
    <t>PFG8_pr_1_114</t>
  </si>
  <si>
    <t>Кучер Вероніка Юріївна</t>
  </si>
  <si>
    <t>PFG8_pr_1_115</t>
  </si>
  <si>
    <t>Кучеренко Ольга Юріївна</t>
  </si>
  <si>
    <t>PFG8_pr_1_116</t>
  </si>
  <si>
    <t>Кушніренко Юлія Сергіївна</t>
  </si>
  <si>
    <t>PFG8_pr_1_117</t>
  </si>
  <si>
    <t>Лапчук Ірина Василівна</t>
  </si>
  <si>
    <t>PFG8_pr_1_118</t>
  </si>
  <si>
    <t>Левада Олег Михайлович</t>
  </si>
  <si>
    <t>PFG8_pr_1_119</t>
  </si>
  <si>
    <t>Левичкіна Олена Валентинівна</t>
  </si>
  <si>
    <t>PFG8_pr_1_120</t>
  </si>
  <si>
    <t>Легка Юлія Геннадіївна</t>
  </si>
  <si>
    <t>PFG8_pr_1_121</t>
  </si>
  <si>
    <t>Легуцька Ганна Олександрівна</t>
  </si>
  <si>
    <t>PFG8_pr_1_122</t>
  </si>
  <si>
    <t>Лемчик Наталія Василівна</t>
  </si>
  <si>
    <t>PFG8_pr_1_123</t>
  </si>
  <si>
    <t>Лешко Діана Любомирівна</t>
  </si>
  <si>
    <t>PFG8_pr_1_124</t>
  </si>
  <si>
    <t>Лийза Катерина Михайлівна</t>
  </si>
  <si>
    <t>PFG8_pr_1_125</t>
  </si>
  <si>
    <t>Ложечка Ганна Ігорівна</t>
  </si>
  <si>
    <t>PFG8_pr_1_126</t>
  </si>
  <si>
    <t>Лозінська Катерина Василівна</t>
  </si>
  <si>
    <t>PFG8_pr_1_127</t>
  </si>
  <si>
    <t>Лукавський Святослав Андрійович</t>
  </si>
  <si>
    <t>PFG8_pr_1_128</t>
  </si>
  <si>
    <t>Лукашенко Марія Петрівна</t>
  </si>
  <si>
    <t>PFG8_pr_1_129</t>
  </si>
  <si>
    <t>Лукіних Марина Юріївна</t>
  </si>
  <si>
    <t>PFG8_pr_1_130</t>
  </si>
  <si>
    <t>Ляпкало Євгенія Геннадіївна</t>
  </si>
  <si>
    <t>PFG8_pr_1_131</t>
  </si>
  <si>
    <t>Макарук Оксана Сергіївна</t>
  </si>
  <si>
    <t>PFG8_pr_1_132</t>
  </si>
  <si>
    <t>Максимова Рімма Олександрівна</t>
  </si>
  <si>
    <t>PFG8_pr_1_133</t>
  </si>
  <si>
    <t>Максимчук Любов Сергіївна</t>
  </si>
  <si>
    <t>PFG8_pr_1_134</t>
  </si>
  <si>
    <t>Мальщукова Катерина Вікторівна</t>
  </si>
  <si>
    <t>PFG8_pr_1_135</t>
  </si>
  <si>
    <t>Малюта Світлана Андріївна</t>
  </si>
  <si>
    <t>PFG8_pr_1_136</t>
  </si>
  <si>
    <t>Матяш Людмила Анатоліївна</t>
  </si>
  <si>
    <t>PFG8_pr_1_137</t>
  </si>
  <si>
    <t>Мельник Тетяна Адамівна</t>
  </si>
  <si>
    <t>PFG8_pr_1_138</t>
  </si>
  <si>
    <t>Микіч Оксана Романівна</t>
  </si>
  <si>
    <t>PFG8_pr_1_139</t>
  </si>
  <si>
    <t>Михальчук Марина Миколаївна</t>
  </si>
  <si>
    <t>PFG8_pr_1_140</t>
  </si>
  <si>
    <t>Мілян Галина Миронівна</t>
  </si>
  <si>
    <t>PFG8_pr_1_141</t>
  </si>
  <si>
    <t>Мірошниченко Ірина Богданівна</t>
  </si>
  <si>
    <t>PFG8_pr_1_142</t>
  </si>
  <si>
    <t>Мовчан Віталій Валентинович</t>
  </si>
  <si>
    <t>PFG8_pr_1_143</t>
  </si>
  <si>
    <t>Морозюк Катерина Ярославівна</t>
  </si>
  <si>
    <t>PFG8_pr_1_144</t>
  </si>
  <si>
    <t>Москалюк Надія Михайлівна</t>
  </si>
  <si>
    <t>PFG8_pr_1_145</t>
  </si>
  <si>
    <t>Надич Анастасія Сергіївна</t>
  </si>
  <si>
    <t>PFG8_pr_1_146</t>
  </si>
  <si>
    <t>Никитюк Тетяна Володимирівна</t>
  </si>
  <si>
    <t>PFG8_pr_1_147</t>
  </si>
  <si>
    <t>Оглоб'як Світлана Михайлівна</t>
  </si>
  <si>
    <t>PFG8_pr_1_148</t>
  </si>
  <si>
    <t>Одновалова Наталія Вікторівна</t>
  </si>
  <si>
    <t>PFG8_pr_1_149</t>
  </si>
  <si>
    <t>Озарків Богдана Богданівна</t>
  </si>
  <si>
    <t>PFG8_pr_1_150</t>
  </si>
  <si>
    <t>Ольхова Оксана Григорівна</t>
  </si>
  <si>
    <t>PFG8_pr_1_151</t>
  </si>
  <si>
    <t>Омельковець Тетяна Валентинівна</t>
  </si>
  <si>
    <t>PFG8_pr_1_152</t>
  </si>
  <si>
    <t>Опанасюк Наталія Анатоліівна</t>
  </si>
  <si>
    <t>PFG8_pr_1_153</t>
  </si>
  <si>
    <t>Орловська Наталія Миколаївна</t>
  </si>
  <si>
    <t>PFG8_pr_1_154</t>
  </si>
  <si>
    <t>Осипець Ольга Володимирівна</t>
  </si>
  <si>
    <t>PFG8_pr_1_155</t>
  </si>
  <si>
    <t>Офінгендіна Людмила Артурівна</t>
  </si>
  <si>
    <t>PFG8_pr_1_156</t>
  </si>
  <si>
    <t>Охота Людмила Іванівна</t>
  </si>
  <si>
    <t>PFG8_pr_1_157</t>
  </si>
  <si>
    <t>Охріменко Жанна Степанівна</t>
  </si>
  <si>
    <t>PFG8_pr_1_158</t>
  </si>
  <si>
    <t>Павленко Олеся Іванівна</t>
  </si>
  <si>
    <t>PFG8_pr_1_159</t>
  </si>
  <si>
    <t>Павлик Леся Володимирівна</t>
  </si>
  <si>
    <t>PFG8_pr_1_160</t>
  </si>
  <si>
    <t>Павликівська Наталія Валентинівна</t>
  </si>
  <si>
    <t>PFG8_pr_1_161</t>
  </si>
  <si>
    <t>Папінко Ольга Григорівна</t>
  </si>
  <si>
    <t>PFG8_pr_1_162</t>
  </si>
  <si>
    <t>Пархомець Світлана Анатоліївна</t>
  </si>
  <si>
    <t>PFG8_pr_1_163</t>
  </si>
  <si>
    <t>Педько Валентина Миколаївна</t>
  </si>
  <si>
    <t>PFG8_pr_1_164</t>
  </si>
  <si>
    <t>Петрика Олег Омелянович</t>
  </si>
  <si>
    <t>PFG8_pr_1_165</t>
  </si>
  <si>
    <t>Петровська Тетяна Вікторівна</t>
  </si>
  <si>
    <t>PFG8_pr_1_166</t>
  </si>
  <si>
    <t>Площанська Надія Петрівна</t>
  </si>
  <si>
    <t>PFG8_pr_1_167</t>
  </si>
  <si>
    <t>ПОЗНЯК Олена Сергіївна</t>
  </si>
  <si>
    <t>PFG8_pr_1_168</t>
  </si>
  <si>
    <t>Попко Олександра Анатоліївна</t>
  </si>
  <si>
    <t>PFG8_pr_1_169</t>
  </si>
  <si>
    <t>Прадун Тетяна Петрівна</t>
  </si>
  <si>
    <t>PFG8_pr_1_170</t>
  </si>
  <si>
    <t>Прокопивнюк Наталія Миколаївна</t>
  </si>
  <si>
    <t>PFG8_pr_1_171</t>
  </si>
  <si>
    <t>Прядко Оксана Володимирівна</t>
  </si>
  <si>
    <t>PFG8_pr_1_172</t>
  </si>
  <si>
    <t>Пуделко Майя Олександрівна</t>
  </si>
  <si>
    <t>PFG8_pr_1_173</t>
  </si>
  <si>
    <t>Пшеничняк Ольга Володимирівна</t>
  </si>
  <si>
    <t>PFG8_pr_1_174</t>
  </si>
  <si>
    <t>Радевич Наталія Богданівна</t>
  </si>
  <si>
    <t>PFG8_pr_1_175</t>
  </si>
  <si>
    <t>Ратнікова Олена Юріївна</t>
  </si>
  <si>
    <t>PFG8_pr_1_176</t>
  </si>
  <si>
    <t>Ровнік Євгенія Леонідівна</t>
  </si>
  <si>
    <t>PFG8_pr_1_177</t>
  </si>
  <si>
    <t>Рождественець Світлана Миколаївна</t>
  </si>
  <si>
    <t>PFG8_pr_1_178</t>
  </si>
  <si>
    <t>Романюк Ірина Ярославівна</t>
  </si>
  <si>
    <t>PFG8_pr_1_179</t>
  </si>
  <si>
    <t>Руда Марія Сергіївна</t>
  </si>
  <si>
    <t>PFG8_pr_1_180</t>
  </si>
  <si>
    <t>Рудська Ірина Василівна</t>
  </si>
  <si>
    <t>PFG8_pr_1_181</t>
  </si>
  <si>
    <t>Румега Жанна Василівна</t>
  </si>
  <si>
    <t>PFG8_pr_1_182</t>
  </si>
  <si>
    <t>Рухер Тетяна Вікторівна</t>
  </si>
  <si>
    <t>PFG8_pr_1_183</t>
  </si>
  <si>
    <t>Рябущиць Валентина Іванівна</t>
  </si>
  <si>
    <t>PFG8_pr_1_184</t>
  </si>
  <si>
    <t>Сава Віра Романівна</t>
  </si>
  <si>
    <t>PFG8_pr_1_185</t>
  </si>
  <si>
    <t>Саган Іван Ярославович</t>
  </si>
  <si>
    <t>PFG8_pr_1_186</t>
  </si>
  <si>
    <t>Саламатіна Алла Володимирівна</t>
  </si>
  <si>
    <t>PFG8_pr_1_187</t>
  </si>
  <si>
    <t>Саросіян Майя Сергіївна</t>
  </si>
  <si>
    <t>PFG8_pr_1_188</t>
  </si>
  <si>
    <t>Свєженцева Сніжана Сергіївна</t>
  </si>
  <si>
    <t>PFG8_pr_1_189</t>
  </si>
  <si>
    <t>Семків Марія Степанівна</t>
  </si>
  <si>
    <t>PFG8_pr_1_190</t>
  </si>
  <si>
    <t>Сенинець Ольга Юріївна</t>
  </si>
  <si>
    <t>PFG8_pr_1_191</t>
  </si>
  <si>
    <t>Силіна Світлана Петрівна</t>
  </si>
  <si>
    <t>PFG8_pr_1_192</t>
  </si>
  <si>
    <t>Синицька Ярослава Віталіївна</t>
  </si>
  <si>
    <t>PFG8_pr_1_193</t>
  </si>
  <si>
    <t>Сікора Олена Віталіївна</t>
  </si>
  <si>
    <t>PFG8_pr_1_194</t>
  </si>
  <si>
    <t>Сіленко Ірина Юріївна</t>
  </si>
  <si>
    <t>PFG8_pr_1_195</t>
  </si>
  <si>
    <t>Слєпцов Сергій Юрійович</t>
  </si>
  <si>
    <t>PFG8_pr_1_196</t>
  </si>
  <si>
    <t>Слободянюк Ольга Олександрівна</t>
  </si>
  <si>
    <t>PFG8_pr_1_197</t>
  </si>
  <si>
    <t>Соколовська Олена Віталіївна</t>
  </si>
  <si>
    <t>PFG8_pr_1_198</t>
  </si>
  <si>
    <t>Соловйова Олена Сергіївна</t>
  </si>
  <si>
    <t>PFG8_pr_1_199</t>
  </si>
  <si>
    <t>Солонько Надія Володимирівна</t>
  </si>
  <si>
    <t>PFG8_pr_1_200</t>
  </si>
  <si>
    <t>Сорока Вікторія Андріївна</t>
  </si>
  <si>
    <t>PFG8_pr_1_201</t>
  </si>
  <si>
    <t>Сорокіна Інна Павлівна</t>
  </si>
  <si>
    <t>PFG8_pr_1_202</t>
  </si>
  <si>
    <t>Стадник Ігор Іванович</t>
  </si>
  <si>
    <t>PFG8_pr_1_203</t>
  </si>
  <si>
    <t>Струць Юлія Віталіївна</t>
  </si>
  <si>
    <t>PFG8_pr_1_204</t>
  </si>
  <si>
    <t>Суптело Ольга Сергіївна</t>
  </si>
  <si>
    <t>PFG8_pr_1_205</t>
  </si>
  <si>
    <t>Сурело Євген Анатолійович</t>
  </si>
  <si>
    <t>PFG8_pr_1_206</t>
  </si>
  <si>
    <t>Сухоносова Наталія Петрівна</t>
  </si>
  <si>
    <t>PFG8_pr_1_207</t>
  </si>
  <si>
    <t>Сьомочкіна Юлія Петрівна</t>
  </si>
  <si>
    <t>PFG8_pr_1_208</t>
  </si>
  <si>
    <t>Тарасова Катерина Сергіївна</t>
  </si>
  <si>
    <t>PFG8_pr_1_209</t>
  </si>
  <si>
    <t>Тарасова Оксана Олександрівна</t>
  </si>
  <si>
    <t>PFG8_pr_1_210</t>
  </si>
  <si>
    <t>Тепчук Ігор Ігорович</t>
  </si>
  <si>
    <t>PFG8_pr_1_211</t>
  </si>
  <si>
    <t>Теремко Оксана Ігорівна</t>
  </si>
  <si>
    <t>PFG8_pr_1_212</t>
  </si>
  <si>
    <t>Тимочко Ольга Григорівна</t>
  </si>
  <si>
    <t>PFG8_pr_1_213</t>
  </si>
  <si>
    <t>Тихоненко Марина Миколаївна</t>
  </si>
  <si>
    <t>PFG8_pr_1_214</t>
  </si>
  <si>
    <t>Тищенко Сергій Миколайович</t>
  </si>
  <si>
    <t>PFG8_pr_1_215</t>
  </si>
  <si>
    <t>Толчинський Сергій Едуардович</t>
  </si>
  <si>
    <t>PFG8_pr_1_216</t>
  </si>
  <si>
    <t>Тригуб Ірина Вікторівна</t>
  </si>
  <si>
    <t>PFG8_pr_1_217</t>
  </si>
  <si>
    <t>Туваєва Анна Юріївна</t>
  </si>
  <si>
    <t>PFG8_pr_1_218</t>
  </si>
  <si>
    <t>Тулубенко Анна Євгенівна</t>
  </si>
  <si>
    <t>PFG8_pr_1_219</t>
  </si>
  <si>
    <t>Тютюник Катерина Володимирівна</t>
  </si>
  <si>
    <t>PFG8_pr_1_220</t>
  </si>
  <si>
    <t>Урушкіна Марина Ігорівна</t>
  </si>
  <si>
    <t>PFG8_pr_1_221</t>
  </si>
  <si>
    <t>Федорчук Росіна Володимирівна</t>
  </si>
  <si>
    <t>PFG8_pr_1_222</t>
  </si>
  <si>
    <t>Філімон Світлана Володимирівна</t>
  </si>
  <si>
    <t>PFG8_pr_1_223</t>
  </si>
  <si>
    <t>Філончук Олена Сергіївна</t>
  </si>
  <si>
    <t>PFG8_pr_1_224</t>
  </si>
  <si>
    <t>Фрищин Тетяна Тарасівна</t>
  </si>
  <si>
    <t>PFG8_pr_1_225</t>
  </si>
  <si>
    <t>Фют Ірина Василівна</t>
  </si>
  <si>
    <t>PFG8_pr_1_226</t>
  </si>
  <si>
    <t>Харченко Маргарита Анатоліївна</t>
  </si>
  <si>
    <t>PFG8_pr_1_227</t>
  </si>
  <si>
    <t>Хатулева Вікиторрія Олександрівна</t>
  </si>
  <si>
    <t>PFG8_pr_1_228</t>
  </si>
  <si>
    <t>Хейрабаді Наталія Валеріївна</t>
  </si>
  <si>
    <t>PFG8_pr_1_229</t>
  </si>
  <si>
    <t>Хімій Олег Васильович</t>
  </si>
  <si>
    <t>PFG8_pr_1_230</t>
  </si>
  <si>
    <t>Хоменко Ольга Миколаївна</t>
  </si>
  <si>
    <t>PFG8_pr_1_231</t>
  </si>
  <si>
    <t>Хомік Ірина Олегівна</t>
  </si>
  <si>
    <t>PFG8_pr_1_232</t>
  </si>
  <si>
    <t>Христюк Інна Миколаївна</t>
  </si>
  <si>
    <t>PFG8_pr_1_233</t>
  </si>
  <si>
    <t>Христюк Тетяна Миколаївна</t>
  </si>
  <si>
    <t>PFG8_pr_1_234</t>
  </si>
  <si>
    <t>Чабан Мар'яна Володимирівна</t>
  </si>
  <si>
    <t>PFG8_pr_1_235</t>
  </si>
  <si>
    <t>Чихман Вікторія Миколаївна</t>
  </si>
  <si>
    <t>PFG8_pr_1_236</t>
  </si>
  <si>
    <t>Чорна Мірослава Сепгіївна</t>
  </si>
  <si>
    <t>PFG8_pr_1_237</t>
  </si>
  <si>
    <t>Чубар Марія Сергіївна</t>
  </si>
  <si>
    <t>PFG8_pr_1_238</t>
  </si>
  <si>
    <t>Шалагонова Світлана Сергіївна</t>
  </si>
  <si>
    <t>PFG8_pr_1_239</t>
  </si>
  <si>
    <t>Шамро Юля Романівна</t>
  </si>
  <si>
    <t>PFG8_pr_1_240</t>
  </si>
  <si>
    <t>Шаповал Альона Миколаївна</t>
  </si>
  <si>
    <t>PFG8_pr_1_241</t>
  </si>
  <si>
    <t>Шаповал Лариса Анатоліївна</t>
  </si>
  <si>
    <t>PFG8_pr_1_242</t>
  </si>
  <si>
    <t>Швець Юлія Василівна</t>
  </si>
  <si>
    <t>PFG8_pr_1_243</t>
  </si>
  <si>
    <t>Шевчук Ольга Іванівна</t>
  </si>
  <si>
    <t>PFG8_pr_1_244</t>
  </si>
  <si>
    <t>Шиян Ольга Миколаївна</t>
  </si>
  <si>
    <t>PFG8_pr_1_245</t>
  </si>
  <si>
    <t>Шкаєва Дарина Ігорівна</t>
  </si>
  <si>
    <t>PFG8_pr_1_246</t>
  </si>
  <si>
    <t>Шнейдміллер Наталя Костянтинівна</t>
  </si>
  <si>
    <t>PFG8_pr_1_247</t>
  </si>
  <si>
    <t>Шолька Олена Вікторівна</t>
  </si>
  <si>
    <t>PFG8_pr_1_248</t>
  </si>
  <si>
    <t>Щербина Валентина Василівна</t>
  </si>
  <si>
    <t>PFG8_pr_1_249</t>
  </si>
  <si>
    <t>Юрченко Оксана Петрівна</t>
  </si>
  <si>
    <t>PFG8_pr_1_250</t>
  </si>
  <si>
    <t>Юр'як Роман Іванович</t>
  </si>
  <si>
    <t>PFG8_pr_1_251</t>
  </si>
  <si>
    <t>Яворська Людмила Миколаївна</t>
  </si>
  <si>
    <t>PFG8_pr_1_252</t>
  </si>
  <si>
    <t>Явтушенко Олексій Григорович</t>
  </si>
  <si>
    <t>PFG8_pr_1_253</t>
  </si>
  <si>
    <t>Ямелинець Леся Василівна</t>
  </si>
  <si>
    <t>PFG8_pr_1_254</t>
  </si>
  <si>
    <t>Ярошенко Тетяна Миколаївна</t>
  </si>
  <si>
    <t>PFG8_pr_1_255</t>
  </si>
  <si>
    <t>Ярчук Ольга Валентинівна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</si>
</sst>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zcu0IjlSu4T9uQMLQp6s" TargetMode="External"/><Relationship Id="rId21" Type="http://schemas.openxmlformats.org/officeDocument/2006/relationships/hyperlink" Target="https://talan.bank.gov.ua/get-user-certificate/zcu0In79qHjbSSPQDqOj" TargetMode="External"/><Relationship Id="rId42" Type="http://schemas.openxmlformats.org/officeDocument/2006/relationships/hyperlink" Target="https://talan.bank.gov.ua/get-user-certificate/zcu0II5qrRiL-5egSXjA" TargetMode="External"/><Relationship Id="rId63" Type="http://schemas.openxmlformats.org/officeDocument/2006/relationships/hyperlink" Target="https://talan.bank.gov.ua/get-user-certificate/zcu0IIfJUq3_EcnvumsM" TargetMode="External"/><Relationship Id="rId84" Type="http://schemas.openxmlformats.org/officeDocument/2006/relationships/hyperlink" Target="https://talan.bank.gov.ua/get-user-certificate/zcu0IwQIWFuyvXsYF4kY" TargetMode="External"/><Relationship Id="rId138" Type="http://schemas.openxmlformats.org/officeDocument/2006/relationships/hyperlink" Target="https://talan.bank.gov.ua/get-user-certificate/zcu0I-bxOVO4AWteumqD" TargetMode="External"/><Relationship Id="rId159" Type="http://schemas.openxmlformats.org/officeDocument/2006/relationships/hyperlink" Target="https://talan.bank.gov.ua/get-user-certificate/zcu0Is6y0Z95cAfuVTdx" TargetMode="External"/><Relationship Id="rId170" Type="http://schemas.openxmlformats.org/officeDocument/2006/relationships/hyperlink" Target="https://talan.bank.gov.ua/get-user-certificate/zcu0IzVh3E2-BMy0eQJB" TargetMode="External"/><Relationship Id="rId191" Type="http://schemas.openxmlformats.org/officeDocument/2006/relationships/hyperlink" Target="https://talan.bank.gov.ua/get-user-certificate/zcu0IXUuHOd8llAMV0aP" TargetMode="External"/><Relationship Id="rId205" Type="http://schemas.openxmlformats.org/officeDocument/2006/relationships/hyperlink" Target="https://talan.bank.gov.ua/get-user-certificate/zcu0IvF3W9Y3kxpRwHQ-" TargetMode="External"/><Relationship Id="rId226" Type="http://schemas.openxmlformats.org/officeDocument/2006/relationships/hyperlink" Target="https://talan.bank.gov.ua/get-user-certificate/zcu0IsTHB1vRLIplmjdr" TargetMode="External"/><Relationship Id="rId247" Type="http://schemas.openxmlformats.org/officeDocument/2006/relationships/hyperlink" Target="https://talan.bank.gov.ua/get-user-certificate/zcu0ICy53Y13gqmTUGuz" TargetMode="External"/><Relationship Id="rId107" Type="http://schemas.openxmlformats.org/officeDocument/2006/relationships/hyperlink" Target="https://talan.bank.gov.ua/get-user-certificate/zcu0I-XKOfk2AplY7Nli" TargetMode="External"/><Relationship Id="rId11" Type="http://schemas.openxmlformats.org/officeDocument/2006/relationships/hyperlink" Target="https://talan.bank.gov.ua/get-user-certificate/zcu0Im50YtKzJvFTiA8G" TargetMode="External"/><Relationship Id="rId32" Type="http://schemas.openxmlformats.org/officeDocument/2006/relationships/hyperlink" Target="https://talan.bank.gov.ua/get-user-certificate/zcu0I6UEjvvL0Y-m9dZf" TargetMode="External"/><Relationship Id="rId53" Type="http://schemas.openxmlformats.org/officeDocument/2006/relationships/hyperlink" Target="https://talan.bank.gov.ua/get-user-certificate/zcu0IWvjvYwiVk7Ncftq" TargetMode="External"/><Relationship Id="rId74" Type="http://schemas.openxmlformats.org/officeDocument/2006/relationships/hyperlink" Target="https://talan.bank.gov.ua/get-user-certificate/zcu0IbhoWb8ptWzL1aMS" TargetMode="External"/><Relationship Id="rId128" Type="http://schemas.openxmlformats.org/officeDocument/2006/relationships/hyperlink" Target="https://talan.bank.gov.ua/get-user-certificate/zcu0IpywdvUTiPyQyeqi" TargetMode="External"/><Relationship Id="rId149" Type="http://schemas.openxmlformats.org/officeDocument/2006/relationships/hyperlink" Target="https://talan.bank.gov.ua/get-user-certificate/zcu0IblRO1s2vYZ9p2bB" TargetMode="External"/><Relationship Id="rId5" Type="http://schemas.openxmlformats.org/officeDocument/2006/relationships/hyperlink" Target="https://talan.bank.gov.ua/get-user-certificate/zcu0IDk4KB8mhWND5luB" TargetMode="External"/><Relationship Id="rId95" Type="http://schemas.openxmlformats.org/officeDocument/2006/relationships/hyperlink" Target="https://talan.bank.gov.ua/get-user-certificate/zcu0INGbS25HaYCokHjM" TargetMode="External"/><Relationship Id="rId160" Type="http://schemas.openxmlformats.org/officeDocument/2006/relationships/hyperlink" Target="https://talan.bank.gov.ua/get-user-certificate/zcu0IbkarIsVhrAAE5wf" TargetMode="External"/><Relationship Id="rId181" Type="http://schemas.openxmlformats.org/officeDocument/2006/relationships/hyperlink" Target="https://talan.bank.gov.ua/get-user-certificate/zcu0IkFsAjxD9x6a54Fd" TargetMode="External"/><Relationship Id="rId216" Type="http://schemas.openxmlformats.org/officeDocument/2006/relationships/hyperlink" Target="https://talan.bank.gov.ua/get-user-certificate/zcu0IUVtvepNVv9CMebf" TargetMode="External"/><Relationship Id="rId237" Type="http://schemas.openxmlformats.org/officeDocument/2006/relationships/hyperlink" Target="https://talan.bank.gov.ua/get-user-certificate/zcu0I2CwmuMf64nRKGsk" TargetMode="External"/><Relationship Id="rId22" Type="http://schemas.openxmlformats.org/officeDocument/2006/relationships/hyperlink" Target="https://talan.bank.gov.ua/get-user-certificate/zcu0IEIFzDG_2dAT1MLR" TargetMode="External"/><Relationship Id="rId43" Type="http://schemas.openxmlformats.org/officeDocument/2006/relationships/hyperlink" Target="https://talan.bank.gov.ua/get-user-certificate/zcu0IN6JlZmeHfnSpJQ6" TargetMode="External"/><Relationship Id="rId64" Type="http://schemas.openxmlformats.org/officeDocument/2006/relationships/hyperlink" Target="https://talan.bank.gov.ua/get-user-certificate/zcu0IweR-N_Yu3uzW1F1" TargetMode="External"/><Relationship Id="rId118" Type="http://schemas.openxmlformats.org/officeDocument/2006/relationships/hyperlink" Target="https://talan.bank.gov.ua/get-user-certificate/zcu0IXG1Mr64407Ydqkk" TargetMode="External"/><Relationship Id="rId139" Type="http://schemas.openxmlformats.org/officeDocument/2006/relationships/hyperlink" Target="https://talan.bank.gov.ua/get-user-certificate/zcu0II0L493LcxBhkr3L" TargetMode="External"/><Relationship Id="rId85" Type="http://schemas.openxmlformats.org/officeDocument/2006/relationships/hyperlink" Target="https://talan.bank.gov.ua/get-user-certificate/zcu0I4scdqbK0nZAXdtY" TargetMode="External"/><Relationship Id="rId150" Type="http://schemas.openxmlformats.org/officeDocument/2006/relationships/hyperlink" Target="https://talan.bank.gov.ua/get-user-certificate/zcu0IxGB8a5-IB4ToMZi" TargetMode="External"/><Relationship Id="rId171" Type="http://schemas.openxmlformats.org/officeDocument/2006/relationships/hyperlink" Target="https://talan.bank.gov.ua/get-user-certificate/zcu0IXVAD2PYzjiOf23b" TargetMode="External"/><Relationship Id="rId192" Type="http://schemas.openxmlformats.org/officeDocument/2006/relationships/hyperlink" Target="https://talan.bank.gov.ua/get-user-certificate/zcu0IJ61lrt_Eb90_1g2" TargetMode="External"/><Relationship Id="rId206" Type="http://schemas.openxmlformats.org/officeDocument/2006/relationships/hyperlink" Target="https://talan.bank.gov.ua/get-user-certificate/zcu0IkXucx8wkcbvRbzM" TargetMode="External"/><Relationship Id="rId227" Type="http://schemas.openxmlformats.org/officeDocument/2006/relationships/hyperlink" Target="https://talan.bank.gov.ua/get-user-certificate/zcu0IZeRG0Nd6C-7_lP-" TargetMode="External"/><Relationship Id="rId248" Type="http://schemas.openxmlformats.org/officeDocument/2006/relationships/hyperlink" Target="https://talan.bank.gov.ua/get-user-certificate/zcu0IHT80Swe4bk51sZ7" TargetMode="External"/><Relationship Id="rId12" Type="http://schemas.openxmlformats.org/officeDocument/2006/relationships/hyperlink" Target="https://talan.bank.gov.ua/get-user-certificate/zcu0IggYBNwPgoaA3pRK" TargetMode="External"/><Relationship Id="rId33" Type="http://schemas.openxmlformats.org/officeDocument/2006/relationships/hyperlink" Target="https://talan.bank.gov.ua/get-user-certificate/zcu0IeG4CD-ZyOywpTf9" TargetMode="External"/><Relationship Id="rId108" Type="http://schemas.openxmlformats.org/officeDocument/2006/relationships/hyperlink" Target="https://talan.bank.gov.ua/get-user-certificate/zcu0Ie_AIdkOQRvSZlue" TargetMode="External"/><Relationship Id="rId129" Type="http://schemas.openxmlformats.org/officeDocument/2006/relationships/hyperlink" Target="https://talan.bank.gov.ua/get-user-certificate/zcu0IDVh5vNgX78Cw4qf" TargetMode="External"/><Relationship Id="rId54" Type="http://schemas.openxmlformats.org/officeDocument/2006/relationships/hyperlink" Target="https://talan.bank.gov.ua/get-user-certificate/zcu0I8oBHjY6QL6wqbTh" TargetMode="External"/><Relationship Id="rId75" Type="http://schemas.openxmlformats.org/officeDocument/2006/relationships/hyperlink" Target="https://talan.bank.gov.ua/get-user-certificate/zcu0IaC7_UYC9w5byCvH" TargetMode="External"/><Relationship Id="rId96" Type="http://schemas.openxmlformats.org/officeDocument/2006/relationships/hyperlink" Target="https://talan.bank.gov.ua/get-user-certificate/zcu0IUlaGkxvgWnG_Ooh" TargetMode="External"/><Relationship Id="rId140" Type="http://schemas.openxmlformats.org/officeDocument/2006/relationships/hyperlink" Target="https://talan.bank.gov.ua/get-user-certificate/zcu0IKOxfkTCkBAcLmoJ" TargetMode="External"/><Relationship Id="rId161" Type="http://schemas.openxmlformats.org/officeDocument/2006/relationships/hyperlink" Target="https://talan.bank.gov.ua/get-user-certificate/zcu0IvBq64gOVTZ2PNkh" TargetMode="External"/><Relationship Id="rId182" Type="http://schemas.openxmlformats.org/officeDocument/2006/relationships/hyperlink" Target="https://talan.bank.gov.ua/get-user-certificate/zcu0ISbcBOzaS_lUQ8oc" TargetMode="External"/><Relationship Id="rId217" Type="http://schemas.openxmlformats.org/officeDocument/2006/relationships/hyperlink" Target="https://talan.bank.gov.ua/get-user-certificate/zcu0I_Sy946UUyDDKZix" TargetMode="External"/><Relationship Id="rId6" Type="http://schemas.openxmlformats.org/officeDocument/2006/relationships/hyperlink" Target="https://talan.bank.gov.ua/get-user-certificate/zcu0IqNNj-eLU-Qw0vrp" TargetMode="External"/><Relationship Id="rId238" Type="http://schemas.openxmlformats.org/officeDocument/2006/relationships/hyperlink" Target="https://talan.bank.gov.ua/get-user-certificate/zcu0IhwIyVkS_s1I8vze" TargetMode="External"/><Relationship Id="rId23" Type="http://schemas.openxmlformats.org/officeDocument/2006/relationships/hyperlink" Target="https://talan.bank.gov.ua/get-user-certificate/zcu0IDrgN-rk-37PULd9" TargetMode="External"/><Relationship Id="rId119" Type="http://schemas.openxmlformats.org/officeDocument/2006/relationships/hyperlink" Target="https://talan.bank.gov.ua/get-user-certificate/zcu0I4bA2wQBQgHq5wbx" TargetMode="External"/><Relationship Id="rId44" Type="http://schemas.openxmlformats.org/officeDocument/2006/relationships/hyperlink" Target="https://talan.bank.gov.ua/get-user-certificate/zcu0IsX0TTT85uw72mdl" TargetMode="External"/><Relationship Id="rId65" Type="http://schemas.openxmlformats.org/officeDocument/2006/relationships/hyperlink" Target="https://talan.bank.gov.ua/get-user-certificate/zcu0Itmju7f6ehyJizbe" TargetMode="External"/><Relationship Id="rId86" Type="http://schemas.openxmlformats.org/officeDocument/2006/relationships/hyperlink" Target="https://talan.bank.gov.ua/get-user-certificate/zcu0IB6hR4ugBlSsc6XO" TargetMode="External"/><Relationship Id="rId130" Type="http://schemas.openxmlformats.org/officeDocument/2006/relationships/hyperlink" Target="https://talan.bank.gov.ua/get-user-certificate/zcu0I6tr5GLql1nWpSpS" TargetMode="External"/><Relationship Id="rId151" Type="http://schemas.openxmlformats.org/officeDocument/2006/relationships/hyperlink" Target="https://talan.bank.gov.ua/get-user-certificate/zcu0I1hxkACLN9giOCVv" TargetMode="External"/><Relationship Id="rId172" Type="http://schemas.openxmlformats.org/officeDocument/2006/relationships/hyperlink" Target="https://talan.bank.gov.ua/get-user-certificate/zcu0IDA7SdufuN-1ZrB8" TargetMode="External"/><Relationship Id="rId193" Type="http://schemas.openxmlformats.org/officeDocument/2006/relationships/hyperlink" Target="https://talan.bank.gov.ua/get-user-certificate/zcu0Il1-ojS1n6yKeEP-" TargetMode="External"/><Relationship Id="rId207" Type="http://schemas.openxmlformats.org/officeDocument/2006/relationships/hyperlink" Target="https://talan.bank.gov.ua/get-user-certificate/zcu0IBMDhZk7xeDS4JVD" TargetMode="External"/><Relationship Id="rId228" Type="http://schemas.openxmlformats.org/officeDocument/2006/relationships/hyperlink" Target="https://talan.bank.gov.ua/get-user-certificate/zcu0IidAK8Hgm-7DyG8e" TargetMode="External"/><Relationship Id="rId249" Type="http://schemas.openxmlformats.org/officeDocument/2006/relationships/hyperlink" Target="https://talan.bank.gov.ua/get-user-certificate/zcu0IPr2SPiDa2xiTIo-" TargetMode="External"/><Relationship Id="rId13" Type="http://schemas.openxmlformats.org/officeDocument/2006/relationships/hyperlink" Target="https://talan.bank.gov.ua/get-user-certificate/zcu0IM_zDLTjTN9ctXTA" TargetMode="External"/><Relationship Id="rId109" Type="http://schemas.openxmlformats.org/officeDocument/2006/relationships/hyperlink" Target="https://talan.bank.gov.ua/get-user-certificate/zcu0IQXsJSkE4Z85OnLR" TargetMode="External"/><Relationship Id="rId34" Type="http://schemas.openxmlformats.org/officeDocument/2006/relationships/hyperlink" Target="https://talan.bank.gov.ua/get-user-certificate/zcu0Ijf2yvu2EKrIlI4x" TargetMode="External"/><Relationship Id="rId55" Type="http://schemas.openxmlformats.org/officeDocument/2006/relationships/hyperlink" Target="https://talan.bank.gov.ua/get-user-certificate/zcu0IC4AHCPLMbz03iZX" TargetMode="External"/><Relationship Id="rId76" Type="http://schemas.openxmlformats.org/officeDocument/2006/relationships/hyperlink" Target="https://talan.bank.gov.ua/get-user-certificate/zcu0IlaOEvDa0jkech3m" TargetMode="External"/><Relationship Id="rId97" Type="http://schemas.openxmlformats.org/officeDocument/2006/relationships/hyperlink" Target="https://talan.bank.gov.ua/get-user-certificate/zcu0Isz02FLZ7zFR4XyW" TargetMode="External"/><Relationship Id="rId120" Type="http://schemas.openxmlformats.org/officeDocument/2006/relationships/hyperlink" Target="https://talan.bank.gov.ua/get-user-certificate/zcu0IhBfuo8mgLuHinc1" TargetMode="External"/><Relationship Id="rId141" Type="http://schemas.openxmlformats.org/officeDocument/2006/relationships/hyperlink" Target="https://talan.bank.gov.ua/get-user-certificate/zcu0Im60DSuwmFmg2IIo" TargetMode="External"/><Relationship Id="rId7" Type="http://schemas.openxmlformats.org/officeDocument/2006/relationships/hyperlink" Target="https://talan.bank.gov.ua/get-user-certificate/zcu0IzaVGpGVx3fQfvlr" TargetMode="External"/><Relationship Id="rId162" Type="http://schemas.openxmlformats.org/officeDocument/2006/relationships/hyperlink" Target="https://talan.bank.gov.ua/get-user-certificate/zcu0INn2Z1ZTd5t9owAv" TargetMode="External"/><Relationship Id="rId183" Type="http://schemas.openxmlformats.org/officeDocument/2006/relationships/hyperlink" Target="https://talan.bank.gov.ua/get-user-certificate/zcu0I0wZVCtbHk0wTD3r" TargetMode="External"/><Relationship Id="rId218" Type="http://schemas.openxmlformats.org/officeDocument/2006/relationships/hyperlink" Target="https://talan.bank.gov.ua/get-user-certificate/zcu0IBvKKer9f5KPPaZ_" TargetMode="External"/><Relationship Id="rId239" Type="http://schemas.openxmlformats.org/officeDocument/2006/relationships/hyperlink" Target="https://talan.bank.gov.ua/get-user-certificate/zcu0I3zJVA3pMc1fNYQp" TargetMode="External"/><Relationship Id="rId250" Type="http://schemas.openxmlformats.org/officeDocument/2006/relationships/hyperlink" Target="https://talan.bank.gov.ua/get-user-certificate/zcu0IEEhzwn8AUGfq99u" TargetMode="External"/><Relationship Id="rId24" Type="http://schemas.openxmlformats.org/officeDocument/2006/relationships/hyperlink" Target="https://talan.bank.gov.ua/get-user-certificate/zcu0IIL68zopAuXxaDtL" TargetMode="External"/><Relationship Id="rId45" Type="http://schemas.openxmlformats.org/officeDocument/2006/relationships/hyperlink" Target="https://talan.bank.gov.ua/get-user-certificate/zcu0IyopSb1SNiCHIeRw" TargetMode="External"/><Relationship Id="rId66" Type="http://schemas.openxmlformats.org/officeDocument/2006/relationships/hyperlink" Target="https://talan.bank.gov.ua/get-user-certificate/zcu0I7CIahv8vU-WUoQS" TargetMode="External"/><Relationship Id="rId87" Type="http://schemas.openxmlformats.org/officeDocument/2006/relationships/hyperlink" Target="https://talan.bank.gov.ua/get-user-certificate/zcu0IOiT9FDzxhhnEtIi" TargetMode="External"/><Relationship Id="rId110" Type="http://schemas.openxmlformats.org/officeDocument/2006/relationships/hyperlink" Target="https://talan.bank.gov.ua/get-user-certificate/zcu0IcL6pqIZ_WUECJLA" TargetMode="External"/><Relationship Id="rId131" Type="http://schemas.openxmlformats.org/officeDocument/2006/relationships/hyperlink" Target="https://talan.bank.gov.ua/get-user-certificate/zcu0IYkcmWYmf_LFl13Z" TargetMode="External"/><Relationship Id="rId152" Type="http://schemas.openxmlformats.org/officeDocument/2006/relationships/hyperlink" Target="https://talan.bank.gov.ua/get-user-certificate/zcu0IK-TSrLAQ9iys9O4" TargetMode="External"/><Relationship Id="rId173" Type="http://schemas.openxmlformats.org/officeDocument/2006/relationships/hyperlink" Target="https://talan.bank.gov.ua/get-user-certificate/zcu0IElqxtaP341Cv2rL" TargetMode="External"/><Relationship Id="rId194" Type="http://schemas.openxmlformats.org/officeDocument/2006/relationships/hyperlink" Target="https://talan.bank.gov.ua/get-user-certificate/zcu0IhevQrQNL45HMFHn" TargetMode="External"/><Relationship Id="rId208" Type="http://schemas.openxmlformats.org/officeDocument/2006/relationships/hyperlink" Target="https://talan.bank.gov.ua/get-user-certificate/zcu0ImuRmjs7Yrxyovi_" TargetMode="External"/><Relationship Id="rId229" Type="http://schemas.openxmlformats.org/officeDocument/2006/relationships/hyperlink" Target="https://talan.bank.gov.ua/get-user-certificate/zcu0IdT417fkFUiVDSjc" TargetMode="External"/><Relationship Id="rId240" Type="http://schemas.openxmlformats.org/officeDocument/2006/relationships/hyperlink" Target="https://talan.bank.gov.ua/get-user-certificate/zcu0Ieil9Tf3TKbJfkWu" TargetMode="External"/><Relationship Id="rId14" Type="http://schemas.openxmlformats.org/officeDocument/2006/relationships/hyperlink" Target="https://talan.bank.gov.ua/get-user-certificate/zcu0IPGPinZqtwxLUpdT" TargetMode="External"/><Relationship Id="rId35" Type="http://schemas.openxmlformats.org/officeDocument/2006/relationships/hyperlink" Target="https://talan.bank.gov.ua/get-user-certificate/zcu0IcBiD5BmatVVQJVQ" TargetMode="External"/><Relationship Id="rId56" Type="http://schemas.openxmlformats.org/officeDocument/2006/relationships/hyperlink" Target="https://talan.bank.gov.ua/get-user-certificate/zcu0I4tveyJkNLHJnGnz" TargetMode="External"/><Relationship Id="rId77" Type="http://schemas.openxmlformats.org/officeDocument/2006/relationships/hyperlink" Target="https://talan.bank.gov.ua/get-user-certificate/zcu0IU0CILtkQfbMwfFL" TargetMode="External"/><Relationship Id="rId100" Type="http://schemas.openxmlformats.org/officeDocument/2006/relationships/hyperlink" Target="https://talan.bank.gov.ua/get-user-certificate/zcu0IZjQJiXHI0khLgOp" TargetMode="External"/><Relationship Id="rId8" Type="http://schemas.openxmlformats.org/officeDocument/2006/relationships/hyperlink" Target="https://talan.bank.gov.ua/get-user-certificate/zcu0IQWU4CviwfKf-bbo" TargetMode="External"/><Relationship Id="rId98" Type="http://schemas.openxmlformats.org/officeDocument/2006/relationships/hyperlink" Target="https://talan.bank.gov.ua/get-user-certificate/zcu0I8oRjkSNE7-D4Dam" TargetMode="External"/><Relationship Id="rId121" Type="http://schemas.openxmlformats.org/officeDocument/2006/relationships/hyperlink" Target="https://talan.bank.gov.ua/get-user-certificate/zcu0IiOzFnHh6jzqM0Uk" TargetMode="External"/><Relationship Id="rId142" Type="http://schemas.openxmlformats.org/officeDocument/2006/relationships/hyperlink" Target="https://talan.bank.gov.ua/get-user-certificate/zcu0IMRXs7a8pjOKiuhs" TargetMode="External"/><Relationship Id="rId163" Type="http://schemas.openxmlformats.org/officeDocument/2006/relationships/hyperlink" Target="https://talan.bank.gov.ua/get-user-certificate/zcu0IFI5yL2vPYlRQrEr" TargetMode="External"/><Relationship Id="rId184" Type="http://schemas.openxmlformats.org/officeDocument/2006/relationships/hyperlink" Target="https://talan.bank.gov.ua/get-user-certificate/zcu0Ih33cYYaIEtMKgI2" TargetMode="External"/><Relationship Id="rId219" Type="http://schemas.openxmlformats.org/officeDocument/2006/relationships/hyperlink" Target="https://talan.bank.gov.ua/get-user-certificate/zcu0IE6kVutWufAm7uUD" TargetMode="External"/><Relationship Id="rId230" Type="http://schemas.openxmlformats.org/officeDocument/2006/relationships/hyperlink" Target="https://talan.bank.gov.ua/get-user-certificate/zcu0IJL84UYdDHkEXBvh" TargetMode="External"/><Relationship Id="rId251" Type="http://schemas.openxmlformats.org/officeDocument/2006/relationships/hyperlink" Target="https://talan.bank.gov.ua/get-user-certificate/zcu0IA-hWgO-hDPnI3hN" TargetMode="External"/><Relationship Id="rId25" Type="http://schemas.openxmlformats.org/officeDocument/2006/relationships/hyperlink" Target="https://talan.bank.gov.ua/get-user-certificate/zcu0IXTvgT0WCMx-v2HO" TargetMode="External"/><Relationship Id="rId46" Type="http://schemas.openxmlformats.org/officeDocument/2006/relationships/hyperlink" Target="https://talan.bank.gov.ua/get-user-certificate/zcu0IMHYiTXpQxMOMMrR" TargetMode="External"/><Relationship Id="rId67" Type="http://schemas.openxmlformats.org/officeDocument/2006/relationships/hyperlink" Target="https://talan.bank.gov.ua/get-user-certificate/zcu0IP9mqkqjxixbjM4o" TargetMode="External"/><Relationship Id="rId88" Type="http://schemas.openxmlformats.org/officeDocument/2006/relationships/hyperlink" Target="https://talan.bank.gov.ua/get-user-certificate/zcu0IHEn4V-k0490i8SE" TargetMode="External"/><Relationship Id="rId111" Type="http://schemas.openxmlformats.org/officeDocument/2006/relationships/hyperlink" Target="https://talan.bank.gov.ua/get-user-certificate/zcu0I75FMUHbQcg5kuwZ" TargetMode="External"/><Relationship Id="rId132" Type="http://schemas.openxmlformats.org/officeDocument/2006/relationships/hyperlink" Target="https://talan.bank.gov.ua/get-user-certificate/zcu0IdEkLNAiOhXM3TtJ" TargetMode="External"/><Relationship Id="rId153" Type="http://schemas.openxmlformats.org/officeDocument/2006/relationships/hyperlink" Target="https://talan.bank.gov.ua/get-user-certificate/zcu0Icq_wymDRnoURx8T" TargetMode="External"/><Relationship Id="rId174" Type="http://schemas.openxmlformats.org/officeDocument/2006/relationships/hyperlink" Target="https://talan.bank.gov.ua/get-user-certificate/zcu0IQocifH-I32zWKHR" TargetMode="External"/><Relationship Id="rId195" Type="http://schemas.openxmlformats.org/officeDocument/2006/relationships/hyperlink" Target="https://talan.bank.gov.ua/get-user-certificate/zcu0IOgG17RiWfDa3wYS" TargetMode="External"/><Relationship Id="rId209" Type="http://schemas.openxmlformats.org/officeDocument/2006/relationships/hyperlink" Target="https://talan.bank.gov.ua/get-user-certificate/zcu0I7XNBomXa2t_J6Wr" TargetMode="External"/><Relationship Id="rId220" Type="http://schemas.openxmlformats.org/officeDocument/2006/relationships/hyperlink" Target="https://talan.bank.gov.ua/get-user-certificate/zcu0IlJefxVpy4hsKfAi" TargetMode="External"/><Relationship Id="rId241" Type="http://schemas.openxmlformats.org/officeDocument/2006/relationships/hyperlink" Target="https://talan.bank.gov.ua/get-user-certificate/zcu0ICKE5ZeSgB_-K4eO" TargetMode="External"/><Relationship Id="rId15" Type="http://schemas.openxmlformats.org/officeDocument/2006/relationships/hyperlink" Target="https://talan.bank.gov.ua/get-user-certificate/zcu0IsjndwR1JiWwVBry" TargetMode="External"/><Relationship Id="rId36" Type="http://schemas.openxmlformats.org/officeDocument/2006/relationships/hyperlink" Target="https://talan.bank.gov.ua/get-user-certificate/zcu0IyTM949kAylIf2zT" TargetMode="External"/><Relationship Id="rId57" Type="http://schemas.openxmlformats.org/officeDocument/2006/relationships/hyperlink" Target="https://talan.bank.gov.ua/get-user-certificate/zcu0IHE0bCPKQAV02BAx" TargetMode="External"/><Relationship Id="rId78" Type="http://schemas.openxmlformats.org/officeDocument/2006/relationships/hyperlink" Target="https://talan.bank.gov.ua/get-user-certificate/zcu0I7MsR3bQVW5Fjkda" TargetMode="External"/><Relationship Id="rId99" Type="http://schemas.openxmlformats.org/officeDocument/2006/relationships/hyperlink" Target="https://talan.bank.gov.ua/get-user-certificate/zcu0Ig6IgqzVnUYoFe-2" TargetMode="External"/><Relationship Id="rId101" Type="http://schemas.openxmlformats.org/officeDocument/2006/relationships/hyperlink" Target="https://talan.bank.gov.ua/get-user-certificate/zcu0IWtYHio8v7xEX0jb" TargetMode="External"/><Relationship Id="rId122" Type="http://schemas.openxmlformats.org/officeDocument/2006/relationships/hyperlink" Target="https://talan.bank.gov.ua/get-user-certificate/zcu0IscEM71UFXeIPXGG" TargetMode="External"/><Relationship Id="rId143" Type="http://schemas.openxmlformats.org/officeDocument/2006/relationships/hyperlink" Target="https://talan.bank.gov.ua/get-user-certificate/zcu0IypouyPPSaXh4sxj" TargetMode="External"/><Relationship Id="rId164" Type="http://schemas.openxmlformats.org/officeDocument/2006/relationships/hyperlink" Target="https://talan.bank.gov.ua/get-user-certificate/zcu0IqsjK8h6rydH2488" TargetMode="External"/><Relationship Id="rId185" Type="http://schemas.openxmlformats.org/officeDocument/2006/relationships/hyperlink" Target="https://talan.bank.gov.ua/get-user-certificate/zcu0I53FZD2N_7M1Kx0T" TargetMode="External"/><Relationship Id="rId9" Type="http://schemas.openxmlformats.org/officeDocument/2006/relationships/hyperlink" Target="https://talan.bank.gov.ua/get-user-certificate/zcu0IEN5vk6zBt5kLtA3" TargetMode="External"/><Relationship Id="rId210" Type="http://schemas.openxmlformats.org/officeDocument/2006/relationships/hyperlink" Target="https://talan.bank.gov.ua/get-user-certificate/zcu0IuR-0F81hikIY8pk" TargetMode="External"/><Relationship Id="rId26" Type="http://schemas.openxmlformats.org/officeDocument/2006/relationships/hyperlink" Target="https://talan.bank.gov.ua/get-user-certificate/zcu0IeyRxAlnwB00w0-N" TargetMode="External"/><Relationship Id="rId231" Type="http://schemas.openxmlformats.org/officeDocument/2006/relationships/hyperlink" Target="https://talan.bank.gov.ua/get-user-certificate/zcu0ICndD8hCSwptR1LI" TargetMode="External"/><Relationship Id="rId252" Type="http://schemas.openxmlformats.org/officeDocument/2006/relationships/hyperlink" Target="https://talan.bank.gov.ua/get-user-certificate/zcu0IBKNqocvgJdc2NhP" TargetMode="External"/><Relationship Id="rId47" Type="http://schemas.openxmlformats.org/officeDocument/2006/relationships/hyperlink" Target="https://talan.bank.gov.ua/get-user-certificate/zcu0IbfwpJcKulrpW4Ih" TargetMode="External"/><Relationship Id="rId68" Type="http://schemas.openxmlformats.org/officeDocument/2006/relationships/hyperlink" Target="https://talan.bank.gov.ua/get-user-certificate/zcu0IRDI7HfxfggiOFVw" TargetMode="External"/><Relationship Id="rId89" Type="http://schemas.openxmlformats.org/officeDocument/2006/relationships/hyperlink" Target="https://talan.bank.gov.ua/get-user-certificate/zcu0IgZFHTnK7g3d0Yhl" TargetMode="External"/><Relationship Id="rId112" Type="http://schemas.openxmlformats.org/officeDocument/2006/relationships/hyperlink" Target="https://talan.bank.gov.ua/get-user-certificate/zcu0IUVG-ddCoO7PuHex" TargetMode="External"/><Relationship Id="rId133" Type="http://schemas.openxmlformats.org/officeDocument/2006/relationships/hyperlink" Target="https://talan.bank.gov.ua/get-user-certificate/zcu0IE5QTdlv2yWIJuWO" TargetMode="External"/><Relationship Id="rId154" Type="http://schemas.openxmlformats.org/officeDocument/2006/relationships/hyperlink" Target="https://talan.bank.gov.ua/get-user-certificate/zcu0ISG_wrDLo_kDIW3m" TargetMode="External"/><Relationship Id="rId175" Type="http://schemas.openxmlformats.org/officeDocument/2006/relationships/hyperlink" Target="https://talan.bank.gov.ua/get-user-certificate/zcu0ImjCC3RiSqKeeOOo" TargetMode="External"/><Relationship Id="rId196" Type="http://schemas.openxmlformats.org/officeDocument/2006/relationships/hyperlink" Target="https://talan.bank.gov.ua/get-user-certificate/zcu0Iv09EyvMmHIi0Rii" TargetMode="External"/><Relationship Id="rId200" Type="http://schemas.openxmlformats.org/officeDocument/2006/relationships/hyperlink" Target="https://talan.bank.gov.ua/get-user-certificate/zcu0IbrYYUlC4y0Q8-Aa" TargetMode="External"/><Relationship Id="rId16" Type="http://schemas.openxmlformats.org/officeDocument/2006/relationships/hyperlink" Target="https://talan.bank.gov.ua/get-user-certificate/zcu0IThGTtPJ_zYG0-Nl" TargetMode="External"/><Relationship Id="rId221" Type="http://schemas.openxmlformats.org/officeDocument/2006/relationships/hyperlink" Target="https://talan.bank.gov.ua/get-user-certificate/zcu0IdtCAd8RzrNS92tI" TargetMode="External"/><Relationship Id="rId242" Type="http://schemas.openxmlformats.org/officeDocument/2006/relationships/hyperlink" Target="https://talan.bank.gov.ua/get-user-certificate/zcu0Ilw8kikM9iPt0v1u" TargetMode="External"/><Relationship Id="rId37" Type="http://schemas.openxmlformats.org/officeDocument/2006/relationships/hyperlink" Target="https://talan.bank.gov.ua/get-user-certificate/zcu0IK7Fz1xlr3VpHyGc" TargetMode="External"/><Relationship Id="rId58" Type="http://schemas.openxmlformats.org/officeDocument/2006/relationships/hyperlink" Target="https://talan.bank.gov.ua/get-user-certificate/zcu0Iq7qjrjK0SUBRW6n" TargetMode="External"/><Relationship Id="rId79" Type="http://schemas.openxmlformats.org/officeDocument/2006/relationships/hyperlink" Target="https://talan.bank.gov.ua/get-user-certificate/zcu0ImR3YKp_2xiDRqFd" TargetMode="External"/><Relationship Id="rId102" Type="http://schemas.openxmlformats.org/officeDocument/2006/relationships/hyperlink" Target="https://talan.bank.gov.ua/get-user-certificate/zcu0Ii-droa13hBKRn_M" TargetMode="External"/><Relationship Id="rId123" Type="http://schemas.openxmlformats.org/officeDocument/2006/relationships/hyperlink" Target="https://talan.bank.gov.ua/get-user-certificate/zcu0ImkBhbKVF5TLeCBV" TargetMode="External"/><Relationship Id="rId144" Type="http://schemas.openxmlformats.org/officeDocument/2006/relationships/hyperlink" Target="https://talan.bank.gov.ua/get-user-certificate/zcu0ITHrogSa2jAzVqXI" TargetMode="External"/><Relationship Id="rId90" Type="http://schemas.openxmlformats.org/officeDocument/2006/relationships/hyperlink" Target="https://talan.bank.gov.ua/get-user-certificate/zcu0IJXRf-AJkTy2bNj5" TargetMode="External"/><Relationship Id="rId165" Type="http://schemas.openxmlformats.org/officeDocument/2006/relationships/hyperlink" Target="https://talan.bank.gov.ua/get-user-certificate/zcu0IRCzyy4P7xrBgDk6" TargetMode="External"/><Relationship Id="rId186" Type="http://schemas.openxmlformats.org/officeDocument/2006/relationships/hyperlink" Target="https://talan.bank.gov.ua/get-user-certificate/zcu0I5C54h_AR82XQm2s" TargetMode="External"/><Relationship Id="rId211" Type="http://schemas.openxmlformats.org/officeDocument/2006/relationships/hyperlink" Target="https://talan.bank.gov.ua/get-user-certificate/zcu0IQPdXt_R9viIqors" TargetMode="External"/><Relationship Id="rId232" Type="http://schemas.openxmlformats.org/officeDocument/2006/relationships/hyperlink" Target="https://talan.bank.gov.ua/get-user-certificate/zcu0IIhp_Pe2YX5V0CzZ" TargetMode="External"/><Relationship Id="rId253" Type="http://schemas.openxmlformats.org/officeDocument/2006/relationships/hyperlink" Target="https://talan.bank.gov.ua/get-user-certificate/zcu0ITASQl7hTp_agVaB" TargetMode="External"/><Relationship Id="rId27" Type="http://schemas.openxmlformats.org/officeDocument/2006/relationships/hyperlink" Target="https://talan.bank.gov.ua/get-user-certificate/zcu0I9MyOBJy1X29_Mns" TargetMode="External"/><Relationship Id="rId48" Type="http://schemas.openxmlformats.org/officeDocument/2006/relationships/hyperlink" Target="https://talan.bank.gov.ua/get-user-certificate/zcu0Im9ljLPj-yYw6jxE" TargetMode="External"/><Relationship Id="rId69" Type="http://schemas.openxmlformats.org/officeDocument/2006/relationships/hyperlink" Target="https://talan.bank.gov.ua/get-user-certificate/zcu0ICH9nsyXvBGzS2f9" TargetMode="External"/><Relationship Id="rId113" Type="http://schemas.openxmlformats.org/officeDocument/2006/relationships/hyperlink" Target="https://talan.bank.gov.ua/get-user-certificate/zcu0IaGfhXn9yQRsgurU" TargetMode="External"/><Relationship Id="rId134" Type="http://schemas.openxmlformats.org/officeDocument/2006/relationships/hyperlink" Target="https://talan.bank.gov.ua/get-user-certificate/zcu0IrlQS8Br5vl23TFw" TargetMode="External"/><Relationship Id="rId80" Type="http://schemas.openxmlformats.org/officeDocument/2006/relationships/hyperlink" Target="https://talan.bank.gov.ua/get-user-certificate/zcu0IRSHQGvhMhqd5zNa" TargetMode="External"/><Relationship Id="rId155" Type="http://schemas.openxmlformats.org/officeDocument/2006/relationships/hyperlink" Target="https://talan.bank.gov.ua/get-user-certificate/zcu0Iv7buK483t5fd42B" TargetMode="External"/><Relationship Id="rId176" Type="http://schemas.openxmlformats.org/officeDocument/2006/relationships/hyperlink" Target="https://talan.bank.gov.ua/get-user-certificate/zcu0IGR_UfUrftMLW17p" TargetMode="External"/><Relationship Id="rId197" Type="http://schemas.openxmlformats.org/officeDocument/2006/relationships/hyperlink" Target="https://talan.bank.gov.ua/get-user-certificate/zcu0IMAB8j8MadRpearE" TargetMode="External"/><Relationship Id="rId201" Type="http://schemas.openxmlformats.org/officeDocument/2006/relationships/hyperlink" Target="https://talan.bank.gov.ua/get-user-certificate/zcu0I3XJQU4PV2C7Cc9w" TargetMode="External"/><Relationship Id="rId222" Type="http://schemas.openxmlformats.org/officeDocument/2006/relationships/hyperlink" Target="https://talan.bank.gov.ua/get-user-certificate/zcu0IvHXmNMTucYXywbT" TargetMode="External"/><Relationship Id="rId243" Type="http://schemas.openxmlformats.org/officeDocument/2006/relationships/hyperlink" Target="https://talan.bank.gov.ua/get-user-certificate/zcu0Ir44OghhcqFlRIOu" TargetMode="External"/><Relationship Id="rId17" Type="http://schemas.openxmlformats.org/officeDocument/2006/relationships/hyperlink" Target="https://talan.bank.gov.ua/get-user-certificate/zcu0IB0_jD_ZPlCoGmmN" TargetMode="External"/><Relationship Id="rId38" Type="http://schemas.openxmlformats.org/officeDocument/2006/relationships/hyperlink" Target="https://talan.bank.gov.ua/get-user-certificate/zcu0I8JNp428xd9gHbOe" TargetMode="External"/><Relationship Id="rId59" Type="http://schemas.openxmlformats.org/officeDocument/2006/relationships/hyperlink" Target="https://talan.bank.gov.ua/get-user-certificate/zcu0InFQnVIuHa6eLFOg" TargetMode="External"/><Relationship Id="rId103" Type="http://schemas.openxmlformats.org/officeDocument/2006/relationships/hyperlink" Target="https://talan.bank.gov.ua/get-user-certificate/zcu0IBIS2NhU5UnBDP-7" TargetMode="External"/><Relationship Id="rId124" Type="http://schemas.openxmlformats.org/officeDocument/2006/relationships/hyperlink" Target="https://talan.bank.gov.ua/get-user-certificate/zcu0IQMPDEVVzZU1Oh1o" TargetMode="External"/><Relationship Id="rId70" Type="http://schemas.openxmlformats.org/officeDocument/2006/relationships/hyperlink" Target="https://talan.bank.gov.ua/get-user-certificate/zcu0I1tWlkiaROwDjKff" TargetMode="External"/><Relationship Id="rId91" Type="http://schemas.openxmlformats.org/officeDocument/2006/relationships/hyperlink" Target="https://talan.bank.gov.ua/get-user-certificate/zcu0IlnI34QhQlLYanoz" TargetMode="External"/><Relationship Id="rId145" Type="http://schemas.openxmlformats.org/officeDocument/2006/relationships/hyperlink" Target="https://talan.bank.gov.ua/get-user-certificate/zcu0IS3y75scC587HRAl" TargetMode="External"/><Relationship Id="rId166" Type="http://schemas.openxmlformats.org/officeDocument/2006/relationships/hyperlink" Target="https://talan.bank.gov.ua/get-user-certificate/zcu0I4CeOMs_xQnMEqJY" TargetMode="External"/><Relationship Id="rId187" Type="http://schemas.openxmlformats.org/officeDocument/2006/relationships/hyperlink" Target="https://talan.bank.gov.ua/get-user-certificate/zcu0IKsBjxDhJEs8tvvp" TargetMode="External"/><Relationship Id="rId1" Type="http://schemas.openxmlformats.org/officeDocument/2006/relationships/hyperlink" Target="https://talan.bank.gov.ua/get-user-certificate/zcu0I424zgY-L7ZU5nfn" TargetMode="External"/><Relationship Id="rId212" Type="http://schemas.openxmlformats.org/officeDocument/2006/relationships/hyperlink" Target="https://talan.bank.gov.ua/get-user-certificate/zcu0IN2yroCpbDBZTstw" TargetMode="External"/><Relationship Id="rId233" Type="http://schemas.openxmlformats.org/officeDocument/2006/relationships/hyperlink" Target="https://talan.bank.gov.ua/get-user-certificate/zcu0IDjU4xL41nE4V_t9" TargetMode="External"/><Relationship Id="rId254" Type="http://schemas.openxmlformats.org/officeDocument/2006/relationships/hyperlink" Target="https://talan.bank.gov.ua/get-user-certificate/zcu0IxoHvqbXVGPn9Sjf" TargetMode="External"/><Relationship Id="rId28" Type="http://schemas.openxmlformats.org/officeDocument/2006/relationships/hyperlink" Target="https://talan.bank.gov.ua/get-user-certificate/zcu0I4JUIiHV3P2J7l76" TargetMode="External"/><Relationship Id="rId49" Type="http://schemas.openxmlformats.org/officeDocument/2006/relationships/hyperlink" Target="https://talan.bank.gov.ua/get-user-certificate/zcu0IgLGDdjAFFrGlHrW" TargetMode="External"/><Relationship Id="rId114" Type="http://schemas.openxmlformats.org/officeDocument/2006/relationships/hyperlink" Target="https://talan.bank.gov.ua/get-user-certificate/zcu0IKrczA9Szhf3ouel" TargetMode="External"/><Relationship Id="rId60" Type="http://schemas.openxmlformats.org/officeDocument/2006/relationships/hyperlink" Target="https://talan.bank.gov.ua/get-user-certificate/zcu0InNH06-4rY6iGQ8R" TargetMode="External"/><Relationship Id="rId81" Type="http://schemas.openxmlformats.org/officeDocument/2006/relationships/hyperlink" Target="https://talan.bank.gov.ua/get-user-certificate/zcu0I9YCfRGt5UVMornV" TargetMode="External"/><Relationship Id="rId135" Type="http://schemas.openxmlformats.org/officeDocument/2006/relationships/hyperlink" Target="https://talan.bank.gov.ua/get-user-certificate/zcu0I8HB_DDIMSaXLNCS" TargetMode="External"/><Relationship Id="rId156" Type="http://schemas.openxmlformats.org/officeDocument/2006/relationships/hyperlink" Target="https://talan.bank.gov.ua/get-user-certificate/zcu0IHPTCdp7CbUue2iO" TargetMode="External"/><Relationship Id="rId177" Type="http://schemas.openxmlformats.org/officeDocument/2006/relationships/hyperlink" Target="https://talan.bank.gov.ua/get-user-certificate/zcu0IZ2Y-seEogG53Fuz" TargetMode="External"/><Relationship Id="rId198" Type="http://schemas.openxmlformats.org/officeDocument/2006/relationships/hyperlink" Target="https://talan.bank.gov.ua/get-user-certificate/zcu0I16KsGp-n2Pm__Fm" TargetMode="External"/><Relationship Id="rId202" Type="http://schemas.openxmlformats.org/officeDocument/2006/relationships/hyperlink" Target="https://talan.bank.gov.ua/get-user-certificate/zcu0Ic5aHTz5nYXVZOcR" TargetMode="External"/><Relationship Id="rId223" Type="http://schemas.openxmlformats.org/officeDocument/2006/relationships/hyperlink" Target="https://talan.bank.gov.ua/get-user-certificate/zcu0I83lwcy-5IKBjuu3" TargetMode="External"/><Relationship Id="rId244" Type="http://schemas.openxmlformats.org/officeDocument/2006/relationships/hyperlink" Target="https://talan.bank.gov.ua/get-user-certificate/zcu0IlA1QKz37hqZPZoN" TargetMode="External"/><Relationship Id="rId18" Type="http://schemas.openxmlformats.org/officeDocument/2006/relationships/hyperlink" Target="https://talan.bank.gov.ua/get-user-certificate/zcu0Ipp6wAPWHTDX63WY" TargetMode="External"/><Relationship Id="rId39" Type="http://schemas.openxmlformats.org/officeDocument/2006/relationships/hyperlink" Target="https://talan.bank.gov.ua/get-user-certificate/zcu0IkJR84FgT0-jaDSY" TargetMode="External"/><Relationship Id="rId50" Type="http://schemas.openxmlformats.org/officeDocument/2006/relationships/hyperlink" Target="https://talan.bank.gov.ua/get-user-certificate/zcu0I9WdYEX2tL2qUUkp" TargetMode="External"/><Relationship Id="rId104" Type="http://schemas.openxmlformats.org/officeDocument/2006/relationships/hyperlink" Target="https://talan.bank.gov.ua/get-user-certificate/zcu0I40SHHj_7KzBYRpo" TargetMode="External"/><Relationship Id="rId125" Type="http://schemas.openxmlformats.org/officeDocument/2006/relationships/hyperlink" Target="https://talan.bank.gov.ua/get-user-certificate/zcu0IlJXanHimfaQtaL8" TargetMode="External"/><Relationship Id="rId146" Type="http://schemas.openxmlformats.org/officeDocument/2006/relationships/hyperlink" Target="https://talan.bank.gov.ua/get-user-certificate/zcu0Iy_W-p09_-O_RGoc" TargetMode="External"/><Relationship Id="rId167" Type="http://schemas.openxmlformats.org/officeDocument/2006/relationships/hyperlink" Target="https://talan.bank.gov.ua/get-user-certificate/zcu0IogzskRHFESszKIW" TargetMode="External"/><Relationship Id="rId188" Type="http://schemas.openxmlformats.org/officeDocument/2006/relationships/hyperlink" Target="https://talan.bank.gov.ua/get-user-certificate/zcu0Ih4OWjvTid1j6evz" TargetMode="External"/><Relationship Id="rId71" Type="http://schemas.openxmlformats.org/officeDocument/2006/relationships/hyperlink" Target="https://talan.bank.gov.ua/get-user-certificate/zcu0IKTmZiyZ_jIsanJP" TargetMode="External"/><Relationship Id="rId92" Type="http://schemas.openxmlformats.org/officeDocument/2006/relationships/hyperlink" Target="https://talan.bank.gov.ua/get-user-certificate/zcu0IgFXIjNPojk3vsmI" TargetMode="External"/><Relationship Id="rId213" Type="http://schemas.openxmlformats.org/officeDocument/2006/relationships/hyperlink" Target="https://talan.bank.gov.ua/get-user-certificate/zcu0IPioam-OSzM9vITa" TargetMode="External"/><Relationship Id="rId234" Type="http://schemas.openxmlformats.org/officeDocument/2006/relationships/hyperlink" Target="https://talan.bank.gov.ua/get-user-certificate/zcu0IXapJn2b0CYAlSkV" TargetMode="External"/><Relationship Id="rId2" Type="http://schemas.openxmlformats.org/officeDocument/2006/relationships/hyperlink" Target="https://talan.bank.gov.ua/get-user-certificate/zcu0Inm4ufutmIqqO9AJ" TargetMode="External"/><Relationship Id="rId29" Type="http://schemas.openxmlformats.org/officeDocument/2006/relationships/hyperlink" Target="https://talan.bank.gov.ua/get-user-certificate/zcu0IZLIv6BUBOjEZXvW" TargetMode="External"/><Relationship Id="rId255" Type="http://schemas.openxmlformats.org/officeDocument/2006/relationships/hyperlink" Target="https://talan.bank.gov.ua/get-user-certificate/zcu0Ix4-Kbkl5cqrSMZD" TargetMode="External"/><Relationship Id="rId40" Type="http://schemas.openxmlformats.org/officeDocument/2006/relationships/hyperlink" Target="https://talan.bank.gov.ua/get-user-certificate/zcu0Iwk1P2N71X16xjsI" TargetMode="External"/><Relationship Id="rId115" Type="http://schemas.openxmlformats.org/officeDocument/2006/relationships/hyperlink" Target="https://talan.bank.gov.ua/get-user-certificate/zcu0I5w3l3g6BEDlZDUG" TargetMode="External"/><Relationship Id="rId136" Type="http://schemas.openxmlformats.org/officeDocument/2006/relationships/hyperlink" Target="https://talan.bank.gov.ua/get-user-certificate/zcu0IFqqPmAJemaBSZCx" TargetMode="External"/><Relationship Id="rId157" Type="http://schemas.openxmlformats.org/officeDocument/2006/relationships/hyperlink" Target="https://talan.bank.gov.ua/get-user-certificate/zcu0IbQv1s5vWZuR6ZUp" TargetMode="External"/><Relationship Id="rId178" Type="http://schemas.openxmlformats.org/officeDocument/2006/relationships/hyperlink" Target="https://talan.bank.gov.ua/get-user-certificate/zcu0ICRlCwL7mIJgve1_" TargetMode="External"/><Relationship Id="rId61" Type="http://schemas.openxmlformats.org/officeDocument/2006/relationships/hyperlink" Target="https://talan.bank.gov.ua/get-user-certificate/zcu0IXQnceL-OrboG8Q4" TargetMode="External"/><Relationship Id="rId82" Type="http://schemas.openxmlformats.org/officeDocument/2006/relationships/hyperlink" Target="https://talan.bank.gov.ua/get-user-certificate/zcu0IN8f-8QuSBAFqxxo" TargetMode="External"/><Relationship Id="rId199" Type="http://schemas.openxmlformats.org/officeDocument/2006/relationships/hyperlink" Target="https://talan.bank.gov.ua/get-user-certificate/zcu0Iope-zpIVqAkbaeE" TargetMode="External"/><Relationship Id="rId203" Type="http://schemas.openxmlformats.org/officeDocument/2006/relationships/hyperlink" Target="https://talan.bank.gov.ua/get-user-certificate/zcu0I-aOA7lhxW34RVl2" TargetMode="External"/><Relationship Id="rId19" Type="http://schemas.openxmlformats.org/officeDocument/2006/relationships/hyperlink" Target="https://talan.bank.gov.ua/get-user-certificate/zcu0IZVo85is28nIraCm" TargetMode="External"/><Relationship Id="rId224" Type="http://schemas.openxmlformats.org/officeDocument/2006/relationships/hyperlink" Target="https://talan.bank.gov.ua/get-user-certificate/zcu0I3xTeW2g9fX7xvH0" TargetMode="External"/><Relationship Id="rId245" Type="http://schemas.openxmlformats.org/officeDocument/2006/relationships/hyperlink" Target="https://talan.bank.gov.ua/get-user-certificate/zcu0IowFpI5y8sNBIheL" TargetMode="External"/><Relationship Id="rId30" Type="http://schemas.openxmlformats.org/officeDocument/2006/relationships/hyperlink" Target="https://talan.bank.gov.ua/get-user-certificate/zcu0I_UzyUer2pD8eYjO" TargetMode="External"/><Relationship Id="rId105" Type="http://schemas.openxmlformats.org/officeDocument/2006/relationships/hyperlink" Target="https://talan.bank.gov.ua/get-user-certificate/zcu0IKg99ZVMwyh-IiLQ" TargetMode="External"/><Relationship Id="rId126" Type="http://schemas.openxmlformats.org/officeDocument/2006/relationships/hyperlink" Target="https://talan.bank.gov.ua/get-user-certificate/zcu0IF6VI9bb-fkIo7U0" TargetMode="External"/><Relationship Id="rId147" Type="http://schemas.openxmlformats.org/officeDocument/2006/relationships/hyperlink" Target="https://talan.bank.gov.ua/get-user-certificate/zcu0IhUc9TCjUJT62dtz" TargetMode="External"/><Relationship Id="rId168" Type="http://schemas.openxmlformats.org/officeDocument/2006/relationships/hyperlink" Target="https://talan.bank.gov.ua/get-user-certificate/zcu0InLCLljaLb6f9qKQ" TargetMode="External"/><Relationship Id="rId51" Type="http://schemas.openxmlformats.org/officeDocument/2006/relationships/hyperlink" Target="https://talan.bank.gov.ua/get-user-certificate/zcu0IVZGd2W5Y6krWvYe" TargetMode="External"/><Relationship Id="rId72" Type="http://schemas.openxmlformats.org/officeDocument/2006/relationships/hyperlink" Target="https://talan.bank.gov.ua/get-user-certificate/zcu0I25vUS6BHSHOC2SI" TargetMode="External"/><Relationship Id="rId93" Type="http://schemas.openxmlformats.org/officeDocument/2006/relationships/hyperlink" Target="https://talan.bank.gov.ua/get-user-certificate/zcu0Ikdon4Fl_9H2_7gI" TargetMode="External"/><Relationship Id="rId189" Type="http://schemas.openxmlformats.org/officeDocument/2006/relationships/hyperlink" Target="https://talan.bank.gov.ua/get-user-certificate/zcu0I5fQN4WC-Xq5--hw" TargetMode="External"/><Relationship Id="rId3" Type="http://schemas.openxmlformats.org/officeDocument/2006/relationships/hyperlink" Target="https://talan.bank.gov.ua/get-user-certificate/zcu0IM8na_jJ75E6uTIQ" TargetMode="External"/><Relationship Id="rId214" Type="http://schemas.openxmlformats.org/officeDocument/2006/relationships/hyperlink" Target="https://talan.bank.gov.ua/get-user-certificate/zcu0I5yvvgW9jP0xtD_G" TargetMode="External"/><Relationship Id="rId235" Type="http://schemas.openxmlformats.org/officeDocument/2006/relationships/hyperlink" Target="https://talan.bank.gov.ua/get-user-certificate/zcu0IWimFqYG5y7Q0XV_" TargetMode="External"/><Relationship Id="rId116" Type="http://schemas.openxmlformats.org/officeDocument/2006/relationships/hyperlink" Target="https://talan.bank.gov.ua/get-user-certificate/zcu0IuToP0ZsKRjBLAc5" TargetMode="External"/><Relationship Id="rId137" Type="http://schemas.openxmlformats.org/officeDocument/2006/relationships/hyperlink" Target="https://talan.bank.gov.ua/get-user-certificate/zcu0IleodQYSnUs3qefU" TargetMode="External"/><Relationship Id="rId158" Type="http://schemas.openxmlformats.org/officeDocument/2006/relationships/hyperlink" Target="https://talan.bank.gov.ua/get-user-certificate/zcu0IK0Q_lGdnVREiCkH" TargetMode="External"/><Relationship Id="rId20" Type="http://schemas.openxmlformats.org/officeDocument/2006/relationships/hyperlink" Target="https://talan.bank.gov.ua/get-user-certificate/zcu0IfK7LLBJ2tA583yq" TargetMode="External"/><Relationship Id="rId41" Type="http://schemas.openxmlformats.org/officeDocument/2006/relationships/hyperlink" Target="https://talan.bank.gov.ua/get-user-certificate/zcu0I7D9lFxt6gHrZNT7" TargetMode="External"/><Relationship Id="rId62" Type="http://schemas.openxmlformats.org/officeDocument/2006/relationships/hyperlink" Target="https://talan.bank.gov.ua/get-user-certificate/zcu0IH5duYgmqK8qRzcM" TargetMode="External"/><Relationship Id="rId83" Type="http://schemas.openxmlformats.org/officeDocument/2006/relationships/hyperlink" Target="https://talan.bank.gov.ua/get-user-certificate/zcu0IHC_m24HIcGNvnxS" TargetMode="External"/><Relationship Id="rId179" Type="http://schemas.openxmlformats.org/officeDocument/2006/relationships/hyperlink" Target="https://talan.bank.gov.ua/get-user-certificate/zcu0Imut_CxbuRJFaEjp" TargetMode="External"/><Relationship Id="rId190" Type="http://schemas.openxmlformats.org/officeDocument/2006/relationships/hyperlink" Target="https://talan.bank.gov.ua/get-user-certificate/zcu0IbSi2rd3j8y7tkKP" TargetMode="External"/><Relationship Id="rId204" Type="http://schemas.openxmlformats.org/officeDocument/2006/relationships/hyperlink" Target="https://talan.bank.gov.ua/get-user-certificate/zcu0IBxo0pn3FfqTglvx" TargetMode="External"/><Relationship Id="rId225" Type="http://schemas.openxmlformats.org/officeDocument/2006/relationships/hyperlink" Target="https://talan.bank.gov.ua/get-user-certificate/zcu0ILfDfNCL__2BVAWv" TargetMode="External"/><Relationship Id="rId246" Type="http://schemas.openxmlformats.org/officeDocument/2006/relationships/hyperlink" Target="https://talan.bank.gov.ua/get-user-certificate/zcu0ITEuu7kQ16haaHsB" TargetMode="External"/><Relationship Id="rId106" Type="http://schemas.openxmlformats.org/officeDocument/2006/relationships/hyperlink" Target="https://talan.bank.gov.ua/get-user-certificate/zcu0IqceWyRFSlZu6M_I" TargetMode="External"/><Relationship Id="rId127" Type="http://schemas.openxmlformats.org/officeDocument/2006/relationships/hyperlink" Target="https://talan.bank.gov.ua/get-user-certificate/zcu0IcXIg15FEpv-a1iD" TargetMode="External"/><Relationship Id="rId10" Type="http://schemas.openxmlformats.org/officeDocument/2006/relationships/hyperlink" Target="https://talan.bank.gov.ua/get-user-certificate/zcu0Is2dYP2yqAfPxhsv" TargetMode="External"/><Relationship Id="rId31" Type="http://schemas.openxmlformats.org/officeDocument/2006/relationships/hyperlink" Target="https://talan.bank.gov.ua/get-user-certificate/zcu0IMWNKy5iqQIhzR1s" TargetMode="External"/><Relationship Id="rId52" Type="http://schemas.openxmlformats.org/officeDocument/2006/relationships/hyperlink" Target="https://talan.bank.gov.ua/get-user-certificate/zcu0IRCKwWqiJHJ5BHyv" TargetMode="External"/><Relationship Id="rId73" Type="http://schemas.openxmlformats.org/officeDocument/2006/relationships/hyperlink" Target="https://talan.bank.gov.ua/get-user-certificate/zcu0I9utaQCaOp31g8f3" TargetMode="External"/><Relationship Id="rId94" Type="http://schemas.openxmlformats.org/officeDocument/2006/relationships/hyperlink" Target="https://talan.bank.gov.ua/get-user-certificate/zcu0I-DQUwZrCOlMA3FE" TargetMode="External"/><Relationship Id="rId148" Type="http://schemas.openxmlformats.org/officeDocument/2006/relationships/hyperlink" Target="https://talan.bank.gov.ua/get-user-certificate/zcu0IVZKGGTKlMhuPSdY" TargetMode="External"/><Relationship Id="rId169" Type="http://schemas.openxmlformats.org/officeDocument/2006/relationships/hyperlink" Target="https://talan.bank.gov.ua/get-user-certificate/zcu0IyvqnZxt1CwuZD3V" TargetMode="External"/><Relationship Id="rId4" Type="http://schemas.openxmlformats.org/officeDocument/2006/relationships/hyperlink" Target="https://talan.bank.gov.ua/get-user-certificate/zcu0Ie5RX6GrubJvrH5m" TargetMode="External"/><Relationship Id="rId180" Type="http://schemas.openxmlformats.org/officeDocument/2006/relationships/hyperlink" Target="https://talan.bank.gov.ua/get-user-certificate/zcu0IoRO0J0Gbd23mf-K" TargetMode="External"/><Relationship Id="rId215" Type="http://schemas.openxmlformats.org/officeDocument/2006/relationships/hyperlink" Target="https://talan.bank.gov.ua/get-user-certificate/zcu0ISMK8TVLNOtzxYkm" TargetMode="External"/><Relationship Id="rId236" Type="http://schemas.openxmlformats.org/officeDocument/2006/relationships/hyperlink" Target="https://talan.bank.gov.ua/get-user-certificate/zcu0IHXZ8cprTBlAGZ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6"/>
  <sheetViews>
    <sheetView tabSelected="1" workbookViewId="0">
      <selection activeCell="E8" sqref="E8"/>
    </sheetView>
  </sheetViews>
  <sheetFormatPr defaultRowHeight="14.4" x14ac:dyDescent="0.3"/>
  <cols>
    <col min="1" max="1" width="14" customWidth="1"/>
    <col min="2" max="2" width="15.109375" customWidth="1"/>
    <col min="3" max="3" width="37.109375" customWidth="1"/>
    <col min="4" max="4" width="35.5546875" customWidth="1"/>
  </cols>
  <sheetData>
    <row r="1" spans="1:4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t="s">
        <v>4</v>
      </c>
      <c r="B2" t="s">
        <v>5</v>
      </c>
      <c r="C2" t="s">
        <v>6</v>
      </c>
      <c r="D2" t="str">
        <f>HYPERLINK("https://talan.bank.gov.ua/get-user-certificate/zcu0I424zgY-L7ZU5nfn","Завантажити сертифікат")</f>
        <v>Завантажити сертифікат</v>
      </c>
    </row>
    <row r="3" spans="1:4" x14ac:dyDescent="0.3">
      <c r="A3" t="s">
        <v>7</v>
      </c>
      <c r="B3" t="s">
        <v>5</v>
      </c>
      <c r="C3" t="s">
        <v>8</v>
      </c>
      <c r="D3" t="str">
        <f>HYPERLINK("https://talan.bank.gov.ua/get-user-certificate/zcu0Inm4ufutmIqqO9AJ","Завантажити сертифікат")</f>
        <v>Завантажити сертифікат</v>
      </c>
    </row>
    <row r="4" spans="1:4" x14ac:dyDescent="0.3">
      <c r="A4" t="s">
        <v>9</v>
      </c>
      <c r="B4" t="s">
        <v>5</v>
      </c>
      <c r="C4" t="s">
        <v>10</v>
      </c>
      <c r="D4" t="str">
        <f>HYPERLINK("https://talan.bank.gov.ua/get-user-certificate/zcu0IM8na_jJ75E6uTIQ","Завантажити сертифікат")</f>
        <v>Завантажити сертифікат</v>
      </c>
    </row>
    <row r="5" spans="1:4" x14ac:dyDescent="0.3">
      <c r="A5" t="s">
        <v>11</v>
      </c>
      <c r="B5" t="s">
        <v>5</v>
      </c>
      <c r="C5" t="s">
        <v>12</v>
      </c>
      <c r="D5" t="str">
        <f>HYPERLINK("https://talan.bank.gov.ua/get-user-certificate/zcu0Ie5RX6GrubJvrH5m","Завантажити сертифікат")</f>
        <v>Завантажити сертифікат</v>
      </c>
    </row>
    <row r="6" spans="1:4" x14ac:dyDescent="0.3">
      <c r="A6" t="s">
        <v>13</v>
      </c>
      <c r="B6" t="s">
        <v>5</v>
      </c>
      <c r="C6" t="s">
        <v>14</v>
      </c>
      <c r="D6" t="str">
        <f>HYPERLINK("https://talan.bank.gov.ua/get-user-certificate/zcu0IDk4KB8mhWND5luB","Завантажити сертифікат")</f>
        <v>Завантажити сертифікат</v>
      </c>
    </row>
    <row r="7" spans="1:4" x14ac:dyDescent="0.3">
      <c r="A7" t="s">
        <v>15</v>
      </c>
      <c r="B7" t="s">
        <v>5</v>
      </c>
      <c r="C7" t="s">
        <v>16</v>
      </c>
      <c r="D7" t="str">
        <f>HYPERLINK("https://talan.bank.gov.ua/get-user-certificate/zcu0IqNNj-eLU-Qw0vrp","Завантажити сертифікат")</f>
        <v>Завантажити сертифікат</v>
      </c>
    </row>
    <row r="8" spans="1:4" x14ac:dyDescent="0.3">
      <c r="A8" t="s">
        <v>17</v>
      </c>
      <c r="B8" t="s">
        <v>5</v>
      </c>
      <c r="C8" t="s">
        <v>18</v>
      </c>
      <c r="D8" t="str">
        <f>HYPERLINK("https://talan.bank.gov.ua/get-user-certificate/zcu0IzaVGpGVx3fQfvlr","Завантажити сертифікат")</f>
        <v>Завантажити сертифікат</v>
      </c>
    </row>
    <row r="9" spans="1:4" x14ac:dyDescent="0.3">
      <c r="A9" t="s">
        <v>19</v>
      </c>
      <c r="B9" t="s">
        <v>5</v>
      </c>
      <c r="C9" t="s">
        <v>20</v>
      </c>
      <c r="D9" t="str">
        <f>HYPERLINK("https://talan.bank.gov.ua/get-user-certificate/zcu0IQWU4CviwfKf-bbo","Завантажити сертифікат")</f>
        <v>Завантажити сертифікат</v>
      </c>
    </row>
    <row r="10" spans="1:4" x14ac:dyDescent="0.3">
      <c r="A10" t="s">
        <v>21</v>
      </c>
      <c r="B10" t="s">
        <v>5</v>
      </c>
      <c r="C10" t="s">
        <v>22</v>
      </c>
      <c r="D10" t="str">
        <f>HYPERLINK("https://talan.bank.gov.ua/get-user-certificate/zcu0IEN5vk6zBt5kLtA3","Завантажити сертифікат")</f>
        <v>Завантажити сертифікат</v>
      </c>
    </row>
    <row r="11" spans="1:4" x14ac:dyDescent="0.3">
      <c r="A11" t="s">
        <v>23</v>
      </c>
      <c r="B11" t="s">
        <v>5</v>
      </c>
      <c r="C11" t="s">
        <v>24</v>
      </c>
      <c r="D11" t="str">
        <f>HYPERLINK("https://talan.bank.gov.ua/get-user-certificate/zcu0Is2dYP2yqAfPxhsv","Завантажити сертифікат")</f>
        <v>Завантажити сертифікат</v>
      </c>
    </row>
    <row r="12" spans="1:4" x14ac:dyDescent="0.3">
      <c r="A12" t="s">
        <v>25</v>
      </c>
      <c r="B12" t="s">
        <v>5</v>
      </c>
      <c r="C12" t="s">
        <v>26</v>
      </c>
      <c r="D12" t="str">
        <f>HYPERLINK("https://talan.bank.gov.ua/get-user-certificate/zcu0Im50YtKzJvFTiA8G","Завантажити сертифікат")</f>
        <v>Завантажити сертифікат</v>
      </c>
    </row>
    <row r="13" spans="1:4" x14ac:dyDescent="0.3">
      <c r="A13" t="s">
        <v>27</v>
      </c>
      <c r="B13" t="s">
        <v>5</v>
      </c>
      <c r="C13" t="s">
        <v>28</v>
      </c>
      <c r="D13" t="str">
        <f>HYPERLINK("https://talan.bank.gov.ua/get-user-certificate/zcu0IggYBNwPgoaA3pRK","Завантажити сертифікат")</f>
        <v>Завантажити сертифікат</v>
      </c>
    </row>
    <row r="14" spans="1:4" x14ac:dyDescent="0.3">
      <c r="A14" t="s">
        <v>29</v>
      </c>
      <c r="B14" t="s">
        <v>5</v>
      </c>
      <c r="C14" t="s">
        <v>30</v>
      </c>
      <c r="D14" t="str">
        <f>HYPERLINK("https://talan.bank.gov.ua/get-user-certificate/zcu0IM_zDLTjTN9ctXTA","Завантажити сертифікат")</f>
        <v>Завантажити сертифікат</v>
      </c>
    </row>
    <row r="15" spans="1:4" x14ac:dyDescent="0.3">
      <c r="A15" t="s">
        <v>31</v>
      </c>
      <c r="B15" t="s">
        <v>5</v>
      </c>
      <c r="C15" t="s">
        <v>32</v>
      </c>
      <c r="D15" t="str">
        <f>HYPERLINK("https://talan.bank.gov.ua/get-user-certificate/zcu0IPGPinZqtwxLUpdT","Завантажити сертифікат")</f>
        <v>Завантажити сертифікат</v>
      </c>
    </row>
    <row r="16" spans="1:4" x14ac:dyDescent="0.3">
      <c r="A16" t="s">
        <v>33</v>
      </c>
      <c r="B16" t="s">
        <v>5</v>
      </c>
      <c r="C16" t="s">
        <v>34</v>
      </c>
      <c r="D16" t="str">
        <f>HYPERLINK("https://talan.bank.gov.ua/get-user-certificate/zcu0IsjndwR1JiWwVBry","Завантажити сертифікат")</f>
        <v>Завантажити сертифікат</v>
      </c>
    </row>
    <row r="17" spans="1:4" x14ac:dyDescent="0.3">
      <c r="A17" t="s">
        <v>35</v>
      </c>
      <c r="B17" t="s">
        <v>5</v>
      </c>
      <c r="C17" t="s">
        <v>36</v>
      </c>
      <c r="D17" t="str">
        <f>HYPERLINK("https://talan.bank.gov.ua/get-user-certificate/zcu0IThGTtPJ_zYG0-Nl","Завантажити сертифікат")</f>
        <v>Завантажити сертифікат</v>
      </c>
    </row>
    <row r="18" spans="1:4" x14ac:dyDescent="0.3">
      <c r="A18" t="s">
        <v>37</v>
      </c>
      <c r="B18" t="s">
        <v>5</v>
      </c>
      <c r="C18" t="s">
        <v>38</v>
      </c>
      <c r="D18" t="str">
        <f>HYPERLINK("https://talan.bank.gov.ua/get-user-certificate/zcu0IB0_jD_ZPlCoGmmN","Завантажити сертифікат")</f>
        <v>Завантажити сертифікат</v>
      </c>
    </row>
    <row r="19" spans="1:4" x14ac:dyDescent="0.3">
      <c r="A19" t="s">
        <v>39</v>
      </c>
      <c r="B19" t="s">
        <v>5</v>
      </c>
      <c r="C19" t="s">
        <v>40</v>
      </c>
      <c r="D19" t="str">
        <f>HYPERLINK("https://talan.bank.gov.ua/get-user-certificate/zcu0Ipp6wAPWHTDX63WY","Завантажити сертифікат")</f>
        <v>Завантажити сертифікат</v>
      </c>
    </row>
    <row r="20" spans="1:4" x14ac:dyDescent="0.3">
      <c r="A20" t="s">
        <v>41</v>
      </c>
      <c r="B20" t="s">
        <v>5</v>
      </c>
      <c r="C20" t="s">
        <v>42</v>
      </c>
      <c r="D20" t="str">
        <f>HYPERLINK("https://talan.bank.gov.ua/get-user-certificate/zcu0IZVo85is28nIraCm","Завантажити сертифікат")</f>
        <v>Завантажити сертифікат</v>
      </c>
    </row>
    <row r="21" spans="1:4" x14ac:dyDescent="0.3">
      <c r="A21" t="s">
        <v>43</v>
      </c>
      <c r="B21" t="s">
        <v>5</v>
      </c>
      <c r="C21" t="s">
        <v>44</v>
      </c>
      <c r="D21" t="str">
        <f>HYPERLINK("https://talan.bank.gov.ua/get-user-certificate/zcu0IfK7LLBJ2tA583yq","Завантажити сертифікат")</f>
        <v>Завантажити сертифікат</v>
      </c>
    </row>
    <row r="22" spans="1:4" x14ac:dyDescent="0.3">
      <c r="A22" t="s">
        <v>45</v>
      </c>
      <c r="B22" t="s">
        <v>5</v>
      </c>
      <c r="C22" t="s">
        <v>46</v>
      </c>
      <c r="D22" t="str">
        <f>HYPERLINK("https://talan.bank.gov.ua/get-user-certificate/zcu0In79qHjbSSPQDqOj","Завантажити сертифікат")</f>
        <v>Завантажити сертифікат</v>
      </c>
    </row>
    <row r="23" spans="1:4" x14ac:dyDescent="0.3">
      <c r="A23" t="s">
        <v>47</v>
      </c>
      <c r="B23" t="s">
        <v>5</v>
      </c>
      <c r="C23" t="s">
        <v>48</v>
      </c>
      <c r="D23" t="str">
        <f>HYPERLINK("https://talan.bank.gov.ua/get-user-certificate/zcu0IEIFzDG_2dAT1MLR","Завантажити сертифікат")</f>
        <v>Завантажити сертифікат</v>
      </c>
    </row>
    <row r="24" spans="1:4" x14ac:dyDescent="0.3">
      <c r="A24" t="s">
        <v>49</v>
      </c>
      <c r="B24" t="s">
        <v>5</v>
      </c>
      <c r="C24" t="s">
        <v>50</v>
      </c>
      <c r="D24" t="str">
        <f>HYPERLINK("https://talan.bank.gov.ua/get-user-certificate/zcu0IDrgN-rk-37PULd9","Завантажити сертифікат")</f>
        <v>Завантажити сертифікат</v>
      </c>
    </row>
    <row r="25" spans="1:4" x14ac:dyDescent="0.3">
      <c r="A25" t="s">
        <v>51</v>
      </c>
      <c r="B25" t="s">
        <v>5</v>
      </c>
      <c r="C25" t="s">
        <v>52</v>
      </c>
      <c r="D25" t="str">
        <f>HYPERLINK("https://talan.bank.gov.ua/get-user-certificate/zcu0IIL68zopAuXxaDtL","Завантажити сертифікат")</f>
        <v>Завантажити сертифікат</v>
      </c>
    </row>
    <row r="26" spans="1:4" x14ac:dyDescent="0.3">
      <c r="A26" t="s">
        <v>53</v>
      </c>
      <c r="B26" t="s">
        <v>5</v>
      </c>
      <c r="C26" t="s">
        <v>54</v>
      </c>
      <c r="D26" t="str">
        <f>HYPERLINK("https://talan.bank.gov.ua/get-user-certificate/zcu0IXTvgT0WCMx-v2HO","Завантажити сертифікат")</f>
        <v>Завантажити сертифікат</v>
      </c>
    </row>
    <row r="27" spans="1:4" x14ac:dyDescent="0.3">
      <c r="A27" t="s">
        <v>55</v>
      </c>
      <c r="B27" t="s">
        <v>5</v>
      </c>
      <c r="C27" t="s">
        <v>56</v>
      </c>
      <c r="D27" t="str">
        <f>HYPERLINK("https://talan.bank.gov.ua/get-user-certificate/zcu0IeyRxAlnwB00w0-N","Завантажити сертифікат")</f>
        <v>Завантажити сертифікат</v>
      </c>
    </row>
    <row r="28" spans="1:4" x14ac:dyDescent="0.3">
      <c r="A28" t="s">
        <v>57</v>
      </c>
      <c r="B28" t="s">
        <v>5</v>
      </c>
      <c r="C28" t="s">
        <v>58</v>
      </c>
      <c r="D28" t="str">
        <f>HYPERLINK("https://talan.bank.gov.ua/get-user-certificate/zcu0I9MyOBJy1X29_Mns","Завантажити сертифікат")</f>
        <v>Завантажити сертифікат</v>
      </c>
    </row>
    <row r="29" spans="1:4" x14ac:dyDescent="0.3">
      <c r="A29" t="s">
        <v>59</v>
      </c>
      <c r="B29" t="s">
        <v>5</v>
      </c>
      <c r="C29" t="s">
        <v>60</v>
      </c>
      <c r="D29" t="str">
        <f>HYPERLINK("https://talan.bank.gov.ua/get-user-certificate/zcu0I4JUIiHV3P2J7l76","Завантажити сертифікат")</f>
        <v>Завантажити сертифікат</v>
      </c>
    </row>
    <row r="30" spans="1:4" x14ac:dyDescent="0.3">
      <c r="A30" t="s">
        <v>61</v>
      </c>
      <c r="B30" t="s">
        <v>5</v>
      </c>
      <c r="C30" t="s">
        <v>62</v>
      </c>
      <c r="D30" t="str">
        <f>HYPERLINK("https://talan.bank.gov.ua/get-user-certificate/zcu0IZLIv6BUBOjEZXvW","Завантажити сертифікат")</f>
        <v>Завантажити сертифікат</v>
      </c>
    </row>
    <row r="31" spans="1:4" x14ac:dyDescent="0.3">
      <c r="A31" t="s">
        <v>63</v>
      </c>
      <c r="B31" t="s">
        <v>5</v>
      </c>
      <c r="C31" t="s">
        <v>64</v>
      </c>
      <c r="D31" t="str">
        <f>HYPERLINK("https://talan.bank.gov.ua/get-user-certificate/zcu0I_UzyUer2pD8eYjO","Завантажити сертифікат")</f>
        <v>Завантажити сертифікат</v>
      </c>
    </row>
    <row r="32" spans="1:4" x14ac:dyDescent="0.3">
      <c r="A32" t="s">
        <v>65</v>
      </c>
      <c r="B32" t="s">
        <v>5</v>
      </c>
      <c r="C32" t="s">
        <v>66</v>
      </c>
      <c r="D32" t="str">
        <f>HYPERLINK("https://talan.bank.gov.ua/get-user-certificate/zcu0IMWNKy5iqQIhzR1s","Завантажити сертифікат")</f>
        <v>Завантажити сертифікат</v>
      </c>
    </row>
    <row r="33" spans="1:4" x14ac:dyDescent="0.3">
      <c r="A33" t="s">
        <v>67</v>
      </c>
      <c r="B33" t="s">
        <v>5</v>
      </c>
      <c r="C33" t="s">
        <v>68</v>
      </c>
      <c r="D33" t="str">
        <f>HYPERLINK("https://talan.bank.gov.ua/get-user-certificate/zcu0I6UEjvvL0Y-m9dZf","Завантажити сертифікат")</f>
        <v>Завантажити сертифікат</v>
      </c>
    </row>
    <row r="34" spans="1:4" x14ac:dyDescent="0.3">
      <c r="A34" t="s">
        <v>69</v>
      </c>
      <c r="B34" t="s">
        <v>5</v>
      </c>
      <c r="C34" t="s">
        <v>70</v>
      </c>
      <c r="D34" t="str">
        <f>HYPERLINK("https://talan.bank.gov.ua/get-user-certificate/zcu0IeG4CD-ZyOywpTf9","Завантажити сертифікат")</f>
        <v>Завантажити сертифікат</v>
      </c>
    </row>
    <row r="35" spans="1:4" x14ac:dyDescent="0.3">
      <c r="A35" t="s">
        <v>71</v>
      </c>
      <c r="B35" t="s">
        <v>5</v>
      </c>
      <c r="C35" t="s">
        <v>72</v>
      </c>
      <c r="D35" t="str">
        <f>HYPERLINK("https://talan.bank.gov.ua/get-user-certificate/zcu0Ijf2yvu2EKrIlI4x","Завантажити сертифікат")</f>
        <v>Завантажити сертифікат</v>
      </c>
    </row>
    <row r="36" spans="1:4" x14ac:dyDescent="0.3">
      <c r="A36" t="s">
        <v>73</v>
      </c>
      <c r="B36" t="s">
        <v>5</v>
      </c>
      <c r="C36" t="s">
        <v>74</v>
      </c>
      <c r="D36" t="str">
        <f>HYPERLINK("https://talan.bank.gov.ua/get-user-certificate/zcu0IcBiD5BmatVVQJVQ","Завантажити сертифікат")</f>
        <v>Завантажити сертифікат</v>
      </c>
    </row>
    <row r="37" spans="1:4" x14ac:dyDescent="0.3">
      <c r="A37" t="s">
        <v>75</v>
      </c>
      <c r="B37" t="s">
        <v>5</v>
      </c>
      <c r="C37" t="s">
        <v>76</v>
      </c>
      <c r="D37" t="str">
        <f>HYPERLINK("https://talan.bank.gov.ua/get-user-certificate/zcu0IyTM949kAylIf2zT","Завантажити сертифікат")</f>
        <v>Завантажити сертифікат</v>
      </c>
    </row>
    <row r="38" spans="1:4" x14ac:dyDescent="0.3">
      <c r="A38" t="s">
        <v>77</v>
      </c>
      <c r="B38" t="s">
        <v>5</v>
      </c>
      <c r="C38" t="s">
        <v>78</v>
      </c>
      <c r="D38" t="str">
        <f>HYPERLINK("https://talan.bank.gov.ua/get-user-certificate/zcu0IK7Fz1xlr3VpHyGc","Завантажити сертифікат")</f>
        <v>Завантажити сертифікат</v>
      </c>
    </row>
    <row r="39" spans="1:4" x14ac:dyDescent="0.3">
      <c r="A39" t="s">
        <v>79</v>
      </c>
      <c r="B39" t="s">
        <v>5</v>
      </c>
      <c r="C39" t="s">
        <v>80</v>
      </c>
      <c r="D39" t="str">
        <f>HYPERLINK("https://talan.bank.gov.ua/get-user-certificate/zcu0I8JNp428xd9gHbOe","Завантажити сертифікат")</f>
        <v>Завантажити сертифікат</v>
      </c>
    </row>
    <row r="40" spans="1:4" x14ac:dyDescent="0.3">
      <c r="A40" t="s">
        <v>81</v>
      </c>
      <c r="B40" t="s">
        <v>5</v>
      </c>
      <c r="C40" t="s">
        <v>82</v>
      </c>
      <c r="D40" t="str">
        <f>HYPERLINK("https://talan.bank.gov.ua/get-user-certificate/zcu0IkJR84FgT0-jaDSY","Завантажити сертифікат")</f>
        <v>Завантажити сертифікат</v>
      </c>
    </row>
    <row r="41" spans="1:4" x14ac:dyDescent="0.3">
      <c r="A41" t="s">
        <v>83</v>
      </c>
      <c r="B41" t="s">
        <v>5</v>
      </c>
      <c r="C41" t="s">
        <v>84</v>
      </c>
      <c r="D41" t="str">
        <f>HYPERLINK("https://talan.bank.gov.ua/get-user-certificate/zcu0Iwk1P2N71X16xjsI","Завантажити сертифікат")</f>
        <v>Завантажити сертифікат</v>
      </c>
    </row>
    <row r="42" spans="1:4" x14ac:dyDescent="0.3">
      <c r="A42" t="s">
        <v>85</v>
      </c>
      <c r="B42" t="s">
        <v>5</v>
      </c>
      <c r="C42" t="s">
        <v>86</v>
      </c>
      <c r="D42" t="str">
        <f>HYPERLINK("https://talan.bank.gov.ua/get-user-certificate/zcu0I7D9lFxt6gHrZNT7","Завантажити сертифікат")</f>
        <v>Завантажити сертифікат</v>
      </c>
    </row>
    <row r="43" spans="1:4" x14ac:dyDescent="0.3">
      <c r="A43" t="s">
        <v>87</v>
      </c>
      <c r="B43" t="s">
        <v>5</v>
      </c>
      <c r="C43" t="s">
        <v>88</v>
      </c>
      <c r="D43" t="str">
        <f>HYPERLINK("https://talan.bank.gov.ua/get-user-certificate/zcu0II5qrRiL-5egSXjA","Завантажити сертифікат")</f>
        <v>Завантажити сертифікат</v>
      </c>
    </row>
    <row r="44" spans="1:4" x14ac:dyDescent="0.3">
      <c r="A44" t="s">
        <v>89</v>
      </c>
      <c r="B44" t="s">
        <v>5</v>
      </c>
      <c r="C44" t="s">
        <v>90</v>
      </c>
      <c r="D44" t="str">
        <f>HYPERLINK("https://talan.bank.gov.ua/get-user-certificate/zcu0IN6JlZmeHfnSpJQ6","Завантажити сертифікат")</f>
        <v>Завантажити сертифікат</v>
      </c>
    </row>
    <row r="45" spans="1:4" x14ac:dyDescent="0.3">
      <c r="A45" t="s">
        <v>91</v>
      </c>
      <c r="B45" t="s">
        <v>5</v>
      </c>
      <c r="C45" t="s">
        <v>92</v>
      </c>
      <c r="D45" t="str">
        <f>HYPERLINK("https://talan.bank.gov.ua/get-user-certificate/zcu0IsX0TTT85uw72mdl","Завантажити сертифікат")</f>
        <v>Завантажити сертифікат</v>
      </c>
    </row>
    <row r="46" spans="1:4" x14ac:dyDescent="0.3">
      <c r="A46" t="s">
        <v>93</v>
      </c>
      <c r="B46" t="s">
        <v>5</v>
      </c>
      <c r="C46" t="s">
        <v>94</v>
      </c>
      <c r="D46" t="str">
        <f>HYPERLINK("https://talan.bank.gov.ua/get-user-certificate/zcu0IyopSb1SNiCHIeRw","Завантажити сертифікат")</f>
        <v>Завантажити сертифікат</v>
      </c>
    </row>
    <row r="47" spans="1:4" x14ac:dyDescent="0.3">
      <c r="A47" t="s">
        <v>95</v>
      </c>
      <c r="B47" t="s">
        <v>5</v>
      </c>
      <c r="C47" t="s">
        <v>96</v>
      </c>
      <c r="D47" t="str">
        <f>HYPERLINK("https://talan.bank.gov.ua/get-user-certificate/zcu0IMHYiTXpQxMOMMrR","Завантажити сертифікат")</f>
        <v>Завантажити сертифікат</v>
      </c>
    </row>
    <row r="48" spans="1:4" x14ac:dyDescent="0.3">
      <c r="A48" t="s">
        <v>97</v>
      </c>
      <c r="B48" t="s">
        <v>5</v>
      </c>
      <c r="C48" t="s">
        <v>98</v>
      </c>
      <c r="D48" t="str">
        <f>HYPERLINK("https://talan.bank.gov.ua/get-user-certificate/zcu0IbfwpJcKulrpW4Ih","Завантажити сертифікат")</f>
        <v>Завантажити сертифікат</v>
      </c>
    </row>
    <row r="49" spans="1:4" x14ac:dyDescent="0.3">
      <c r="A49" t="s">
        <v>99</v>
      </c>
      <c r="B49" t="s">
        <v>5</v>
      </c>
      <c r="C49" t="s">
        <v>100</v>
      </c>
      <c r="D49" t="str">
        <f>HYPERLINK("https://talan.bank.gov.ua/get-user-certificate/zcu0Im9ljLPj-yYw6jxE","Завантажити сертифікат")</f>
        <v>Завантажити сертифікат</v>
      </c>
    </row>
    <row r="50" spans="1:4" x14ac:dyDescent="0.3">
      <c r="A50" t="s">
        <v>101</v>
      </c>
      <c r="B50" t="s">
        <v>5</v>
      </c>
      <c r="C50" t="s">
        <v>102</v>
      </c>
      <c r="D50" t="str">
        <f>HYPERLINK("https://talan.bank.gov.ua/get-user-certificate/zcu0IgLGDdjAFFrGlHrW","Завантажити сертифікат")</f>
        <v>Завантажити сертифікат</v>
      </c>
    </row>
    <row r="51" spans="1:4" x14ac:dyDescent="0.3">
      <c r="A51" t="s">
        <v>103</v>
      </c>
      <c r="B51" t="s">
        <v>5</v>
      </c>
      <c r="C51" t="s">
        <v>104</v>
      </c>
      <c r="D51" t="str">
        <f>HYPERLINK("https://talan.bank.gov.ua/get-user-certificate/zcu0I9WdYEX2tL2qUUkp","Завантажити сертифікат")</f>
        <v>Завантажити сертифікат</v>
      </c>
    </row>
    <row r="52" spans="1:4" x14ac:dyDescent="0.3">
      <c r="A52" t="s">
        <v>105</v>
      </c>
      <c r="B52" t="s">
        <v>5</v>
      </c>
      <c r="C52" t="s">
        <v>106</v>
      </c>
      <c r="D52" t="str">
        <f>HYPERLINK("https://talan.bank.gov.ua/get-user-certificate/zcu0IVZGd2W5Y6krWvYe","Завантажити сертифікат")</f>
        <v>Завантажити сертифікат</v>
      </c>
    </row>
    <row r="53" spans="1:4" x14ac:dyDescent="0.3">
      <c r="A53" t="s">
        <v>107</v>
      </c>
      <c r="B53" t="s">
        <v>5</v>
      </c>
      <c r="C53" t="s">
        <v>108</v>
      </c>
      <c r="D53" t="str">
        <f>HYPERLINK("https://talan.bank.gov.ua/get-user-certificate/zcu0IRCKwWqiJHJ5BHyv","Завантажити сертифікат")</f>
        <v>Завантажити сертифікат</v>
      </c>
    </row>
    <row r="54" spans="1:4" x14ac:dyDescent="0.3">
      <c r="A54" t="s">
        <v>109</v>
      </c>
      <c r="B54" t="s">
        <v>5</v>
      </c>
      <c r="C54" t="s">
        <v>110</v>
      </c>
      <c r="D54" t="str">
        <f>HYPERLINK("https://talan.bank.gov.ua/get-user-certificate/zcu0IWvjvYwiVk7Ncftq","Завантажити сертифікат")</f>
        <v>Завантажити сертифікат</v>
      </c>
    </row>
    <row r="55" spans="1:4" x14ac:dyDescent="0.3">
      <c r="A55" t="s">
        <v>111</v>
      </c>
      <c r="B55" t="s">
        <v>5</v>
      </c>
      <c r="C55" t="s">
        <v>112</v>
      </c>
      <c r="D55" t="str">
        <f>HYPERLINK("https://talan.bank.gov.ua/get-user-certificate/zcu0I8oBHjY6QL6wqbTh","Завантажити сертифікат")</f>
        <v>Завантажити сертифікат</v>
      </c>
    </row>
    <row r="56" spans="1:4" x14ac:dyDescent="0.3">
      <c r="A56" t="s">
        <v>113</v>
      </c>
      <c r="B56" t="s">
        <v>5</v>
      </c>
      <c r="C56" t="s">
        <v>114</v>
      </c>
      <c r="D56" t="str">
        <f>HYPERLINK("https://talan.bank.gov.ua/get-user-certificate/zcu0IC4AHCPLMbz03iZX","Завантажити сертифікат")</f>
        <v>Завантажити сертифікат</v>
      </c>
    </row>
    <row r="57" spans="1:4" x14ac:dyDescent="0.3">
      <c r="A57" t="s">
        <v>115</v>
      </c>
      <c r="B57" t="s">
        <v>5</v>
      </c>
      <c r="C57" t="s">
        <v>116</v>
      </c>
      <c r="D57" t="str">
        <f>HYPERLINK("https://talan.bank.gov.ua/get-user-certificate/zcu0I4tveyJkNLHJnGnz","Завантажити сертифікат")</f>
        <v>Завантажити сертифікат</v>
      </c>
    </row>
    <row r="58" spans="1:4" x14ac:dyDescent="0.3">
      <c r="A58" t="s">
        <v>117</v>
      </c>
      <c r="B58" t="s">
        <v>5</v>
      </c>
      <c r="C58" t="s">
        <v>118</v>
      </c>
      <c r="D58" t="str">
        <f>HYPERLINK("https://talan.bank.gov.ua/get-user-certificate/zcu0IHE0bCPKQAV02BAx","Завантажити сертифікат")</f>
        <v>Завантажити сертифікат</v>
      </c>
    </row>
    <row r="59" spans="1:4" x14ac:dyDescent="0.3">
      <c r="A59" t="s">
        <v>119</v>
      </c>
      <c r="B59" t="s">
        <v>5</v>
      </c>
      <c r="C59" t="s">
        <v>120</v>
      </c>
      <c r="D59" t="str">
        <f>HYPERLINK("https://talan.bank.gov.ua/get-user-certificate/zcu0Iq7qjrjK0SUBRW6n","Завантажити сертифікат")</f>
        <v>Завантажити сертифікат</v>
      </c>
    </row>
    <row r="60" spans="1:4" x14ac:dyDescent="0.3">
      <c r="A60" t="s">
        <v>121</v>
      </c>
      <c r="B60" t="s">
        <v>5</v>
      </c>
      <c r="C60" t="s">
        <v>122</v>
      </c>
      <c r="D60" t="str">
        <f>HYPERLINK("https://talan.bank.gov.ua/get-user-certificate/zcu0InFQnVIuHa6eLFOg","Завантажити сертифікат")</f>
        <v>Завантажити сертифікат</v>
      </c>
    </row>
    <row r="61" spans="1:4" x14ac:dyDescent="0.3">
      <c r="A61" t="s">
        <v>123</v>
      </c>
      <c r="B61" t="s">
        <v>5</v>
      </c>
      <c r="C61" t="s">
        <v>124</v>
      </c>
      <c r="D61" t="str">
        <f>HYPERLINK("https://talan.bank.gov.ua/get-user-certificate/zcu0InNH06-4rY6iGQ8R","Завантажити сертифікат")</f>
        <v>Завантажити сертифікат</v>
      </c>
    </row>
    <row r="62" spans="1:4" x14ac:dyDescent="0.3">
      <c r="A62" t="s">
        <v>125</v>
      </c>
      <c r="B62" t="s">
        <v>5</v>
      </c>
      <c r="C62" t="s">
        <v>126</v>
      </c>
      <c r="D62" t="str">
        <f>HYPERLINK("https://talan.bank.gov.ua/get-user-certificate/zcu0IXQnceL-OrboG8Q4","Завантажити сертифікат")</f>
        <v>Завантажити сертифікат</v>
      </c>
    </row>
    <row r="63" spans="1:4" x14ac:dyDescent="0.3">
      <c r="A63" t="s">
        <v>127</v>
      </c>
      <c r="B63" t="s">
        <v>5</v>
      </c>
      <c r="C63" t="s">
        <v>128</v>
      </c>
      <c r="D63" t="str">
        <f>HYPERLINK("https://talan.bank.gov.ua/get-user-certificate/zcu0IH5duYgmqK8qRzcM","Завантажити сертифікат")</f>
        <v>Завантажити сертифікат</v>
      </c>
    </row>
    <row r="64" spans="1:4" x14ac:dyDescent="0.3">
      <c r="A64" t="s">
        <v>129</v>
      </c>
      <c r="B64" t="s">
        <v>5</v>
      </c>
      <c r="C64" t="s">
        <v>130</v>
      </c>
      <c r="D64" t="str">
        <f>HYPERLINK("https://talan.bank.gov.ua/get-user-certificate/zcu0IIfJUq3_EcnvumsM","Завантажити сертифікат")</f>
        <v>Завантажити сертифікат</v>
      </c>
    </row>
    <row r="65" spans="1:4" x14ac:dyDescent="0.3">
      <c r="A65" t="s">
        <v>131</v>
      </c>
      <c r="B65" t="s">
        <v>5</v>
      </c>
      <c r="C65" t="s">
        <v>132</v>
      </c>
      <c r="D65" t="str">
        <f>HYPERLINK("https://talan.bank.gov.ua/get-user-certificate/zcu0IweR-N_Yu3uzW1F1","Завантажити сертифікат")</f>
        <v>Завантажити сертифікат</v>
      </c>
    </row>
    <row r="66" spans="1:4" x14ac:dyDescent="0.3">
      <c r="A66" t="s">
        <v>133</v>
      </c>
      <c r="B66" t="s">
        <v>5</v>
      </c>
      <c r="C66" t="s">
        <v>134</v>
      </c>
      <c r="D66" t="str">
        <f>HYPERLINK("https://talan.bank.gov.ua/get-user-certificate/zcu0Itmju7f6ehyJizbe","Завантажити сертифікат")</f>
        <v>Завантажити сертифікат</v>
      </c>
    </row>
    <row r="67" spans="1:4" x14ac:dyDescent="0.3">
      <c r="A67" t="s">
        <v>135</v>
      </c>
      <c r="B67" t="s">
        <v>5</v>
      </c>
      <c r="C67" t="s">
        <v>136</v>
      </c>
      <c r="D67" t="str">
        <f>HYPERLINK("https://talan.bank.gov.ua/get-user-certificate/zcu0I7CIahv8vU-WUoQS","Завантажити сертифікат")</f>
        <v>Завантажити сертифікат</v>
      </c>
    </row>
    <row r="68" spans="1:4" x14ac:dyDescent="0.3">
      <c r="A68" t="s">
        <v>137</v>
      </c>
      <c r="B68" t="s">
        <v>5</v>
      </c>
      <c r="C68" t="s">
        <v>138</v>
      </c>
      <c r="D68" t="str">
        <f>HYPERLINK("https://talan.bank.gov.ua/get-user-certificate/zcu0IP9mqkqjxixbjM4o","Завантажити сертифікат")</f>
        <v>Завантажити сертифікат</v>
      </c>
    </row>
    <row r="69" spans="1:4" x14ac:dyDescent="0.3">
      <c r="A69" t="s">
        <v>139</v>
      </c>
      <c r="B69" t="s">
        <v>5</v>
      </c>
      <c r="C69" t="s">
        <v>140</v>
      </c>
      <c r="D69" t="str">
        <f>HYPERLINK("https://talan.bank.gov.ua/get-user-certificate/zcu0IRDI7HfxfggiOFVw","Завантажити сертифікат")</f>
        <v>Завантажити сертифікат</v>
      </c>
    </row>
    <row r="70" spans="1:4" x14ac:dyDescent="0.3">
      <c r="A70" t="s">
        <v>141</v>
      </c>
      <c r="B70" t="s">
        <v>5</v>
      </c>
      <c r="C70" t="s">
        <v>142</v>
      </c>
      <c r="D70" t="str">
        <f>HYPERLINK("https://talan.bank.gov.ua/get-user-certificate/zcu0ICH9nsyXvBGzS2f9","Завантажити сертифікат")</f>
        <v>Завантажити сертифікат</v>
      </c>
    </row>
    <row r="71" spans="1:4" x14ac:dyDescent="0.3">
      <c r="A71" t="s">
        <v>143</v>
      </c>
      <c r="B71" t="s">
        <v>5</v>
      </c>
      <c r="C71" t="s">
        <v>144</v>
      </c>
      <c r="D71" t="str">
        <f>HYPERLINK("https://talan.bank.gov.ua/get-user-certificate/zcu0I1tWlkiaROwDjKff","Завантажити сертифікат")</f>
        <v>Завантажити сертифікат</v>
      </c>
    </row>
    <row r="72" spans="1:4" x14ac:dyDescent="0.3">
      <c r="A72" t="s">
        <v>145</v>
      </c>
      <c r="B72" t="s">
        <v>5</v>
      </c>
      <c r="C72" t="s">
        <v>146</v>
      </c>
      <c r="D72" t="str">
        <f>HYPERLINK("https://talan.bank.gov.ua/get-user-certificate/zcu0IKTmZiyZ_jIsanJP","Завантажити сертифікат")</f>
        <v>Завантажити сертифікат</v>
      </c>
    </row>
    <row r="73" spans="1:4" x14ac:dyDescent="0.3">
      <c r="A73" t="s">
        <v>147</v>
      </c>
      <c r="B73" t="s">
        <v>5</v>
      </c>
      <c r="C73" t="s">
        <v>148</v>
      </c>
      <c r="D73" t="str">
        <f>HYPERLINK("https://talan.bank.gov.ua/get-user-certificate/zcu0I25vUS6BHSHOC2SI","Завантажити сертифікат")</f>
        <v>Завантажити сертифікат</v>
      </c>
    </row>
    <row r="74" spans="1:4" x14ac:dyDescent="0.3">
      <c r="A74" t="s">
        <v>149</v>
      </c>
      <c r="B74" t="s">
        <v>5</v>
      </c>
      <c r="C74" t="s">
        <v>150</v>
      </c>
      <c r="D74" t="str">
        <f>HYPERLINK("https://talan.bank.gov.ua/get-user-certificate/zcu0I9utaQCaOp31g8f3","Завантажити сертифікат")</f>
        <v>Завантажити сертифікат</v>
      </c>
    </row>
    <row r="75" spans="1:4" x14ac:dyDescent="0.3">
      <c r="A75" t="s">
        <v>151</v>
      </c>
      <c r="B75" t="s">
        <v>5</v>
      </c>
      <c r="C75" t="s">
        <v>152</v>
      </c>
      <c r="D75" t="str">
        <f>HYPERLINK("https://talan.bank.gov.ua/get-user-certificate/zcu0IbhoWb8ptWzL1aMS","Завантажити сертифікат")</f>
        <v>Завантажити сертифікат</v>
      </c>
    </row>
    <row r="76" spans="1:4" x14ac:dyDescent="0.3">
      <c r="A76" t="s">
        <v>153</v>
      </c>
      <c r="B76" t="s">
        <v>5</v>
      </c>
      <c r="C76" t="s">
        <v>154</v>
      </c>
      <c r="D76" t="str">
        <f>HYPERLINK("https://talan.bank.gov.ua/get-user-certificate/zcu0IaC7_UYC9w5byCvH","Завантажити сертифікат")</f>
        <v>Завантажити сертифікат</v>
      </c>
    </row>
    <row r="77" spans="1:4" x14ac:dyDescent="0.3">
      <c r="A77" t="s">
        <v>155</v>
      </c>
      <c r="B77" t="s">
        <v>5</v>
      </c>
      <c r="C77" t="s">
        <v>156</v>
      </c>
      <c r="D77" t="str">
        <f>HYPERLINK("https://talan.bank.gov.ua/get-user-certificate/zcu0IlaOEvDa0jkech3m","Завантажити сертифікат")</f>
        <v>Завантажити сертифікат</v>
      </c>
    </row>
    <row r="78" spans="1:4" x14ac:dyDescent="0.3">
      <c r="A78" t="s">
        <v>157</v>
      </c>
      <c r="B78" t="s">
        <v>5</v>
      </c>
      <c r="C78" t="s">
        <v>158</v>
      </c>
      <c r="D78" t="str">
        <f>HYPERLINK("https://talan.bank.gov.ua/get-user-certificate/zcu0IU0CILtkQfbMwfFL","Завантажити сертифікат")</f>
        <v>Завантажити сертифікат</v>
      </c>
    </row>
    <row r="79" spans="1:4" x14ac:dyDescent="0.3">
      <c r="A79" t="s">
        <v>159</v>
      </c>
      <c r="B79" t="s">
        <v>5</v>
      </c>
      <c r="C79" t="s">
        <v>160</v>
      </c>
      <c r="D79" t="str">
        <f>HYPERLINK("https://talan.bank.gov.ua/get-user-certificate/zcu0I7MsR3bQVW5Fjkda","Завантажити сертифікат")</f>
        <v>Завантажити сертифікат</v>
      </c>
    </row>
    <row r="80" spans="1:4" x14ac:dyDescent="0.3">
      <c r="A80" t="s">
        <v>161</v>
      </c>
      <c r="B80" t="s">
        <v>5</v>
      </c>
      <c r="C80" t="s">
        <v>162</v>
      </c>
      <c r="D80" t="str">
        <f>HYPERLINK("https://talan.bank.gov.ua/get-user-certificate/zcu0ImR3YKp_2xiDRqFd","Завантажити сертифікат")</f>
        <v>Завантажити сертифікат</v>
      </c>
    </row>
    <row r="81" spans="1:4" x14ac:dyDescent="0.3">
      <c r="A81" t="s">
        <v>163</v>
      </c>
      <c r="B81" t="s">
        <v>5</v>
      </c>
      <c r="C81" t="s">
        <v>164</v>
      </c>
      <c r="D81" t="str">
        <f>HYPERLINK("https://talan.bank.gov.ua/get-user-certificate/zcu0IRSHQGvhMhqd5zNa","Завантажити сертифікат")</f>
        <v>Завантажити сертифікат</v>
      </c>
    </row>
    <row r="82" spans="1:4" x14ac:dyDescent="0.3">
      <c r="A82" t="s">
        <v>165</v>
      </c>
      <c r="B82" t="s">
        <v>5</v>
      </c>
      <c r="C82" t="s">
        <v>166</v>
      </c>
      <c r="D82" t="str">
        <f>HYPERLINK("https://talan.bank.gov.ua/get-user-certificate/zcu0I9YCfRGt5UVMornV","Завантажити сертифікат")</f>
        <v>Завантажити сертифікат</v>
      </c>
    </row>
    <row r="83" spans="1:4" x14ac:dyDescent="0.3">
      <c r="A83" t="s">
        <v>167</v>
      </c>
      <c r="B83" t="s">
        <v>5</v>
      </c>
      <c r="C83" t="s">
        <v>168</v>
      </c>
      <c r="D83" t="str">
        <f>HYPERLINK("https://talan.bank.gov.ua/get-user-certificate/zcu0IN8f-8QuSBAFqxxo","Завантажити сертифікат")</f>
        <v>Завантажити сертифікат</v>
      </c>
    </row>
    <row r="84" spans="1:4" x14ac:dyDescent="0.3">
      <c r="A84" t="s">
        <v>169</v>
      </c>
      <c r="B84" t="s">
        <v>5</v>
      </c>
      <c r="C84" t="s">
        <v>170</v>
      </c>
      <c r="D84" t="str">
        <f>HYPERLINK("https://talan.bank.gov.ua/get-user-certificate/zcu0IHC_m24HIcGNvnxS","Завантажити сертифікат")</f>
        <v>Завантажити сертифікат</v>
      </c>
    </row>
    <row r="85" spans="1:4" x14ac:dyDescent="0.3">
      <c r="A85" t="s">
        <v>171</v>
      </c>
      <c r="B85" t="s">
        <v>5</v>
      </c>
      <c r="C85" t="s">
        <v>172</v>
      </c>
      <c r="D85" t="str">
        <f>HYPERLINK("https://talan.bank.gov.ua/get-user-certificate/zcu0IwQIWFuyvXsYF4kY","Завантажити сертифікат")</f>
        <v>Завантажити сертифікат</v>
      </c>
    </row>
    <row r="86" spans="1:4" x14ac:dyDescent="0.3">
      <c r="A86" t="s">
        <v>173</v>
      </c>
      <c r="B86" t="s">
        <v>5</v>
      </c>
      <c r="C86" t="s">
        <v>174</v>
      </c>
      <c r="D86" t="str">
        <f>HYPERLINK("https://talan.bank.gov.ua/get-user-certificate/zcu0I4scdqbK0nZAXdtY","Завантажити сертифікат")</f>
        <v>Завантажити сертифікат</v>
      </c>
    </row>
    <row r="87" spans="1:4" x14ac:dyDescent="0.3">
      <c r="A87" t="s">
        <v>175</v>
      </c>
      <c r="B87" t="s">
        <v>5</v>
      </c>
      <c r="C87" t="s">
        <v>176</v>
      </c>
      <c r="D87" t="str">
        <f>HYPERLINK("https://talan.bank.gov.ua/get-user-certificate/zcu0IB6hR4ugBlSsc6XO","Завантажити сертифікат")</f>
        <v>Завантажити сертифікат</v>
      </c>
    </row>
    <row r="88" spans="1:4" x14ac:dyDescent="0.3">
      <c r="A88" t="s">
        <v>177</v>
      </c>
      <c r="B88" t="s">
        <v>5</v>
      </c>
      <c r="C88" t="s">
        <v>178</v>
      </c>
      <c r="D88" t="str">
        <f>HYPERLINK("https://talan.bank.gov.ua/get-user-certificate/zcu0IOiT9FDzxhhnEtIi","Завантажити сертифікат")</f>
        <v>Завантажити сертифікат</v>
      </c>
    </row>
    <row r="89" spans="1:4" x14ac:dyDescent="0.3">
      <c r="A89" t="s">
        <v>179</v>
      </c>
      <c r="B89" t="s">
        <v>5</v>
      </c>
      <c r="C89" t="s">
        <v>180</v>
      </c>
      <c r="D89" t="str">
        <f>HYPERLINK("https://talan.bank.gov.ua/get-user-certificate/zcu0IHEn4V-k0490i8SE","Завантажити сертифікат")</f>
        <v>Завантажити сертифікат</v>
      </c>
    </row>
    <row r="90" spans="1:4" x14ac:dyDescent="0.3">
      <c r="A90" t="s">
        <v>181</v>
      </c>
      <c r="B90" t="s">
        <v>5</v>
      </c>
      <c r="C90" t="s">
        <v>182</v>
      </c>
      <c r="D90" t="str">
        <f>HYPERLINK("https://talan.bank.gov.ua/get-user-certificate/zcu0IgZFHTnK7g3d0Yhl","Завантажити сертифікат")</f>
        <v>Завантажити сертифікат</v>
      </c>
    </row>
    <row r="91" spans="1:4" x14ac:dyDescent="0.3">
      <c r="A91" t="s">
        <v>183</v>
      </c>
      <c r="B91" t="s">
        <v>5</v>
      </c>
      <c r="C91" t="s">
        <v>184</v>
      </c>
      <c r="D91" t="str">
        <f>HYPERLINK("https://talan.bank.gov.ua/get-user-certificate/zcu0IJXRf-AJkTy2bNj5","Завантажити сертифікат")</f>
        <v>Завантажити сертифікат</v>
      </c>
    </row>
    <row r="92" spans="1:4" x14ac:dyDescent="0.3">
      <c r="A92" t="s">
        <v>185</v>
      </c>
      <c r="B92" t="s">
        <v>5</v>
      </c>
      <c r="C92" t="s">
        <v>186</v>
      </c>
      <c r="D92" t="str">
        <f>HYPERLINK("https://talan.bank.gov.ua/get-user-certificate/zcu0IlnI34QhQlLYanoz","Завантажити сертифікат")</f>
        <v>Завантажити сертифікат</v>
      </c>
    </row>
    <row r="93" spans="1:4" x14ac:dyDescent="0.3">
      <c r="A93" t="s">
        <v>187</v>
      </c>
      <c r="B93" t="s">
        <v>5</v>
      </c>
      <c r="C93" t="s">
        <v>188</v>
      </c>
      <c r="D93" t="str">
        <f>HYPERLINK("https://talan.bank.gov.ua/get-user-certificate/zcu0IgFXIjNPojk3vsmI","Завантажити сертифікат")</f>
        <v>Завантажити сертифікат</v>
      </c>
    </row>
    <row r="94" spans="1:4" x14ac:dyDescent="0.3">
      <c r="A94" t="s">
        <v>189</v>
      </c>
      <c r="B94" t="s">
        <v>5</v>
      </c>
      <c r="C94" t="s">
        <v>190</v>
      </c>
      <c r="D94" t="str">
        <f>HYPERLINK("https://talan.bank.gov.ua/get-user-certificate/zcu0Ikdon4Fl_9H2_7gI","Завантажити сертифікат")</f>
        <v>Завантажити сертифікат</v>
      </c>
    </row>
    <row r="95" spans="1:4" x14ac:dyDescent="0.3">
      <c r="A95" t="s">
        <v>191</v>
      </c>
      <c r="B95" t="s">
        <v>5</v>
      </c>
      <c r="C95" t="s">
        <v>192</v>
      </c>
      <c r="D95" t="str">
        <f>HYPERLINK("https://talan.bank.gov.ua/get-user-certificate/zcu0I-DQUwZrCOlMA3FE","Завантажити сертифікат")</f>
        <v>Завантажити сертифікат</v>
      </c>
    </row>
    <row r="96" spans="1:4" x14ac:dyDescent="0.3">
      <c r="A96" t="s">
        <v>193</v>
      </c>
      <c r="B96" t="s">
        <v>5</v>
      </c>
      <c r="C96" t="s">
        <v>194</v>
      </c>
      <c r="D96" t="str">
        <f>HYPERLINK("https://talan.bank.gov.ua/get-user-certificate/zcu0INGbS25HaYCokHjM","Завантажити сертифікат")</f>
        <v>Завантажити сертифікат</v>
      </c>
    </row>
    <row r="97" spans="1:4" x14ac:dyDescent="0.3">
      <c r="A97" t="s">
        <v>195</v>
      </c>
      <c r="B97" t="s">
        <v>5</v>
      </c>
      <c r="C97" t="s">
        <v>196</v>
      </c>
      <c r="D97" t="str">
        <f>HYPERLINK("https://talan.bank.gov.ua/get-user-certificate/zcu0IUlaGkxvgWnG_Ooh","Завантажити сертифікат")</f>
        <v>Завантажити сертифікат</v>
      </c>
    </row>
    <row r="98" spans="1:4" x14ac:dyDescent="0.3">
      <c r="A98" t="s">
        <v>197</v>
      </c>
      <c r="B98" t="s">
        <v>5</v>
      </c>
      <c r="C98" t="s">
        <v>198</v>
      </c>
      <c r="D98" t="str">
        <f>HYPERLINK("https://talan.bank.gov.ua/get-user-certificate/zcu0Isz02FLZ7zFR4XyW","Завантажити сертифікат")</f>
        <v>Завантажити сертифікат</v>
      </c>
    </row>
    <row r="99" spans="1:4" x14ac:dyDescent="0.3">
      <c r="A99" t="s">
        <v>199</v>
      </c>
      <c r="B99" t="s">
        <v>5</v>
      </c>
      <c r="C99" t="s">
        <v>200</v>
      </c>
      <c r="D99" t="str">
        <f>HYPERLINK("https://talan.bank.gov.ua/get-user-certificate/zcu0I8oRjkSNE7-D4Dam","Завантажити сертифікат")</f>
        <v>Завантажити сертифікат</v>
      </c>
    </row>
    <row r="100" spans="1:4" x14ac:dyDescent="0.3">
      <c r="A100" t="s">
        <v>201</v>
      </c>
      <c r="B100" t="s">
        <v>5</v>
      </c>
      <c r="C100" t="s">
        <v>202</v>
      </c>
      <c r="D100" t="str">
        <f>HYPERLINK("https://talan.bank.gov.ua/get-user-certificate/zcu0Ig6IgqzVnUYoFe-2","Завантажити сертифікат")</f>
        <v>Завантажити сертифікат</v>
      </c>
    </row>
    <row r="101" spans="1:4" x14ac:dyDescent="0.3">
      <c r="A101" t="s">
        <v>203</v>
      </c>
      <c r="B101" t="s">
        <v>5</v>
      </c>
      <c r="C101" t="s">
        <v>204</v>
      </c>
      <c r="D101" t="str">
        <f>HYPERLINK("https://talan.bank.gov.ua/get-user-certificate/zcu0IZjQJiXHI0khLgOp","Завантажити сертифікат")</f>
        <v>Завантажити сертифікат</v>
      </c>
    </row>
    <row r="102" spans="1:4" x14ac:dyDescent="0.3">
      <c r="A102" t="s">
        <v>205</v>
      </c>
      <c r="B102" t="s">
        <v>5</v>
      </c>
      <c r="C102" t="s">
        <v>206</v>
      </c>
      <c r="D102" t="str">
        <f>HYPERLINK("https://talan.bank.gov.ua/get-user-certificate/zcu0IWtYHio8v7xEX0jb","Завантажити сертифікат")</f>
        <v>Завантажити сертифікат</v>
      </c>
    </row>
    <row r="103" spans="1:4" x14ac:dyDescent="0.3">
      <c r="A103" t="s">
        <v>207</v>
      </c>
      <c r="B103" t="s">
        <v>5</v>
      </c>
      <c r="C103" t="s">
        <v>208</v>
      </c>
      <c r="D103" t="str">
        <f>HYPERLINK("https://talan.bank.gov.ua/get-user-certificate/zcu0Ii-droa13hBKRn_M","Завантажити сертифікат")</f>
        <v>Завантажити сертифікат</v>
      </c>
    </row>
    <row r="104" spans="1:4" x14ac:dyDescent="0.3">
      <c r="A104" t="s">
        <v>209</v>
      </c>
      <c r="B104" t="s">
        <v>5</v>
      </c>
      <c r="C104" t="s">
        <v>210</v>
      </c>
      <c r="D104" t="str">
        <f>HYPERLINK("https://talan.bank.gov.ua/get-user-certificate/zcu0IBIS2NhU5UnBDP-7","Завантажити сертифікат")</f>
        <v>Завантажити сертифікат</v>
      </c>
    </row>
    <row r="105" spans="1:4" x14ac:dyDescent="0.3">
      <c r="A105" t="s">
        <v>211</v>
      </c>
      <c r="B105" t="s">
        <v>5</v>
      </c>
      <c r="C105" t="s">
        <v>212</v>
      </c>
      <c r="D105" t="str">
        <f>HYPERLINK("https://talan.bank.gov.ua/get-user-certificate/zcu0I40SHHj_7KzBYRpo","Завантажити сертифікат")</f>
        <v>Завантажити сертифікат</v>
      </c>
    </row>
    <row r="106" spans="1:4" x14ac:dyDescent="0.3">
      <c r="A106" t="s">
        <v>213</v>
      </c>
      <c r="B106" t="s">
        <v>5</v>
      </c>
      <c r="C106" t="s">
        <v>214</v>
      </c>
      <c r="D106" t="str">
        <f>HYPERLINK("https://talan.bank.gov.ua/get-user-certificate/zcu0IKg99ZVMwyh-IiLQ","Завантажити сертифікат")</f>
        <v>Завантажити сертифікат</v>
      </c>
    </row>
    <row r="107" spans="1:4" x14ac:dyDescent="0.3">
      <c r="A107" t="s">
        <v>215</v>
      </c>
      <c r="B107" t="s">
        <v>5</v>
      </c>
      <c r="C107" t="s">
        <v>216</v>
      </c>
      <c r="D107" t="str">
        <f>HYPERLINK("https://talan.bank.gov.ua/get-user-certificate/zcu0IqceWyRFSlZu6M_I","Завантажити сертифікат")</f>
        <v>Завантажити сертифікат</v>
      </c>
    </row>
    <row r="108" spans="1:4" x14ac:dyDescent="0.3">
      <c r="A108" t="s">
        <v>217</v>
      </c>
      <c r="B108" t="s">
        <v>5</v>
      </c>
      <c r="C108" t="s">
        <v>218</v>
      </c>
      <c r="D108" t="str">
        <f>HYPERLINK("https://talan.bank.gov.ua/get-user-certificate/zcu0I-XKOfk2AplY7Nli","Завантажити сертифікат")</f>
        <v>Завантажити сертифікат</v>
      </c>
    </row>
    <row r="109" spans="1:4" x14ac:dyDescent="0.3">
      <c r="A109" t="s">
        <v>219</v>
      </c>
      <c r="B109" t="s">
        <v>5</v>
      </c>
      <c r="C109" t="s">
        <v>220</v>
      </c>
      <c r="D109" t="str">
        <f>HYPERLINK("https://talan.bank.gov.ua/get-user-certificate/zcu0Ie_AIdkOQRvSZlue","Завантажити сертифікат")</f>
        <v>Завантажити сертифікат</v>
      </c>
    </row>
    <row r="110" spans="1:4" x14ac:dyDescent="0.3">
      <c r="A110" t="s">
        <v>221</v>
      </c>
      <c r="B110" t="s">
        <v>5</v>
      </c>
      <c r="C110" t="s">
        <v>222</v>
      </c>
      <c r="D110" t="str">
        <f>HYPERLINK("https://talan.bank.gov.ua/get-user-certificate/zcu0IQXsJSkE4Z85OnLR","Завантажити сертифікат")</f>
        <v>Завантажити сертифікат</v>
      </c>
    </row>
    <row r="111" spans="1:4" x14ac:dyDescent="0.3">
      <c r="A111" t="s">
        <v>223</v>
      </c>
      <c r="B111" t="s">
        <v>5</v>
      </c>
      <c r="C111" t="s">
        <v>224</v>
      </c>
      <c r="D111" t="str">
        <f>HYPERLINK("https://talan.bank.gov.ua/get-user-certificate/zcu0IcL6pqIZ_WUECJLA","Завантажити сертифікат")</f>
        <v>Завантажити сертифікат</v>
      </c>
    </row>
    <row r="112" spans="1:4" x14ac:dyDescent="0.3">
      <c r="A112" t="s">
        <v>225</v>
      </c>
      <c r="B112" t="s">
        <v>5</v>
      </c>
      <c r="C112" t="s">
        <v>226</v>
      </c>
      <c r="D112" t="str">
        <f>HYPERLINK("https://talan.bank.gov.ua/get-user-certificate/zcu0I75FMUHbQcg5kuwZ","Завантажити сертифікат")</f>
        <v>Завантажити сертифікат</v>
      </c>
    </row>
    <row r="113" spans="1:4" x14ac:dyDescent="0.3">
      <c r="A113" t="s">
        <v>227</v>
      </c>
      <c r="B113" t="s">
        <v>5</v>
      </c>
      <c r="C113" t="s">
        <v>228</v>
      </c>
      <c r="D113" t="str">
        <f>HYPERLINK("https://talan.bank.gov.ua/get-user-certificate/zcu0IUVG-ddCoO7PuHex","Завантажити сертифікат")</f>
        <v>Завантажити сертифікат</v>
      </c>
    </row>
    <row r="114" spans="1:4" x14ac:dyDescent="0.3">
      <c r="A114" t="s">
        <v>229</v>
      </c>
      <c r="B114" t="s">
        <v>5</v>
      </c>
      <c r="C114" t="s">
        <v>230</v>
      </c>
      <c r="D114" t="str">
        <f>HYPERLINK("https://talan.bank.gov.ua/get-user-certificate/zcu0IaGfhXn9yQRsgurU","Завантажити сертифікат")</f>
        <v>Завантажити сертифікат</v>
      </c>
    </row>
    <row r="115" spans="1:4" x14ac:dyDescent="0.3">
      <c r="A115" t="s">
        <v>231</v>
      </c>
      <c r="B115" t="s">
        <v>5</v>
      </c>
      <c r="C115" t="s">
        <v>232</v>
      </c>
      <c r="D115" t="str">
        <f>HYPERLINK("https://talan.bank.gov.ua/get-user-certificate/zcu0IKrczA9Szhf3ouel","Завантажити сертифікат")</f>
        <v>Завантажити сертифікат</v>
      </c>
    </row>
    <row r="116" spans="1:4" x14ac:dyDescent="0.3">
      <c r="A116" t="s">
        <v>233</v>
      </c>
      <c r="B116" t="s">
        <v>5</v>
      </c>
      <c r="C116" t="s">
        <v>234</v>
      </c>
      <c r="D116" t="str">
        <f>HYPERLINK("https://talan.bank.gov.ua/get-user-certificate/zcu0I5w3l3g6BEDlZDUG","Завантажити сертифікат")</f>
        <v>Завантажити сертифікат</v>
      </c>
    </row>
    <row r="117" spans="1:4" x14ac:dyDescent="0.3">
      <c r="A117" t="s">
        <v>235</v>
      </c>
      <c r="B117" t="s">
        <v>5</v>
      </c>
      <c r="C117" t="s">
        <v>236</v>
      </c>
      <c r="D117" t="str">
        <f>HYPERLINK("https://talan.bank.gov.ua/get-user-certificate/zcu0IuToP0ZsKRjBLAc5","Завантажити сертифікат")</f>
        <v>Завантажити сертифікат</v>
      </c>
    </row>
    <row r="118" spans="1:4" x14ac:dyDescent="0.3">
      <c r="A118" t="s">
        <v>237</v>
      </c>
      <c r="B118" t="s">
        <v>5</v>
      </c>
      <c r="C118" t="s">
        <v>238</v>
      </c>
      <c r="D118" t="str">
        <f>HYPERLINK("https://talan.bank.gov.ua/get-user-certificate/zcu0IjlSu4T9uQMLQp6s","Завантажити сертифікат")</f>
        <v>Завантажити сертифікат</v>
      </c>
    </row>
    <row r="119" spans="1:4" x14ac:dyDescent="0.3">
      <c r="A119" t="s">
        <v>239</v>
      </c>
      <c r="B119" t="s">
        <v>5</v>
      </c>
      <c r="C119" t="s">
        <v>240</v>
      </c>
      <c r="D119" t="str">
        <f>HYPERLINK("https://talan.bank.gov.ua/get-user-certificate/zcu0IXG1Mr64407Ydqkk","Завантажити сертифікат")</f>
        <v>Завантажити сертифікат</v>
      </c>
    </row>
    <row r="120" spans="1:4" x14ac:dyDescent="0.3">
      <c r="A120" t="s">
        <v>241</v>
      </c>
      <c r="B120" t="s">
        <v>5</v>
      </c>
      <c r="C120" t="s">
        <v>242</v>
      </c>
      <c r="D120" t="str">
        <f>HYPERLINK("https://talan.bank.gov.ua/get-user-certificate/zcu0I4bA2wQBQgHq5wbx","Завантажити сертифікат")</f>
        <v>Завантажити сертифікат</v>
      </c>
    </row>
    <row r="121" spans="1:4" x14ac:dyDescent="0.3">
      <c r="A121" t="s">
        <v>243</v>
      </c>
      <c r="B121" t="s">
        <v>5</v>
      </c>
      <c r="C121" t="s">
        <v>244</v>
      </c>
      <c r="D121" t="str">
        <f>HYPERLINK("https://talan.bank.gov.ua/get-user-certificate/zcu0IhBfuo8mgLuHinc1","Завантажити сертифікат")</f>
        <v>Завантажити сертифікат</v>
      </c>
    </row>
    <row r="122" spans="1:4" x14ac:dyDescent="0.3">
      <c r="A122" t="s">
        <v>245</v>
      </c>
      <c r="B122" t="s">
        <v>5</v>
      </c>
      <c r="C122" t="s">
        <v>246</v>
      </c>
      <c r="D122" t="str">
        <f>HYPERLINK("https://talan.bank.gov.ua/get-user-certificate/zcu0IiOzFnHh6jzqM0Uk","Завантажити сертифікат")</f>
        <v>Завантажити сертифікат</v>
      </c>
    </row>
    <row r="123" spans="1:4" x14ac:dyDescent="0.3">
      <c r="A123" t="s">
        <v>247</v>
      </c>
      <c r="B123" t="s">
        <v>5</v>
      </c>
      <c r="C123" t="s">
        <v>248</v>
      </c>
      <c r="D123" t="str">
        <f>HYPERLINK("https://talan.bank.gov.ua/get-user-certificate/zcu0IscEM71UFXeIPXGG","Завантажити сертифікат")</f>
        <v>Завантажити сертифікат</v>
      </c>
    </row>
    <row r="124" spans="1:4" x14ac:dyDescent="0.3">
      <c r="A124" t="s">
        <v>249</v>
      </c>
      <c r="B124" t="s">
        <v>5</v>
      </c>
      <c r="C124" t="s">
        <v>250</v>
      </c>
      <c r="D124" t="str">
        <f>HYPERLINK("https://talan.bank.gov.ua/get-user-certificate/zcu0ImkBhbKVF5TLeCBV","Завантажити сертифікат")</f>
        <v>Завантажити сертифікат</v>
      </c>
    </row>
    <row r="125" spans="1:4" x14ac:dyDescent="0.3">
      <c r="A125" t="s">
        <v>251</v>
      </c>
      <c r="B125" t="s">
        <v>5</v>
      </c>
      <c r="C125" t="s">
        <v>252</v>
      </c>
      <c r="D125" t="str">
        <f>HYPERLINK("https://talan.bank.gov.ua/get-user-certificate/zcu0IQMPDEVVzZU1Oh1o","Завантажити сертифікат")</f>
        <v>Завантажити сертифікат</v>
      </c>
    </row>
    <row r="126" spans="1:4" x14ac:dyDescent="0.3">
      <c r="A126" t="s">
        <v>253</v>
      </c>
      <c r="B126" t="s">
        <v>5</v>
      </c>
      <c r="C126" t="s">
        <v>254</v>
      </c>
      <c r="D126" t="str">
        <f>HYPERLINK("https://talan.bank.gov.ua/get-user-certificate/zcu0IlJXanHimfaQtaL8","Завантажити сертифікат")</f>
        <v>Завантажити сертифікат</v>
      </c>
    </row>
    <row r="127" spans="1:4" x14ac:dyDescent="0.3">
      <c r="A127" t="s">
        <v>255</v>
      </c>
      <c r="B127" t="s">
        <v>5</v>
      </c>
      <c r="C127" t="s">
        <v>256</v>
      </c>
      <c r="D127" t="str">
        <f>HYPERLINK("https://talan.bank.gov.ua/get-user-certificate/zcu0IF6VI9bb-fkIo7U0","Завантажити сертифікат")</f>
        <v>Завантажити сертифікат</v>
      </c>
    </row>
    <row r="128" spans="1:4" x14ac:dyDescent="0.3">
      <c r="A128" t="s">
        <v>257</v>
      </c>
      <c r="B128" t="s">
        <v>5</v>
      </c>
      <c r="C128" t="s">
        <v>258</v>
      </c>
      <c r="D128" t="str">
        <f>HYPERLINK("https://talan.bank.gov.ua/get-user-certificate/zcu0IcXIg15FEpv-a1iD","Завантажити сертифікат")</f>
        <v>Завантажити сертифікат</v>
      </c>
    </row>
    <row r="129" spans="1:4" x14ac:dyDescent="0.3">
      <c r="A129" t="s">
        <v>259</v>
      </c>
      <c r="B129" t="s">
        <v>5</v>
      </c>
      <c r="C129" t="s">
        <v>260</v>
      </c>
      <c r="D129" t="str">
        <f>HYPERLINK("https://talan.bank.gov.ua/get-user-certificate/zcu0IpywdvUTiPyQyeqi","Завантажити сертифікат")</f>
        <v>Завантажити сертифікат</v>
      </c>
    </row>
    <row r="130" spans="1:4" x14ac:dyDescent="0.3">
      <c r="A130" t="s">
        <v>261</v>
      </c>
      <c r="B130" t="s">
        <v>5</v>
      </c>
      <c r="C130" t="s">
        <v>262</v>
      </c>
      <c r="D130" t="str">
        <f>HYPERLINK("https://talan.bank.gov.ua/get-user-certificate/zcu0IDVh5vNgX78Cw4qf","Завантажити сертифікат")</f>
        <v>Завантажити сертифікат</v>
      </c>
    </row>
    <row r="131" spans="1:4" x14ac:dyDescent="0.3">
      <c r="A131" t="s">
        <v>263</v>
      </c>
      <c r="B131" t="s">
        <v>5</v>
      </c>
      <c r="C131" t="s">
        <v>264</v>
      </c>
      <c r="D131" t="str">
        <f>HYPERLINK("https://talan.bank.gov.ua/get-user-certificate/zcu0I6tr5GLql1nWpSpS","Завантажити сертифікат")</f>
        <v>Завантажити сертифікат</v>
      </c>
    </row>
    <row r="132" spans="1:4" x14ac:dyDescent="0.3">
      <c r="A132" t="s">
        <v>265</v>
      </c>
      <c r="B132" t="s">
        <v>5</v>
      </c>
      <c r="C132" t="s">
        <v>266</v>
      </c>
      <c r="D132" t="str">
        <f>HYPERLINK("https://talan.bank.gov.ua/get-user-certificate/zcu0IYkcmWYmf_LFl13Z","Завантажити сертифікат")</f>
        <v>Завантажити сертифікат</v>
      </c>
    </row>
    <row r="133" spans="1:4" x14ac:dyDescent="0.3">
      <c r="A133" t="s">
        <v>267</v>
      </c>
      <c r="B133" t="s">
        <v>5</v>
      </c>
      <c r="C133" t="s">
        <v>268</v>
      </c>
      <c r="D133" t="str">
        <f>HYPERLINK("https://talan.bank.gov.ua/get-user-certificate/zcu0IdEkLNAiOhXM3TtJ","Завантажити сертифікат")</f>
        <v>Завантажити сертифікат</v>
      </c>
    </row>
    <row r="134" spans="1:4" x14ac:dyDescent="0.3">
      <c r="A134" t="s">
        <v>269</v>
      </c>
      <c r="B134" t="s">
        <v>5</v>
      </c>
      <c r="C134" t="s">
        <v>270</v>
      </c>
      <c r="D134" t="str">
        <f>HYPERLINK("https://talan.bank.gov.ua/get-user-certificate/zcu0IE5QTdlv2yWIJuWO","Завантажити сертифікат")</f>
        <v>Завантажити сертифікат</v>
      </c>
    </row>
    <row r="135" spans="1:4" x14ac:dyDescent="0.3">
      <c r="A135" t="s">
        <v>271</v>
      </c>
      <c r="B135" t="s">
        <v>5</v>
      </c>
      <c r="C135" t="s">
        <v>272</v>
      </c>
      <c r="D135" t="str">
        <f>HYPERLINK("https://talan.bank.gov.ua/get-user-certificate/zcu0IrlQS8Br5vl23TFw","Завантажити сертифікат")</f>
        <v>Завантажити сертифікат</v>
      </c>
    </row>
    <row r="136" spans="1:4" x14ac:dyDescent="0.3">
      <c r="A136" t="s">
        <v>273</v>
      </c>
      <c r="B136" t="s">
        <v>5</v>
      </c>
      <c r="C136" t="s">
        <v>274</v>
      </c>
      <c r="D136" t="str">
        <f>HYPERLINK("https://talan.bank.gov.ua/get-user-certificate/zcu0I8HB_DDIMSaXLNCS","Завантажити сертифікат")</f>
        <v>Завантажити сертифікат</v>
      </c>
    </row>
    <row r="137" spans="1:4" x14ac:dyDescent="0.3">
      <c r="A137" t="s">
        <v>275</v>
      </c>
      <c r="B137" t="s">
        <v>5</v>
      </c>
      <c r="C137" t="s">
        <v>276</v>
      </c>
      <c r="D137" t="str">
        <f>HYPERLINK("https://talan.bank.gov.ua/get-user-certificate/zcu0IFqqPmAJemaBSZCx","Завантажити сертифікат")</f>
        <v>Завантажити сертифікат</v>
      </c>
    </row>
    <row r="138" spans="1:4" x14ac:dyDescent="0.3">
      <c r="A138" t="s">
        <v>277</v>
      </c>
      <c r="B138" t="s">
        <v>5</v>
      </c>
      <c r="C138" t="s">
        <v>278</v>
      </c>
      <c r="D138" t="str">
        <f>HYPERLINK("https://talan.bank.gov.ua/get-user-certificate/zcu0IleodQYSnUs3qefU","Завантажити сертифікат")</f>
        <v>Завантажити сертифікат</v>
      </c>
    </row>
    <row r="139" spans="1:4" x14ac:dyDescent="0.3">
      <c r="A139" t="s">
        <v>279</v>
      </c>
      <c r="B139" t="s">
        <v>5</v>
      </c>
      <c r="C139" t="s">
        <v>280</v>
      </c>
      <c r="D139" t="str">
        <f>HYPERLINK("https://talan.bank.gov.ua/get-user-certificate/zcu0I-bxOVO4AWteumqD","Завантажити сертифікат")</f>
        <v>Завантажити сертифікат</v>
      </c>
    </row>
    <row r="140" spans="1:4" x14ac:dyDescent="0.3">
      <c r="A140" t="s">
        <v>281</v>
      </c>
      <c r="B140" t="s">
        <v>5</v>
      </c>
      <c r="C140" t="s">
        <v>282</v>
      </c>
      <c r="D140" t="str">
        <f>HYPERLINK("https://talan.bank.gov.ua/get-user-certificate/zcu0II0L493LcxBhkr3L","Завантажити сертифікат")</f>
        <v>Завантажити сертифікат</v>
      </c>
    </row>
    <row r="141" spans="1:4" x14ac:dyDescent="0.3">
      <c r="A141" t="s">
        <v>283</v>
      </c>
      <c r="B141" t="s">
        <v>5</v>
      </c>
      <c r="C141" t="s">
        <v>284</v>
      </c>
      <c r="D141" t="str">
        <f>HYPERLINK("https://talan.bank.gov.ua/get-user-certificate/zcu0IKOxfkTCkBAcLmoJ","Завантажити сертифікат")</f>
        <v>Завантажити сертифікат</v>
      </c>
    </row>
    <row r="142" spans="1:4" x14ac:dyDescent="0.3">
      <c r="A142" t="s">
        <v>285</v>
      </c>
      <c r="B142" t="s">
        <v>5</v>
      </c>
      <c r="C142" t="s">
        <v>286</v>
      </c>
      <c r="D142" t="str">
        <f>HYPERLINK("https://talan.bank.gov.ua/get-user-certificate/zcu0Im60DSuwmFmg2IIo","Завантажити сертифікат")</f>
        <v>Завантажити сертифікат</v>
      </c>
    </row>
    <row r="143" spans="1:4" x14ac:dyDescent="0.3">
      <c r="A143" t="s">
        <v>287</v>
      </c>
      <c r="B143" t="s">
        <v>5</v>
      </c>
      <c r="C143" t="s">
        <v>288</v>
      </c>
      <c r="D143" t="str">
        <f>HYPERLINK("https://talan.bank.gov.ua/get-user-certificate/zcu0IMRXs7a8pjOKiuhs","Завантажити сертифікат")</f>
        <v>Завантажити сертифікат</v>
      </c>
    </row>
    <row r="144" spans="1:4" x14ac:dyDescent="0.3">
      <c r="A144" t="s">
        <v>289</v>
      </c>
      <c r="B144" t="s">
        <v>5</v>
      </c>
      <c r="C144" t="s">
        <v>290</v>
      </c>
      <c r="D144" t="str">
        <f>HYPERLINK("https://talan.bank.gov.ua/get-user-certificate/zcu0IypouyPPSaXh4sxj","Завантажити сертифікат")</f>
        <v>Завантажити сертифікат</v>
      </c>
    </row>
    <row r="145" spans="1:4" x14ac:dyDescent="0.3">
      <c r="A145" t="s">
        <v>291</v>
      </c>
      <c r="B145" t="s">
        <v>5</v>
      </c>
      <c r="C145" t="s">
        <v>292</v>
      </c>
      <c r="D145" t="str">
        <f>HYPERLINK("https://talan.bank.gov.ua/get-user-certificate/zcu0ITHrogSa2jAzVqXI","Завантажити сертифікат")</f>
        <v>Завантажити сертифікат</v>
      </c>
    </row>
    <row r="146" spans="1:4" x14ac:dyDescent="0.3">
      <c r="A146" t="s">
        <v>293</v>
      </c>
      <c r="B146" t="s">
        <v>5</v>
      </c>
      <c r="C146" t="s">
        <v>294</v>
      </c>
      <c r="D146" t="str">
        <f>HYPERLINK("https://talan.bank.gov.ua/get-user-certificate/zcu0IS3y75scC587HRAl","Завантажити сертифікат")</f>
        <v>Завантажити сертифікат</v>
      </c>
    </row>
    <row r="147" spans="1:4" x14ac:dyDescent="0.3">
      <c r="A147" t="s">
        <v>295</v>
      </c>
      <c r="B147" t="s">
        <v>5</v>
      </c>
      <c r="C147" t="s">
        <v>296</v>
      </c>
      <c r="D147" t="str">
        <f>HYPERLINK("https://talan.bank.gov.ua/get-user-certificate/zcu0Iy_W-p09_-O_RGoc","Завантажити сертифікат")</f>
        <v>Завантажити сертифікат</v>
      </c>
    </row>
    <row r="148" spans="1:4" x14ac:dyDescent="0.3">
      <c r="A148" t="s">
        <v>297</v>
      </c>
      <c r="B148" t="s">
        <v>5</v>
      </c>
      <c r="C148" t="s">
        <v>298</v>
      </c>
      <c r="D148" t="str">
        <f>HYPERLINK("https://talan.bank.gov.ua/get-user-certificate/zcu0IhUc9TCjUJT62dtz","Завантажити сертифікат")</f>
        <v>Завантажити сертифікат</v>
      </c>
    </row>
    <row r="149" spans="1:4" x14ac:dyDescent="0.3">
      <c r="A149" t="s">
        <v>299</v>
      </c>
      <c r="B149" t="s">
        <v>5</v>
      </c>
      <c r="C149" t="s">
        <v>300</v>
      </c>
      <c r="D149" t="str">
        <f>HYPERLINK("https://talan.bank.gov.ua/get-user-certificate/zcu0IVZKGGTKlMhuPSdY","Завантажити сертифікат")</f>
        <v>Завантажити сертифікат</v>
      </c>
    </row>
    <row r="150" spans="1:4" x14ac:dyDescent="0.3">
      <c r="A150" t="s">
        <v>301</v>
      </c>
      <c r="B150" t="s">
        <v>5</v>
      </c>
      <c r="C150" t="s">
        <v>302</v>
      </c>
      <c r="D150" t="str">
        <f>HYPERLINK("https://talan.bank.gov.ua/get-user-certificate/zcu0IblRO1s2vYZ9p2bB","Завантажити сертифікат")</f>
        <v>Завантажити сертифікат</v>
      </c>
    </row>
    <row r="151" spans="1:4" x14ac:dyDescent="0.3">
      <c r="A151" t="s">
        <v>303</v>
      </c>
      <c r="B151" t="s">
        <v>5</v>
      </c>
      <c r="C151" t="s">
        <v>304</v>
      </c>
      <c r="D151" t="str">
        <f>HYPERLINK("https://talan.bank.gov.ua/get-user-certificate/zcu0IxGB8a5-IB4ToMZi","Завантажити сертифікат")</f>
        <v>Завантажити сертифікат</v>
      </c>
    </row>
    <row r="152" spans="1:4" x14ac:dyDescent="0.3">
      <c r="A152" t="s">
        <v>305</v>
      </c>
      <c r="B152" t="s">
        <v>5</v>
      </c>
      <c r="C152" t="s">
        <v>306</v>
      </c>
      <c r="D152" t="str">
        <f>HYPERLINK("https://talan.bank.gov.ua/get-user-certificate/zcu0I1hxkACLN9giOCVv","Завантажити сертифікат")</f>
        <v>Завантажити сертифікат</v>
      </c>
    </row>
    <row r="153" spans="1:4" x14ac:dyDescent="0.3">
      <c r="A153" t="s">
        <v>307</v>
      </c>
      <c r="B153" t="s">
        <v>5</v>
      </c>
      <c r="C153" t="s">
        <v>308</v>
      </c>
      <c r="D153" t="str">
        <f>HYPERLINK("https://talan.bank.gov.ua/get-user-certificate/zcu0IK-TSrLAQ9iys9O4","Завантажити сертифікат")</f>
        <v>Завантажити сертифікат</v>
      </c>
    </row>
    <row r="154" spans="1:4" x14ac:dyDescent="0.3">
      <c r="A154" t="s">
        <v>309</v>
      </c>
      <c r="B154" t="s">
        <v>5</v>
      </c>
      <c r="C154" t="s">
        <v>310</v>
      </c>
      <c r="D154" t="str">
        <f>HYPERLINK("https://talan.bank.gov.ua/get-user-certificate/zcu0Icq_wymDRnoURx8T","Завантажити сертифікат")</f>
        <v>Завантажити сертифікат</v>
      </c>
    </row>
    <row r="155" spans="1:4" x14ac:dyDescent="0.3">
      <c r="A155" t="s">
        <v>311</v>
      </c>
      <c r="B155" t="s">
        <v>5</v>
      </c>
      <c r="C155" t="s">
        <v>312</v>
      </c>
      <c r="D155" t="str">
        <f>HYPERLINK("https://talan.bank.gov.ua/get-user-certificate/zcu0ISG_wrDLo_kDIW3m","Завантажити сертифікат")</f>
        <v>Завантажити сертифікат</v>
      </c>
    </row>
    <row r="156" spans="1:4" x14ac:dyDescent="0.3">
      <c r="A156" t="s">
        <v>313</v>
      </c>
      <c r="B156" t="s">
        <v>5</v>
      </c>
      <c r="C156" t="s">
        <v>314</v>
      </c>
      <c r="D156" t="str">
        <f>HYPERLINK("https://talan.bank.gov.ua/get-user-certificate/zcu0Iv7buK483t5fd42B","Завантажити сертифікат")</f>
        <v>Завантажити сертифікат</v>
      </c>
    </row>
    <row r="157" spans="1:4" x14ac:dyDescent="0.3">
      <c r="A157" t="s">
        <v>315</v>
      </c>
      <c r="B157" t="s">
        <v>5</v>
      </c>
      <c r="C157" t="s">
        <v>316</v>
      </c>
      <c r="D157" t="str">
        <f>HYPERLINK("https://talan.bank.gov.ua/get-user-certificate/zcu0IHPTCdp7CbUue2iO","Завантажити сертифікат")</f>
        <v>Завантажити сертифікат</v>
      </c>
    </row>
    <row r="158" spans="1:4" x14ac:dyDescent="0.3">
      <c r="A158" t="s">
        <v>317</v>
      </c>
      <c r="B158" t="s">
        <v>5</v>
      </c>
      <c r="C158" t="s">
        <v>318</v>
      </c>
      <c r="D158" t="str">
        <f>HYPERLINK("https://talan.bank.gov.ua/get-user-certificate/zcu0IbQv1s5vWZuR6ZUp","Завантажити сертифікат")</f>
        <v>Завантажити сертифікат</v>
      </c>
    </row>
    <row r="159" spans="1:4" x14ac:dyDescent="0.3">
      <c r="A159" t="s">
        <v>319</v>
      </c>
      <c r="B159" t="s">
        <v>5</v>
      </c>
      <c r="C159" t="s">
        <v>320</v>
      </c>
      <c r="D159" t="str">
        <f>HYPERLINK("https://talan.bank.gov.ua/get-user-certificate/zcu0IK0Q_lGdnVREiCkH","Завантажити сертифікат")</f>
        <v>Завантажити сертифікат</v>
      </c>
    </row>
    <row r="160" spans="1:4" x14ac:dyDescent="0.3">
      <c r="A160" t="s">
        <v>321</v>
      </c>
      <c r="B160" t="s">
        <v>5</v>
      </c>
      <c r="C160" t="s">
        <v>322</v>
      </c>
      <c r="D160" t="str">
        <f>HYPERLINK("https://talan.bank.gov.ua/get-user-certificate/zcu0Is6y0Z95cAfuVTdx","Завантажити сертифікат")</f>
        <v>Завантажити сертифікат</v>
      </c>
    </row>
    <row r="161" spans="1:4" x14ac:dyDescent="0.3">
      <c r="A161" t="s">
        <v>323</v>
      </c>
      <c r="B161" t="s">
        <v>5</v>
      </c>
      <c r="C161" t="s">
        <v>324</v>
      </c>
      <c r="D161" t="str">
        <f>HYPERLINK("https://talan.bank.gov.ua/get-user-certificate/zcu0IbkarIsVhrAAE5wf","Завантажити сертифікат")</f>
        <v>Завантажити сертифікат</v>
      </c>
    </row>
    <row r="162" spans="1:4" x14ac:dyDescent="0.3">
      <c r="A162" t="s">
        <v>325</v>
      </c>
      <c r="B162" t="s">
        <v>5</v>
      </c>
      <c r="C162" t="s">
        <v>326</v>
      </c>
      <c r="D162" t="str">
        <f>HYPERLINK("https://talan.bank.gov.ua/get-user-certificate/zcu0IvBq64gOVTZ2PNkh","Завантажити сертифікат")</f>
        <v>Завантажити сертифікат</v>
      </c>
    </row>
    <row r="163" spans="1:4" x14ac:dyDescent="0.3">
      <c r="A163" t="s">
        <v>327</v>
      </c>
      <c r="B163" t="s">
        <v>5</v>
      </c>
      <c r="C163" t="s">
        <v>328</v>
      </c>
      <c r="D163" t="str">
        <f>HYPERLINK("https://talan.bank.gov.ua/get-user-certificate/zcu0INn2Z1ZTd5t9owAv","Завантажити сертифікат")</f>
        <v>Завантажити сертифікат</v>
      </c>
    </row>
    <row r="164" spans="1:4" x14ac:dyDescent="0.3">
      <c r="A164" t="s">
        <v>329</v>
      </c>
      <c r="B164" t="s">
        <v>5</v>
      </c>
      <c r="C164" t="s">
        <v>330</v>
      </c>
      <c r="D164" t="str">
        <f>HYPERLINK("https://talan.bank.gov.ua/get-user-certificate/zcu0IFI5yL2vPYlRQrEr","Завантажити сертифікат")</f>
        <v>Завантажити сертифікат</v>
      </c>
    </row>
    <row r="165" spans="1:4" x14ac:dyDescent="0.3">
      <c r="A165" t="s">
        <v>331</v>
      </c>
      <c r="B165" t="s">
        <v>5</v>
      </c>
      <c r="C165" t="s">
        <v>332</v>
      </c>
      <c r="D165" t="str">
        <f>HYPERLINK("https://talan.bank.gov.ua/get-user-certificate/zcu0IqsjK8h6rydH2488","Завантажити сертифікат")</f>
        <v>Завантажити сертифікат</v>
      </c>
    </row>
    <row r="166" spans="1:4" x14ac:dyDescent="0.3">
      <c r="A166" t="s">
        <v>333</v>
      </c>
      <c r="B166" t="s">
        <v>5</v>
      </c>
      <c r="C166" t="s">
        <v>334</v>
      </c>
      <c r="D166" t="str">
        <f>HYPERLINK("https://talan.bank.gov.ua/get-user-certificate/zcu0IRCzyy4P7xrBgDk6","Завантажити сертифікат")</f>
        <v>Завантажити сертифікат</v>
      </c>
    </row>
    <row r="167" spans="1:4" x14ac:dyDescent="0.3">
      <c r="A167" t="s">
        <v>335</v>
      </c>
      <c r="B167" t="s">
        <v>5</v>
      </c>
      <c r="C167" t="s">
        <v>336</v>
      </c>
      <c r="D167" t="str">
        <f>HYPERLINK("https://talan.bank.gov.ua/get-user-certificate/zcu0I4CeOMs_xQnMEqJY","Завантажити сертифікат")</f>
        <v>Завантажити сертифікат</v>
      </c>
    </row>
    <row r="168" spans="1:4" x14ac:dyDescent="0.3">
      <c r="A168" t="s">
        <v>337</v>
      </c>
      <c r="B168" t="s">
        <v>5</v>
      </c>
      <c r="C168" t="s">
        <v>338</v>
      </c>
      <c r="D168" t="str">
        <f>HYPERLINK("https://talan.bank.gov.ua/get-user-certificate/zcu0IogzskRHFESszKIW","Завантажити сертифікат")</f>
        <v>Завантажити сертифікат</v>
      </c>
    </row>
    <row r="169" spans="1:4" x14ac:dyDescent="0.3">
      <c r="A169" t="s">
        <v>339</v>
      </c>
      <c r="B169" t="s">
        <v>5</v>
      </c>
      <c r="C169" t="s">
        <v>340</v>
      </c>
      <c r="D169" t="str">
        <f>HYPERLINK("https://talan.bank.gov.ua/get-user-certificate/zcu0InLCLljaLb6f9qKQ","Завантажити сертифікат")</f>
        <v>Завантажити сертифікат</v>
      </c>
    </row>
    <row r="170" spans="1:4" x14ac:dyDescent="0.3">
      <c r="A170" t="s">
        <v>341</v>
      </c>
      <c r="B170" t="s">
        <v>5</v>
      </c>
      <c r="C170" t="s">
        <v>342</v>
      </c>
      <c r="D170" t="str">
        <f>HYPERLINK("https://talan.bank.gov.ua/get-user-certificate/zcu0IyvqnZxt1CwuZD3V","Завантажити сертифікат")</f>
        <v>Завантажити сертифікат</v>
      </c>
    </row>
    <row r="171" spans="1:4" x14ac:dyDescent="0.3">
      <c r="A171" t="s">
        <v>343</v>
      </c>
      <c r="B171" t="s">
        <v>5</v>
      </c>
      <c r="C171" t="s">
        <v>344</v>
      </c>
      <c r="D171" t="str">
        <f>HYPERLINK("https://talan.bank.gov.ua/get-user-certificate/zcu0IzVh3E2-BMy0eQJB","Завантажити сертифікат")</f>
        <v>Завантажити сертифікат</v>
      </c>
    </row>
    <row r="172" spans="1:4" x14ac:dyDescent="0.3">
      <c r="A172" t="s">
        <v>345</v>
      </c>
      <c r="B172" t="s">
        <v>5</v>
      </c>
      <c r="C172" t="s">
        <v>346</v>
      </c>
      <c r="D172" t="str">
        <f>HYPERLINK("https://talan.bank.gov.ua/get-user-certificate/zcu0IXVAD2PYzjiOf23b","Завантажити сертифікат")</f>
        <v>Завантажити сертифікат</v>
      </c>
    </row>
    <row r="173" spans="1:4" x14ac:dyDescent="0.3">
      <c r="A173" t="s">
        <v>347</v>
      </c>
      <c r="B173" t="s">
        <v>5</v>
      </c>
      <c r="C173" t="s">
        <v>348</v>
      </c>
      <c r="D173" t="str">
        <f>HYPERLINK("https://talan.bank.gov.ua/get-user-certificate/zcu0IDA7SdufuN-1ZrB8","Завантажити сертифікат")</f>
        <v>Завантажити сертифікат</v>
      </c>
    </row>
    <row r="174" spans="1:4" x14ac:dyDescent="0.3">
      <c r="A174" t="s">
        <v>349</v>
      </c>
      <c r="B174" t="s">
        <v>5</v>
      </c>
      <c r="C174" t="s">
        <v>350</v>
      </c>
      <c r="D174" t="str">
        <f>HYPERLINK("https://talan.bank.gov.ua/get-user-certificate/zcu0IElqxtaP341Cv2rL","Завантажити сертифікат")</f>
        <v>Завантажити сертифікат</v>
      </c>
    </row>
    <row r="175" spans="1:4" x14ac:dyDescent="0.3">
      <c r="A175" t="s">
        <v>351</v>
      </c>
      <c r="B175" t="s">
        <v>5</v>
      </c>
      <c r="C175" t="s">
        <v>352</v>
      </c>
      <c r="D175" t="str">
        <f>HYPERLINK("https://talan.bank.gov.ua/get-user-certificate/zcu0IQocifH-I32zWKHR","Завантажити сертифікат")</f>
        <v>Завантажити сертифікат</v>
      </c>
    </row>
    <row r="176" spans="1:4" x14ac:dyDescent="0.3">
      <c r="A176" t="s">
        <v>353</v>
      </c>
      <c r="B176" t="s">
        <v>5</v>
      </c>
      <c r="C176" t="s">
        <v>354</v>
      </c>
      <c r="D176" t="str">
        <f>HYPERLINK("https://talan.bank.gov.ua/get-user-certificate/zcu0ImjCC3RiSqKeeOOo","Завантажити сертифікат")</f>
        <v>Завантажити сертифікат</v>
      </c>
    </row>
    <row r="177" spans="1:4" x14ac:dyDescent="0.3">
      <c r="A177" t="s">
        <v>355</v>
      </c>
      <c r="B177" t="s">
        <v>5</v>
      </c>
      <c r="C177" t="s">
        <v>356</v>
      </c>
      <c r="D177" t="str">
        <f>HYPERLINK("https://talan.bank.gov.ua/get-user-certificate/zcu0IGR_UfUrftMLW17p","Завантажити сертифікат")</f>
        <v>Завантажити сертифікат</v>
      </c>
    </row>
    <row r="178" spans="1:4" x14ac:dyDescent="0.3">
      <c r="A178" t="s">
        <v>357</v>
      </c>
      <c r="B178" t="s">
        <v>5</v>
      </c>
      <c r="C178" t="s">
        <v>358</v>
      </c>
      <c r="D178" t="str">
        <f>HYPERLINK("https://talan.bank.gov.ua/get-user-certificate/zcu0IZ2Y-seEogG53Fuz","Завантажити сертифікат")</f>
        <v>Завантажити сертифікат</v>
      </c>
    </row>
    <row r="179" spans="1:4" x14ac:dyDescent="0.3">
      <c r="A179" t="s">
        <v>359</v>
      </c>
      <c r="B179" t="s">
        <v>5</v>
      </c>
      <c r="C179" t="s">
        <v>360</v>
      </c>
      <c r="D179" t="str">
        <f>HYPERLINK("https://talan.bank.gov.ua/get-user-certificate/zcu0ICRlCwL7mIJgve1_","Завантажити сертифікат")</f>
        <v>Завантажити сертифікат</v>
      </c>
    </row>
    <row r="180" spans="1:4" x14ac:dyDescent="0.3">
      <c r="A180" t="s">
        <v>361</v>
      </c>
      <c r="B180" t="s">
        <v>5</v>
      </c>
      <c r="C180" t="s">
        <v>362</v>
      </c>
      <c r="D180" t="str">
        <f>HYPERLINK("https://talan.bank.gov.ua/get-user-certificate/zcu0Imut_CxbuRJFaEjp","Завантажити сертифікат")</f>
        <v>Завантажити сертифікат</v>
      </c>
    </row>
    <row r="181" spans="1:4" x14ac:dyDescent="0.3">
      <c r="A181" t="s">
        <v>363</v>
      </c>
      <c r="B181" t="s">
        <v>5</v>
      </c>
      <c r="C181" t="s">
        <v>364</v>
      </c>
      <c r="D181" t="str">
        <f>HYPERLINK("https://talan.bank.gov.ua/get-user-certificate/zcu0IoRO0J0Gbd23mf-K","Завантажити сертифікат")</f>
        <v>Завантажити сертифікат</v>
      </c>
    </row>
    <row r="182" spans="1:4" x14ac:dyDescent="0.3">
      <c r="A182" t="s">
        <v>365</v>
      </c>
      <c r="B182" t="s">
        <v>5</v>
      </c>
      <c r="C182" t="s">
        <v>366</v>
      </c>
      <c r="D182" t="str">
        <f>HYPERLINK("https://talan.bank.gov.ua/get-user-certificate/zcu0IkFsAjxD9x6a54Fd","Завантажити сертифікат")</f>
        <v>Завантажити сертифікат</v>
      </c>
    </row>
    <row r="183" spans="1:4" x14ac:dyDescent="0.3">
      <c r="A183" t="s">
        <v>367</v>
      </c>
      <c r="B183" t="s">
        <v>5</v>
      </c>
      <c r="C183" t="s">
        <v>368</v>
      </c>
      <c r="D183" t="str">
        <f>HYPERLINK("https://talan.bank.gov.ua/get-user-certificate/zcu0ISbcBOzaS_lUQ8oc","Завантажити сертифікат")</f>
        <v>Завантажити сертифікат</v>
      </c>
    </row>
    <row r="184" spans="1:4" x14ac:dyDescent="0.3">
      <c r="A184" t="s">
        <v>369</v>
      </c>
      <c r="B184" t="s">
        <v>5</v>
      </c>
      <c r="C184" t="s">
        <v>370</v>
      </c>
      <c r="D184" t="str">
        <f>HYPERLINK("https://talan.bank.gov.ua/get-user-certificate/zcu0I0wZVCtbHk0wTD3r","Завантажити сертифікат")</f>
        <v>Завантажити сертифікат</v>
      </c>
    </row>
    <row r="185" spans="1:4" x14ac:dyDescent="0.3">
      <c r="A185" t="s">
        <v>371</v>
      </c>
      <c r="B185" t="s">
        <v>5</v>
      </c>
      <c r="C185" t="s">
        <v>372</v>
      </c>
      <c r="D185" t="str">
        <f>HYPERLINK("https://talan.bank.gov.ua/get-user-certificate/zcu0Ih33cYYaIEtMKgI2","Завантажити сертифікат")</f>
        <v>Завантажити сертифікат</v>
      </c>
    </row>
    <row r="186" spans="1:4" x14ac:dyDescent="0.3">
      <c r="A186" t="s">
        <v>373</v>
      </c>
      <c r="B186" t="s">
        <v>5</v>
      </c>
      <c r="C186" t="s">
        <v>374</v>
      </c>
      <c r="D186" t="str">
        <f>HYPERLINK("https://talan.bank.gov.ua/get-user-certificate/zcu0I53FZD2N_7M1Kx0T","Завантажити сертифікат")</f>
        <v>Завантажити сертифікат</v>
      </c>
    </row>
    <row r="187" spans="1:4" x14ac:dyDescent="0.3">
      <c r="A187" t="s">
        <v>375</v>
      </c>
      <c r="B187" t="s">
        <v>5</v>
      </c>
      <c r="C187" t="s">
        <v>376</v>
      </c>
      <c r="D187" t="str">
        <f>HYPERLINK("https://talan.bank.gov.ua/get-user-certificate/zcu0I5C54h_AR82XQm2s","Завантажити сертифікат")</f>
        <v>Завантажити сертифікат</v>
      </c>
    </row>
    <row r="188" spans="1:4" x14ac:dyDescent="0.3">
      <c r="A188" t="s">
        <v>377</v>
      </c>
      <c r="B188" t="s">
        <v>5</v>
      </c>
      <c r="C188" t="s">
        <v>378</v>
      </c>
      <c r="D188" t="str">
        <f>HYPERLINK("https://talan.bank.gov.ua/get-user-certificate/zcu0IKsBjxDhJEs8tvvp","Завантажити сертифікат")</f>
        <v>Завантажити сертифікат</v>
      </c>
    </row>
    <row r="189" spans="1:4" x14ac:dyDescent="0.3">
      <c r="A189" t="s">
        <v>379</v>
      </c>
      <c r="B189" t="s">
        <v>5</v>
      </c>
      <c r="C189" t="s">
        <v>380</v>
      </c>
      <c r="D189" t="str">
        <f>HYPERLINK("https://talan.bank.gov.ua/get-user-certificate/zcu0Ih4OWjvTid1j6evz","Завантажити сертифікат")</f>
        <v>Завантажити сертифікат</v>
      </c>
    </row>
    <row r="190" spans="1:4" x14ac:dyDescent="0.3">
      <c r="A190" t="s">
        <v>381</v>
      </c>
      <c r="B190" t="s">
        <v>5</v>
      </c>
      <c r="C190" t="s">
        <v>382</v>
      </c>
      <c r="D190" t="str">
        <f>HYPERLINK("https://talan.bank.gov.ua/get-user-certificate/zcu0I5fQN4WC-Xq5--hw","Завантажити сертифікат")</f>
        <v>Завантажити сертифікат</v>
      </c>
    </row>
    <row r="191" spans="1:4" x14ac:dyDescent="0.3">
      <c r="A191" t="s">
        <v>383</v>
      </c>
      <c r="B191" t="s">
        <v>5</v>
      </c>
      <c r="C191" t="s">
        <v>384</v>
      </c>
      <c r="D191" t="str">
        <f>HYPERLINK("https://talan.bank.gov.ua/get-user-certificate/zcu0IbSi2rd3j8y7tkKP","Завантажити сертифікат")</f>
        <v>Завантажити сертифікат</v>
      </c>
    </row>
    <row r="192" spans="1:4" x14ac:dyDescent="0.3">
      <c r="A192" t="s">
        <v>385</v>
      </c>
      <c r="B192" t="s">
        <v>5</v>
      </c>
      <c r="C192" t="s">
        <v>386</v>
      </c>
      <c r="D192" t="str">
        <f>HYPERLINK("https://talan.bank.gov.ua/get-user-certificate/zcu0IXUuHOd8llAMV0aP","Завантажити сертифікат")</f>
        <v>Завантажити сертифікат</v>
      </c>
    </row>
    <row r="193" spans="1:4" x14ac:dyDescent="0.3">
      <c r="A193" t="s">
        <v>387</v>
      </c>
      <c r="B193" t="s">
        <v>5</v>
      </c>
      <c r="C193" t="s">
        <v>388</v>
      </c>
      <c r="D193" t="str">
        <f>HYPERLINK("https://talan.bank.gov.ua/get-user-certificate/zcu0IJ61lrt_Eb90_1g2","Завантажити сертифікат")</f>
        <v>Завантажити сертифікат</v>
      </c>
    </row>
    <row r="194" spans="1:4" x14ac:dyDescent="0.3">
      <c r="A194" t="s">
        <v>389</v>
      </c>
      <c r="B194" t="s">
        <v>5</v>
      </c>
      <c r="C194" t="s">
        <v>390</v>
      </c>
      <c r="D194" t="str">
        <f>HYPERLINK("https://talan.bank.gov.ua/get-user-certificate/zcu0Il1-ojS1n6yKeEP-","Завантажити сертифікат")</f>
        <v>Завантажити сертифікат</v>
      </c>
    </row>
    <row r="195" spans="1:4" x14ac:dyDescent="0.3">
      <c r="A195" t="s">
        <v>391</v>
      </c>
      <c r="B195" t="s">
        <v>5</v>
      </c>
      <c r="C195" t="s">
        <v>392</v>
      </c>
      <c r="D195" t="str">
        <f>HYPERLINK("https://talan.bank.gov.ua/get-user-certificate/zcu0IhevQrQNL45HMFHn","Завантажити сертифікат")</f>
        <v>Завантажити сертифікат</v>
      </c>
    </row>
    <row r="196" spans="1:4" x14ac:dyDescent="0.3">
      <c r="A196" t="s">
        <v>393</v>
      </c>
      <c r="B196" t="s">
        <v>5</v>
      </c>
      <c r="C196" t="s">
        <v>394</v>
      </c>
      <c r="D196" t="str">
        <f>HYPERLINK("https://talan.bank.gov.ua/get-user-certificate/zcu0IOgG17RiWfDa3wYS","Завантажити сертифікат")</f>
        <v>Завантажити сертифікат</v>
      </c>
    </row>
    <row r="197" spans="1:4" x14ac:dyDescent="0.3">
      <c r="A197" t="s">
        <v>395</v>
      </c>
      <c r="B197" t="s">
        <v>5</v>
      </c>
      <c r="C197" t="s">
        <v>396</v>
      </c>
      <c r="D197" t="str">
        <f>HYPERLINK("https://talan.bank.gov.ua/get-user-certificate/zcu0Iv09EyvMmHIi0Rii","Завантажити сертифікат")</f>
        <v>Завантажити сертифікат</v>
      </c>
    </row>
    <row r="198" spans="1:4" x14ac:dyDescent="0.3">
      <c r="A198" t="s">
        <v>397</v>
      </c>
      <c r="B198" t="s">
        <v>5</v>
      </c>
      <c r="C198" t="s">
        <v>398</v>
      </c>
      <c r="D198" t="str">
        <f>HYPERLINK("https://talan.bank.gov.ua/get-user-certificate/zcu0IMAB8j8MadRpearE","Завантажити сертифікат")</f>
        <v>Завантажити сертифікат</v>
      </c>
    </row>
    <row r="199" spans="1:4" x14ac:dyDescent="0.3">
      <c r="A199" t="s">
        <v>399</v>
      </c>
      <c r="B199" t="s">
        <v>5</v>
      </c>
      <c r="C199" t="s">
        <v>400</v>
      </c>
      <c r="D199" t="str">
        <f>HYPERLINK("https://talan.bank.gov.ua/get-user-certificate/zcu0I16KsGp-n2Pm__Fm","Завантажити сертифікат")</f>
        <v>Завантажити сертифікат</v>
      </c>
    </row>
    <row r="200" spans="1:4" x14ac:dyDescent="0.3">
      <c r="A200" t="s">
        <v>401</v>
      </c>
      <c r="B200" t="s">
        <v>5</v>
      </c>
      <c r="C200" t="s">
        <v>402</v>
      </c>
      <c r="D200" t="str">
        <f>HYPERLINK("https://talan.bank.gov.ua/get-user-certificate/zcu0Iope-zpIVqAkbaeE","Завантажити сертифікат")</f>
        <v>Завантажити сертифікат</v>
      </c>
    </row>
    <row r="201" spans="1:4" x14ac:dyDescent="0.3">
      <c r="A201" t="s">
        <v>403</v>
      </c>
      <c r="B201" t="s">
        <v>5</v>
      </c>
      <c r="C201" t="s">
        <v>404</v>
      </c>
      <c r="D201" t="str">
        <f>HYPERLINK("https://talan.bank.gov.ua/get-user-certificate/zcu0IbrYYUlC4y0Q8-Aa","Завантажити сертифікат")</f>
        <v>Завантажити сертифікат</v>
      </c>
    </row>
    <row r="202" spans="1:4" x14ac:dyDescent="0.3">
      <c r="A202" t="s">
        <v>405</v>
      </c>
      <c r="B202" t="s">
        <v>5</v>
      </c>
      <c r="C202" t="s">
        <v>406</v>
      </c>
      <c r="D202" t="str">
        <f>HYPERLINK("https://talan.bank.gov.ua/get-user-certificate/zcu0I3XJQU4PV2C7Cc9w","Завантажити сертифікат")</f>
        <v>Завантажити сертифікат</v>
      </c>
    </row>
    <row r="203" spans="1:4" x14ac:dyDescent="0.3">
      <c r="A203" t="s">
        <v>407</v>
      </c>
      <c r="B203" t="s">
        <v>5</v>
      </c>
      <c r="C203" t="s">
        <v>408</v>
      </c>
      <c r="D203" t="str">
        <f>HYPERLINK("https://talan.bank.gov.ua/get-user-certificate/zcu0Ic5aHTz5nYXVZOcR","Завантажити сертифікат")</f>
        <v>Завантажити сертифікат</v>
      </c>
    </row>
    <row r="204" spans="1:4" x14ac:dyDescent="0.3">
      <c r="A204" t="s">
        <v>409</v>
      </c>
      <c r="B204" t="s">
        <v>5</v>
      </c>
      <c r="C204" t="s">
        <v>410</v>
      </c>
      <c r="D204" t="str">
        <f>HYPERLINK("https://talan.bank.gov.ua/get-user-certificate/zcu0I-aOA7lhxW34RVl2","Завантажити сертифікат")</f>
        <v>Завантажити сертифікат</v>
      </c>
    </row>
    <row r="205" spans="1:4" x14ac:dyDescent="0.3">
      <c r="A205" t="s">
        <v>411</v>
      </c>
      <c r="B205" t="s">
        <v>5</v>
      </c>
      <c r="C205" t="s">
        <v>412</v>
      </c>
      <c r="D205" t="str">
        <f>HYPERLINK("https://talan.bank.gov.ua/get-user-certificate/zcu0IBxo0pn3FfqTglvx","Завантажити сертифікат")</f>
        <v>Завантажити сертифікат</v>
      </c>
    </row>
    <row r="206" spans="1:4" x14ac:dyDescent="0.3">
      <c r="A206" t="s">
        <v>413</v>
      </c>
      <c r="B206" t="s">
        <v>5</v>
      </c>
      <c r="C206" t="s">
        <v>414</v>
      </c>
      <c r="D206" t="str">
        <f>HYPERLINK("https://talan.bank.gov.ua/get-user-certificate/zcu0IvF3W9Y3kxpRwHQ-","Завантажити сертифікат")</f>
        <v>Завантажити сертифікат</v>
      </c>
    </row>
    <row r="207" spans="1:4" x14ac:dyDescent="0.3">
      <c r="A207" t="s">
        <v>415</v>
      </c>
      <c r="B207" t="s">
        <v>5</v>
      </c>
      <c r="C207" t="s">
        <v>416</v>
      </c>
      <c r="D207" t="str">
        <f>HYPERLINK("https://talan.bank.gov.ua/get-user-certificate/zcu0IkXucx8wkcbvRbzM","Завантажити сертифікат")</f>
        <v>Завантажити сертифікат</v>
      </c>
    </row>
    <row r="208" spans="1:4" x14ac:dyDescent="0.3">
      <c r="A208" t="s">
        <v>417</v>
      </c>
      <c r="B208" t="s">
        <v>5</v>
      </c>
      <c r="C208" t="s">
        <v>418</v>
      </c>
      <c r="D208" t="str">
        <f>HYPERLINK("https://talan.bank.gov.ua/get-user-certificate/zcu0IBMDhZk7xeDS4JVD","Завантажити сертифікат")</f>
        <v>Завантажити сертифікат</v>
      </c>
    </row>
    <row r="209" spans="1:4" x14ac:dyDescent="0.3">
      <c r="A209" t="s">
        <v>419</v>
      </c>
      <c r="B209" t="s">
        <v>5</v>
      </c>
      <c r="C209" t="s">
        <v>420</v>
      </c>
      <c r="D209" t="str">
        <f>HYPERLINK("https://talan.bank.gov.ua/get-user-certificate/zcu0ImuRmjs7Yrxyovi_","Завантажити сертифікат")</f>
        <v>Завантажити сертифікат</v>
      </c>
    </row>
    <row r="210" spans="1:4" x14ac:dyDescent="0.3">
      <c r="A210" t="s">
        <v>421</v>
      </c>
      <c r="B210" t="s">
        <v>5</v>
      </c>
      <c r="C210" t="s">
        <v>422</v>
      </c>
      <c r="D210" t="str">
        <f>HYPERLINK("https://talan.bank.gov.ua/get-user-certificate/zcu0I7XNBomXa2t_J6Wr","Завантажити сертифікат")</f>
        <v>Завантажити сертифікат</v>
      </c>
    </row>
    <row r="211" spans="1:4" x14ac:dyDescent="0.3">
      <c r="A211" t="s">
        <v>423</v>
      </c>
      <c r="B211" t="s">
        <v>5</v>
      </c>
      <c r="C211" t="s">
        <v>424</v>
      </c>
      <c r="D211" t="str">
        <f>HYPERLINK("https://talan.bank.gov.ua/get-user-certificate/zcu0IuR-0F81hikIY8pk","Завантажити сертифікат")</f>
        <v>Завантажити сертифікат</v>
      </c>
    </row>
    <row r="212" spans="1:4" x14ac:dyDescent="0.3">
      <c r="A212" t="s">
        <v>425</v>
      </c>
      <c r="B212" t="s">
        <v>5</v>
      </c>
      <c r="C212" t="s">
        <v>426</v>
      </c>
      <c r="D212" t="str">
        <f>HYPERLINK("https://talan.bank.gov.ua/get-user-certificate/zcu0IQPdXt_R9viIqors","Завантажити сертифікат")</f>
        <v>Завантажити сертифікат</v>
      </c>
    </row>
    <row r="213" spans="1:4" x14ac:dyDescent="0.3">
      <c r="A213" t="s">
        <v>427</v>
      </c>
      <c r="B213" t="s">
        <v>5</v>
      </c>
      <c r="C213" t="s">
        <v>428</v>
      </c>
      <c r="D213" t="str">
        <f>HYPERLINK("https://talan.bank.gov.ua/get-user-certificate/zcu0IN2yroCpbDBZTstw","Завантажити сертифікат")</f>
        <v>Завантажити сертифікат</v>
      </c>
    </row>
    <row r="214" spans="1:4" x14ac:dyDescent="0.3">
      <c r="A214" t="s">
        <v>429</v>
      </c>
      <c r="B214" t="s">
        <v>5</v>
      </c>
      <c r="C214" t="s">
        <v>430</v>
      </c>
      <c r="D214" t="str">
        <f>HYPERLINK("https://talan.bank.gov.ua/get-user-certificate/zcu0IPioam-OSzM9vITa","Завантажити сертифікат")</f>
        <v>Завантажити сертифікат</v>
      </c>
    </row>
    <row r="215" spans="1:4" x14ac:dyDescent="0.3">
      <c r="A215" t="s">
        <v>431</v>
      </c>
      <c r="B215" t="s">
        <v>5</v>
      </c>
      <c r="C215" t="s">
        <v>432</v>
      </c>
      <c r="D215" t="str">
        <f>HYPERLINK("https://talan.bank.gov.ua/get-user-certificate/zcu0I5yvvgW9jP0xtD_G","Завантажити сертифікат")</f>
        <v>Завантажити сертифікат</v>
      </c>
    </row>
    <row r="216" spans="1:4" x14ac:dyDescent="0.3">
      <c r="A216" t="s">
        <v>433</v>
      </c>
      <c r="B216" t="s">
        <v>5</v>
      </c>
      <c r="C216" t="s">
        <v>434</v>
      </c>
      <c r="D216" t="str">
        <f>HYPERLINK("https://talan.bank.gov.ua/get-user-certificate/zcu0ISMK8TVLNOtzxYkm","Завантажити сертифікат")</f>
        <v>Завантажити сертифікат</v>
      </c>
    </row>
    <row r="217" spans="1:4" x14ac:dyDescent="0.3">
      <c r="A217" t="s">
        <v>435</v>
      </c>
      <c r="B217" t="s">
        <v>5</v>
      </c>
      <c r="C217" t="s">
        <v>436</v>
      </c>
      <c r="D217" t="str">
        <f>HYPERLINK("https://talan.bank.gov.ua/get-user-certificate/zcu0IUVtvepNVv9CMebf","Завантажити сертифікат")</f>
        <v>Завантажити сертифікат</v>
      </c>
    </row>
    <row r="218" spans="1:4" x14ac:dyDescent="0.3">
      <c r="A218" t="s">
        <v>437</v>
      </c>
      <c r="B218" t="s">
        <v>5</v>
      </c>
      <c r="C218" t="s">
        <v>438</v>
      </c>
      <c r="D218" t="str">
        <f>HYPERLINK("https://talan.bank.gov.ua/get-user-certificate/zcu0I_Sy946UUyDDKZix","Завантажити сертифікат")</f>
        <v>Завантажити сертифікат</v>
      </c>
    </row>
    <row r="219" spans="1:4" x14ac:dyDescent="0.3">
      <c r="A219" t="s">
        <v>439</v>
      </c>
      <c r="B219" t="s">
        <v>5</v>
      </c>
      <c r="C219" t="s">
        <v>440</v>
      </c>
      <c r="D219" t="str">
        <f>HYPERLINK("https://talan.bank.gov.ua/get-user-certificate/zcu0IBvKKer9f5KPPaZ_","Завантажити сертифікат")</f>
        <v>Завантажити сертифікат</v>
      </c>
    </row>
    <row r="220" spans="1:4" x14ac:dyDescent="0.3">
      <c r="A220" t="s">
        <v>441</v>
      </c>
      <c r="B220" t="s">
        <v>5</v>
      </c>
      <c r="C220" t="s">
        <v>442</v>
      </c>
      <c r="D220" t="str">
        <f>HYPERLINK("https://talan.bank.gov.ua/get-user-certificate/zcu0IE6kVutWufAm7uUD","Завантажити сертифікат")</f>
        <v>Завантажити сертифікат</v>
      </c>
    </row>
    <row r="221" spans="1:4" x14ac:dyDescent="0.3">
      <c r="A221" t="s">
        <v>443</v>
      </c>
      <c r="B221" t="s">
        <v>5</v>
      </c>
      <c r="C221" t="s">
        <v>444</v>
      </c>
      <c r="D221" t="str">
        <f>HYPERLINK("https://talan.bank.gov.ua/get-user-certificate/zcu0IlJefxVpy4hsKfAi","Завантажити сертифікат")</f>
        <v>Завантажити сертифікат</v>
      </c>
    </row>
    <row r="222" spans="1:4" x14ac:dyDescent="0.3">
      <c r="A222" t="s">
        <v>445</v>
      </c>
      <c r="B222" t="s">
        <v>5</v>
      </c>
      <c r="C222" t="s">
        <v>446</v>
      </c>
      <c r="D222" t="str">
        <f>HYPERLINK("https://talan.bank.gov.ua/get-user-certificate/zcu0IdtCAd8RzrNS92tI","Завантажити сертифікат")</f>
        <v>Завантажити сертифікат</v>
      </c>
    </row>
    <row r="223" spans="1:4" x14ac:dyDescent="0.3">
      <c r="A223" t="s">
        <v>447</v>
      </c>
      <c r="B223" t="s">
        <v>5</v>
      </c>
      <c r="C223" t="s">
        <v>448</v>
      </c>
      <c r="D223" t="str">
        <f>HYPERLINK("https://talan.bank.gov.ua/get-user-certificate/zcu0IvHXmNMTucYXywbT","Завантажити сертифікат")</f>
        <v>Завантажити сертифікат</v>
      </c>
    </row>
    <row r="224" spans="1:4" x14ac:dyDescent="0.3">
      <c r="A224" t="s">
        <v>449</v>
      </c>
      <c r="B224" t="s">
        <v>5</v>
      </c>
      <c r="C224" t="s">
        <v>450</v>
      </c>
      <c r="D224" t="str">
        <f>HYPERLINK("https://talan.bank.gov.ua/get-user-certificate/zcu0I83lwcy-5IKBjuu3","Завантажити сертифікат")</f>
        <v>Завантажити сертифікат</v>
      </c>
    </row>
    <row r="225" spans="1:4" x14ac:dyDescent="0.3">
      <c r="A225" t="s">
        <v>451</v>
      </c>
      <c r="B225" t="s">
        <v>5</v>
      </c>
      <c r="C225" t="s">
        <v>452</v>
      </c>
      <c r="D225" t="str">
        <f>HYPERLINK("https://talan.bank.gov.ua/get-user-certificate/zcu0I3xTeW2g9fX7xvH0","Завантажити сертифікат")</f>
        <v>Завантажити сертифікат</v>
      </c>
    </row>
    <row r="226" spans="1:4" x14ac:dyDescent="0.3">
      <c r="A226" t="s">
        <v>453</v>
      </c>
      <c r="B226" t="s">
        <v>5</v>
      </c>
      <c r="C226" t="s">
        <v>454</v>
      </c>
      <c r="D226" t="str">
        <f>HYPERLINK("https://talan.bank.gov.ua/get-user-certificate/zcu0ILfDfNCL__2BVAWv","Завантажити сертифікат")</f>
        <v>Завантажити сертифікат</v>
      </c>
    </row>
    <row r="227" spans="1:4" x14ac:dyDescent="0.3">
      <c r="A227" t="s">
        <v>455</v>
      </c>
      <c r="B227" t="s">
        <v>5</v>
      </c>
      <c r="C227" t="s">
        <v>456</v>
      </c>
      <c r="D227" t="str">
        <f>HYPERLINK("https://talan.bank.gov.ua/get-user-certificate/zcu0IsTHB1vRLIplmjdr","Завантажити сертифікат")</f>
        <v>Завантажити сертифікат</v>
      </c>
    </row>
    <row r="228" spans="1:4" x14ac:dyDescent="0.3">
      <c r="A228" t="s">
        <v>457</v>
      </c>
      <c r="B228" t="s">
        <v>5</v>
      </c>
      <c r="C228" t="s">
        <v>458</v>
      </c>
      <c r="D228" t="str">
        <f>HYPERLINK("https://talan.bank.gov.ua/get-user-certificate/zcu0IZeRG0Nd6C-7_lP-","Завантажити сертифікат")</f>
        <v>Завантажити сертифікат</v>
      </c>
    </row>
    <row r="229" spans="1:4" x14ac:dyDescent="0.3">
      <c r="A229" t="s">
        <v>459</v>
      </c>
      <c r="B229" t="s">
        <v>5</v>
      </c>
      <c r="C229" t="s">
        <v>460</v>
      </c>
      <c r="D229" t="str">
        <f>HYPERLINK("https://talan.bank.gov.ua/get-user-certificate/zcu0IidAK8Hgm-7DyG8e","Завантажити сертифікат")</f>
        <v>Завантажити сертифікат</v>
      </c>
    </row>
    <row r="230" spans="1:4" x14ac:dyDescent="0.3">
      <c r="A230" t="s">
        <v>461</v>
      </c>
      <c r="B230" t="s">
        <v>5</v>
      </c>
      <c r="C230" t="s">
        <v>462</v>
      </c>
      <c r="D230" t="str">
        <f>HYPERLINK("https://talan.bank.gov.ua/get-user-certificate/zcu0IdT417fkFUiVDSjc","Завантажити сертифікат")</f>
        <v>Завантажити сертифікат</v>
      </c>
    </row>
    <row r="231" spans="1:4" x14ac:dyDescent="0.3">
      <c r="A231" t="s">
        <v>463</v>
      </c>
      <c r="B231" t="s">
        <v>5</v>
      </c>
      <c r="C231" t="s">
        <v>464</v>
      </c>
      <c r="D231" t="str">
        <f>HYPERLINK("https://talan.bank.gov.ua/get-user-certificate/zcu0IJL84UYdDHkEXBvh","Завантажити сертифікат")</f>
        <v>Завантажити сертифікат</v>
      </c>
    </row>
    <row r="232" spans="1:4" x14ac:dyDescent="0.3">
      <c r="A232" t="s">
        <v>465</v>
      </c>
      <c r="B232" t="s">
        <v>5</v>
      </c>
      <c r="C232" t="s">
        <v>466</v>
      </c>
      <c r="D232" t="str">
        <f>HYPERLINK("https://talan.bank.gov.ua/get-user-certificate/zcu0ICndD8hCSwptR1LI","Завантажити сертифікат")</f>
        <v>Завантажити сертифікат</v>
      </c>
    </row>
    <row r="233" spans="1:4" x14ac:dyDescent="0.3">
      <c r="A233" t="s">
        <v>467</v>
      </c>
      <c r="B233" t="s">
        <v>5</v>
      </c>
      <c r="C233" t="s">
        <v>468</v>
      </c>
      <c r="D233" t="str">
        <f>HYPERLINK("https://talan.bank.gov.ua/get-user-certificate/zcu0IIhp_Pe2YX5V0CzZ","Завантажити сертифікат")</f>
        <v>Завантажити сертифікат</v>
      </c>
    </row>
    <row r="234" spans="1:4" x14ac:dyDescent="0.3">
      <c r="A234" t="s">
        <v>469</v>
      </c>
      <c r="B234" t="s">
        <v>5</v>
      </c>
      <c r="C234" t="s">
        <v>470</v>
      </c>
      <c r="D234" t="str">
        <f>HYPERLINK("https://talan.bank.gov.ua/get-user-certificate/zcu0IDjU4xL41nE4V_t9","Завантажити сертифікат")</f>
        <v>Завантажити сертифікат</v>
      </c>
    </row>
    <row r="235" spans="1:4" x14ac:dyDescent="0.3">
      <c r="A235" t="s">
        <v>471</v>
      </c>
      <c r="B235" t="s">
        <v>5</v>
      </c>
      <c r="C235" t="s">
        <v>472</v>
      </c>
      <c r="D235" t="str">
        <f>HYPERLINK("https://talan.bank.gov.ua/get-user-certificate/zcu0IXapJn2b0CYAlSkV","Завантажити сертифікат")</f>
        <v>Завантажити сертифікат</v>
      </c>
    </row>
    <row r="236" spans="1:4" x14ac:dyDescent="0.3">
      <c r="A236" t="s">
        <v>473</v>
      </c>
      <c r="B236" t="s">
        <v>5</v>
      </c>
      <c r="C236" t="s">
        <v>474</v>
      </c>
      <c r="D236" t="str">
        <f>HYPERLINK("https://talan.bank.gov.ua/get-user-certificate/zcu0IWimFqYG5y7Q0XV_","Завантажити сертифікат")</f>
        <v>Завантажити сертифікат</v>
      </c>
    </row>
    <row r="237" spans="1:4" x14ac:dyDescent="0.3">
      <c r="A237" t="s">
        <v>475</v>
      </c>
      <c r="B237" t="s">
        <v>5</v>
      </c>
      <c r="C237" t="s">
        <v>476</v>
      </c>
      <c r="D237" t="str">
        <f>HYPERLINK("https://talan.bank.gov.ua/get-user-certificate/zcu0IHXZ8cprTBlAGZJK","Завантажити сертифікат")</f>
        <v>Завантажити сертифікат</v>
      </c>
    </row>
    <row r="238" spans="1:4" x14ac:dyDescent="0.3">
      <c r="A238" t="s">
        <v>477</v>
      </c>
      <c r="B238" t="s">
        <v>5</v>
      </c>
      <c r="C238" t="s">
        <v>478</v>
      </c>
      <c r="D238" t="str">
        <f>HYPERLINK("https://talan.bank.gov.ua/get-user-certificate/zcu0I2CwmuMf64nRKGsk","Завантажити сертифікат")</f>
        <v>Завантажити сертифікат</v>
      </c>
    </row>
    <row r="239" spans="1:4" x14ac:dyDescent="0.3">
      <c r="A239" t="s">
        <v>479</v>
      </c>
      <c r="B239" t="s">
        <v>5</v>
      </c>
      <c r="C239" t="s">
        <v>480</v>
      </c>
      <c r="D239" t="str">
        <f>HYPERLINK("https://talan.bank.gov.ua/get-user-certificate/zcu0IhwIyVkS_s1I8vze","Завантажити сертифікат")</f>
        <v>Завантажити сертифікат</v>
      </c>
    </row>
    <row r="240" spans="1:4" x14ac:dyDescent="0.3">
      <c r="A240" t="s">
        <v>481</v>
      </c>
      <c r="B240" t="s">
        <v>5</v>
      </c>
      <c r="C240" t="s">
        <v>482</v>
      </c>
      <c r="D240" t="str">
        <f>HYPERLINK("https://talan.bank.gov.ua/get-user-certificate/zcu0I3zJVA3pMc1fNYQp","Завантажити сертифікат")</f>
        <v>Завантажити сертифікат</v>
      </c>
    </row>
    <row r="241" spans="1:4" x14ac:dyDescent="0.3">
      <c r="A241" t="s">
        <v>483</v>
      </c>
      <c r="B241" t="s">
        <v>5</v>
      </c>
      <c r="C241" t="s">
        <v>484</v>
      </c>
      <c r="D241" t="str">
        <f>HYPERLINK("https://talan.bank.gov.ua/get-user-certificate/zcu0Ieil9Tf3TKbJfkWu","Завантажити сертифікат")</f>
        <v>Завантажити сертифікат</v>
      </c>
    </row>
    <row r="242" spans="1:4" x14ac:dyDescent="0.3">
      <c r="A242" t="s">
        <v>485</v>
      </c>
      <c r="B242" t="s">
        <v>5</v>
      </c>
      <c r="C242" t="s">
        <v>486</v>
      </c>
      <c r="D242" t="str">
        <f>HYPERLINK("https://talan.bank.gov.ua/get-user-certificate/zcu0ICKE5ZeSgB_-K4eO","Завантажити сертифікат")</f>
        <v>Завантажити сертифікат</v>
      </c>
    </row>
    <row r="243" spans="1:4" x14ac:dyDescent="0.3">
      <c r="A243" t="s">
        <v>487</v>
      </c>
      <c r="B243" t="s">
        <v>5</v>
      </c>
      <c r="C243" t="s">
        <v>488</v>
      </c>
      <c r="D243" t="str">
        <f>HYPERLINK("https://talan.bank.gov.ua/get-user-certificate/zcu0Ilw8kikM9iPt0v1u","Завантажити сертифікат")</f>
        <v>Завантажити сертифікат</v>
      </c>
    </row>
    <row r="244" spans="1:4" x14ac:dyDescent="0.3">
      <c r="A244" t="s">
        <v>489</v>
      </c>
      <c r="B244" t="s">
        <v>5</v>
      </c>
      <c r="C244" t="s">
        <v>490</v>
      </c>
      <c r="D244" t="str">
        <f>HYPERLINK("https://talan.bank.gov.ua/get-user-certificate/zcu0Ir44OghhcqFlRIOu","Завантажити сертифікат")</f>
        <v>Завантажити сертифікат</v>
      </c>
    </row>
    <row r="245" spans="1:4" x14ac:dyDescent="0.3">
      <c r="A245" t="s">
        <v>491</v>
      </c>
      <c r="B245" t="s">
        <v>5</v>
      </c>
      <c r="C245" t="s">
        <v>492</v>
      </c>
      <c r="D245" t="str">
        <f>HYPERLINK("https://talan.bank.gov.ua/get-user-certificate/zcu0IlA1QKz37hqZPZoN","Завантажити сертифікат")</f>
        <v>Завантажити сертифікат</v>
      </c>
    </row>
    <row r="246" spans="1:4" x14ac:dyDescent="0.3">
      <c r="A246" t="s">
        <v>493</v>
      </c>
      <c r="B246" t="s">
        <v>5</v>
      </c>
      <c r="C246" t="s">
        <v>494</v>
      </c>
      <c r="D246" t="str">
        <f>HYPERLINK("https://talan.bank.gov.ua/get-user-certificate/zcu0IowFpI5y8sNBIheL","Завантажити сертифікат")</f>
        <v>Завантажити сертифікат</v>
      </c>
    </row>
    <row r="247" spans="1:4" x14ac:dyDescent="0.3">
      <c r="A247" t="s">
        <v>495</v>
      </c>
      <c r="B247" t="s">
        <v>5</v>
      </c>
      <c r="C247" t="s">
        <v>496</v>
      </c>
      <c r="D247" t="str">
        <f>HYPERLINK("https://talan.bank.gov.ua/get-user-certificate/zcu0ITEuu7kQ16haaHsB","Завантажити сертифікат")</f>
        <v>Завантажити сертифікат</v>
      </c>
    </row>
    <row r="248" spans="1:4" x14ac:dyDescent="0.3">
      <c r="A248" t="s">
        <v>497</v>
      </c>
      <c r="B248" t="s">
        <v>5</v>
      </c>
      <c r="C248" t="s">
        <v>498</v>
      </c>
      <c r="D248" t="str">
        <f>HYPERLINK("https://talan.bank.gov.ua/get-user-certificate/zcu0ICy53Y13gqmTUGuz","Завантажити сертифікат")</f>
        <v>Завантажити сертифікат</v>
      </c>
    </row>
    <row r="249" spans="1:4" x14ac:dyDescent="0.3">
      <c r="A249" t="s">
        <v>499</v>
      </c>
      <c r="B249" t="s">
        <v>5</v>
      </c>
      <c r="C249" t="s">
        <v>500</v>
      </c>
      <c r="D249" t="str">
        <f>HYPERLINK("https://talan.bank.gov.ua/get-user-certificate/zcu0IHT80Swe4bk51sZ7","Завантажити сертифікат")</f>
        <v>Завантажити сертифікат</v>
      </c>
    </row>
    <row r="250" spans="1:4" x14ac:dyDescent="0.3">
      <c r="A250" t="s">
        <v>501</v>
      </c>
      <c r="B250" t="s">
        <v>5</v>
      </c>
      <c r="C250" t="s">
        <v>502</v>
      </c>
      <c r="D250" t="str">
        <f>HYPERLINK("https://talan.bank.gov.ua/get-user-certificate/zcu0IPr2SPiDa2xiTIo-","Завантажити сертифікат")</f>
        <v>Завантажити сертифікат</v>
      </c>
    </row>
    <row r="251" spans="1:4" x14ac:dyDescent="0.3">
      <c r="A251" t="s">
        <v>503</v>
      </c>
      <c r="B251" t="s">
        <v>5</v>
      </c>
      <c r="C251" t="s">
        <v>504</v>
      </c>
      <c r="D251" t="str">
        <f>HYPERLINK("https://talan.bank.gov.ua/get-user-certificate/zcu0IEEhzwn8AUGfq99u","Завантажити сертифікат")</f>
        <v>Завантажити сертифікат</v>
      </c>
    </row>
    <row r="252" spans="1:4" x14ac:dyDescent="0.3">
      <c r="A252" t="s">
        <v>505</v>
      </c>
      <c r="B252" t="s">
        <v>5</v>
      </c>
      <c r="C252" t="s">
        <v>506</v>
      </c>
      <c r="D252" t="str">
        <f>HYPERLINK("https://talan.bank.gov.ua/get-user-certificate/zcu0IA-hWgO-hDPnI3hN","Завантажити сертифікат")</f>
        <v>Завантажити сертифікат</v>
      </c>
    </row>
    <row r="253" spans="1:4" x14ac:dyDescent="0.3">
      <c r="A253" t="s">
        <v>507</v>
      </c>
      <c r="B253" t="s">
        <v>5</v>
      </c>
      <c r="C253" t="s">
        <v>508</v>
      </c>
      <c r="D253" t="str">
        <f>HYPERLINK("https://talan.bank.gov.ua/get-user-certificate/zcu0IBKNqocvgJdc2NhP","Завантажити сертифікат")</f>
        <v>Завантажити сертифікат</v>
      </c>
    </row>
    <row r="254" spans="1:4" x14ac:dyDescent="0.3">
      <c r="A254" t="s">
        <v>509</v>
      </c>
      <c r="B254" t="s">
        <v>5</v>
      </c>
      <c r="C254" t="s">
        <v>510</v>
      </c>
      <c r="D254" t="str">
        <f>HYPERLINK("https://talan.bank.gov.ua/get-user-certificate/zcu0ITASQl7hTp_agVaB","Завантажити сертифікат")</f>
        <v>Завантажити сертифікат</v>
      </c>
    </row>
    <row r="255" spans="1:4" x14ac:dyDescent="0.3">
      <c r="A255" t="s">
        <v>511</v>
      </c>
      <c r="B255" t="s">
        <v>5</v>
      </c>
      <c r="C255" t="s">
        <v>512</v>
      </c>
      <c r="D255" t="str">
        <f>HYPERLINK("https://talan.bank.gov.ua/get-user-certificate/zcu0IxoHvqbXVGPn9Sjf","Завантажити сертифікат")</f>
        <v>Завантажити сертифікат</v>
      </c>
    </row>
    <row r="256" spans="1:4" x14ac:dyDescent="0.3">
      <c r="A256" t="s">
        <v>513</v>
      </c>
      <c r="B256" t="s">
        <v>5</v>
      </c>
      <c r="C256" t="s">
        <v>514</v>
      </c>
      <c r="D256" t="str">
        <f>HYPERLINK("https://talan.bank.gov.ua/get-user-certificate/zcu0Ix4-Kbkl5cqrSMZD","Завантажити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2025-07-21T09:26:09Z</dcterms:created>
  <dcterms:modified xsi:type="dcterms:W3CDTF">2025-07-21T09:32:44Z</dcterms:modified>
  <cp:category/>
</cp:coreProperties>
</file>