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Сертифікати Шахрай Гудбай\"/>
    </mc:Choice>
  </mc:AlternateContent>
  <bookViews>
    <workbookView xWindow="0" yWindow="0" windowWidth="23040" windowHeight="8784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D461" i="1" l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<sst xmlns="http://schemas.openxmlformats.org/spreadsheetml/2006/main" count="1384" uniqueCount="925">
  <si>
    <t>номер</t>
  </si>
  <si>
    <t>дата</t>
  </si>
  <si>
    <t>ПІБ</t>
  </si>
  <si>
    <t>Посилання на сертифікат</t>
  </si>
  <si>
    <t>ШГ_ок_001</t>
  </si>
  <si>
    <t>24 березня 2026 р.</t>
  </si>
  <si>
    <t>Аліварська Крістіна</t>
  </si>
  <si>
    <t>ШГ_ок_002</t>
  </si>
  <si>
    <t>Аліна Білоконенко</t>
  </si>
  <si>
    <t>ШГ_ок_003</t>
  </si>
  <si>
    <t>Амеліна Юлія</t>
  </si>
  <si>
    <t>ШГ_ок_004</t>
  </si>
  <si>
    <t>Анастасія Сарана</t>
  </si>
  <si>
    <t>ШГ_ок_005</t>
  </si>
  <si>
    <t>Андрій Донченко</t>
  </si>
  <si>
    <t>ШГ_ок_006</t>
  </si>
  <si>
    <t>Андросович Тетяна Миколаївна</t>
  </si>
  <si>
    <t>ШГ_ок_007</t>
  </si>
  <si>
    <t>Анісімова Світлана Анатоліївна</t>
  </si>
  <si>
    <t>ШГ_ок_008</t>
  </si>
  <si>
    <t>Апрод Катерина</t>
  </si>
  <si>
    <t>ШГ_ок_009</t>
  </si>
  <si>
    <t>Артеменко Наталя Олексіївна</t>
  </si>
  <si>
    <t>ШГ_ок_010</t>
  </si>
  <si>
    <t>Аскарова Юлія</t>
  </si>
  <si>
    <t>ШГ_ок_011</t>
  </si>
  <si>
    <t>Бабаєва Наталья Денисова Галина</t>
  </si>
  <si>
    <t>ШГ_ок_012</t>
  </si>
  <si>
    <t>Бабенко Наталія Володимирівна</t>
  </si>
  <si>
    <t>ШГ_ок_013</t>
  </si>
  <si>
    <t>Бабінець Надія</t>
  </si>
  <si>
    <t>ШГ_ок_014</t>
  </si>
  <si>
    <t>Баб'як Віталій</t>
  </si>
  <si>
    <t>ШГ_ок_015</t>
  </si>
  <si>
    <t>Байдак Оксана</t>
  </si>
  <si>
    <t>ШГ_ок_016</t>
  </si>
  <si>
    <t>Балабайко Наталія</t>
  </si>
  <si>
    <t>ШГ_ок_017</t>
  </si>
  <si>
    <t>БАРБАШИНА Олена</t>
  </si>
  <si>
    <t>ШГ_ок_018</t>
  </si>
  <si>
    <t>Батіст Олена</t>
  </si>
  <si>
    <t>ШГ_ок_019</t>
  </si>
  <si>
    <t>Бачинська Надія Миколаївна</t>
  </si>
  <si>
    <t>ШГ_ок_020</t>
  </si>
  <si>
    <t>Башмакова Антоніна Вікторівна</t>
  </si>
  <si>
    <t>ШГ_ок_021</t>
  </si>
  <si>
    <t>Бевзюк Альона</t>
  </si>
  <si>
    <t>ШГ_ок_022</t>
  </si>
  <si>
    <t>Безкороваєва Наталія</t>
  </si>
  <si>
    <t>ШГ_ок_023</t>
  </si>
  <si>
    <t>Безугла Світлана</t>
  </si>
  <si>
    <t>ШГ_ок_024</t>
  </si>
  <si>
    <t>Бережнюк Валентина</t>
  </si>
  <si>
    <t>ШГ_ок_025</t>
  </si>
  <si>
    <t>Берьозкіна Анастасія</t>
  </si>
  <si>
    <t>ШГ_ок_026</t>
  </si>
  <si>
    <t>Бєлова Наталія</t>
  </si>
  <si>
    <t>ШГ_ок_027</t>
  </si>
  <si>
    <t>Бияковська Віталіна</t>
  </si>
  <si>
    <t>ШГ_ок_028</t>
  </si>
  <si>
    <t>Білоконь Василь</t>
  </si>
  <si>
    <t>ШГ_ок_029</t>
  </si>
  <si>
    <t>Бірюкова Орина</t>
  </si>
  <si>
    <t>ШГ_ок_030</t>
  </si>
  <si>
    <t>Блавдзевич Олена Дмитрівна</t>
  </si>
  <si>
    <t>ШГ_ок_031</t>
  </si>
  <si>
    <t>Бліндар Ірина</t>
  </si>
  <si>
    <t>ШГ_ок_032</t>
  </si>
  <si>
    <t>Бліняєва Світлана Петрівна</t>
  </si>
  <si>
    <t>ШГ_ок_033</t>
  </si>
  <si>
    <t>Бобрик Олена Борисівна</t>
  </si>
  <si>
    <t>ШГ_ок_034</t>
  </si>
  <si>
    <t>Боднарчук Тетяна</t>
  </si>
  <si>
    <t>ШГ_ок_035</t>
  </si>
  <si>
    <t>Боднарюк Ірина Леонідівна</t>
  </si>
  <si>
    <t>ШГ_ок_036</t>
  </si>
  <si>
    <t>Бойко Альона</t>
  </si>
  <si>
    <t>ШГ_ок_037</t>
  </si>
  <si>
    <t>Бойчук Олександра</t>
  </si>
  <si>
    <t>ШГ_ок_038</t>
  </si>
  <si>
    <t>Бондаренко Наталія</t>
  </si>
  <si>
    <t>ШГ_ок_039</t>
  </si>
  <si>
    <t>Бондарєва Яна</t>
  </si>
  <si>
    <t>ШГ_ок_040</t>
  </si>
  <si>
    <t>Бонковська Ірина Валеріївна</t>
  </si>
  <si>
    <t>ШГ_ок_041</t>
  </si>
  <si>
    <t>Борисевич Лариса</t>
  </si>
  <si>
    <t>ШГ_ок_042</t>
  </si>
  <si>
    <t>Борисова Марина Володимирівна</t>
  </si>
  <si>
    <t>ШГ_ок_043</t>
  </si>
  <si>
    <t>Боровська Світлана</t>
  </si>
  <si>
    <t>ШГ_ок_044</t>
  </si>
  <si>
    <t>Боярко Оксана</t>
  </si>
  <si>
    <t>ШГ_ок_045</t>
  </si>
  <si>
    <t>Брицина Лідія</t>
  </si>
  <si>
    <t>ШГ_ок_046</t>
  </si>
  <si>
    <t>Бурлака Юлія</t>
  </si>
  <si>
    <t>ШГ_ок_047</t>
  </si>
  <si>
    <t>Варавко Микола Миколайович</t>
  </si>
  <si>
    <t>ШГ_ок_048</t>
  </si>
  <si>
    <t>Василик Наталія</t>
  </si>
  <si>
    <t>ШГ_ок_049</t>
  </si>
  <si>
    <t>Вацковський Михайло Антонович</t>
  </si>
  <si>
    <t>ШГ_ок_050</t>
  </si>
  <si>
    <t>Ведмеденко Марина</t>
  </si>
  <si>
    <t>ШГ_ок_051</t>
  </si>
  <si>
    <t>Вербицька Тетяна</t>
  </si>
  <si>
    <t>ШГ_ок_052</t>
  </si>
  <si>
    <t>Вершок Ганна Вікторівна</t>
  </si>
  <si>
    <t>ШГ_ок_053</t>
  </si>
  <si>
    <t>Виноградець Вікторія Вікторівна</t>
  </si>
  <si>
    <t>ШГ_ок_054</t>
  </si>
  <si>
    <t>Виноградова Олена</t>
  </si>
  <si>
    <t>ШГ_ок_055</t>
  </si>
  <si>
    <t>Виноградова Світлана</t>
  </si>
  <si>
    <t>ШГ_ок_056</t>
  </si>
  <si>
    <t>Вівчарик-Марей Вікторія Валеріївна</t>
  </si>
  <si>
    <t>ШГ_ок_057</t>
  </si>
  <si>
    <t>Войтко Юлія</t>
  </si>
  <si>
    <t>ШГ_ок_058</t>
  </si>
  <si>
    <t>Володько Михайло</t>
  </si>
  <si>
    <t>ШГ_ок_059</t>
  </si>
  <si>
    <t>Воробієвська Яна Олегівна</t>
  </si>
  <si>
    <t>ШГ_ок_060</t>
  </si>
  <si>
    <t>Воробйова Наталія</t>
  </si>
  <si>
    <t>ШГ_ок_061</t>
  </si>
  <si>
    <t>Ворожейкіна Софія</t>
  </si>
  <si>
    <t>ШГ_ок_062</t>
  </si>
  <si>
    <t>Воронкова Ксенія Володимирівна</t>
  </si>
  <si>
    <t>ШГ_ок_063</t>
  </si>
  <si>
    <t>Воронова Дарія</t>
  </si>
  <si>
    <t>ШГ_ок_064</t>
  </si>
  <si>
    <t>Воропай Юлія</t>
  </si>
  <si>
    <t>ШГ_ок_065</t>
  </si>
  <si>
    <t>Вулик Глеюватська гімназія</t>
  </si>
  <si>
    <t>ШГ_ок_066</t>
  </si>
  <si>
    <t>Гаврилюк Альона Сергіївна</t>
  </si>
  <si>
    <t>ШГ_ок_067</t>
  </si>
  <si>
    <t>Галашевська Вікторія Михайлівна</t>
  </si>
  <si>
    <t>ШГ_ок_068</t>
  </si>
  <si>
    <t>Ганна Багрій</t>
  </si>
  <si>
    <t>ШГ_ок_069</t>
  </si>
  <si>
    <t>Гаркот Марія</t>
  </si>
  <si>
    <t>ШГ_ок_070</t>
  </si>
  <si>
    <t>Герасимчук Олександр</t>
  </si>
  <si>
    <t>ШГ_ок_071</t>
  </si>
  <si>
    <t>Гетьманенко Карина</t>
  </si>
  <si>
    <t>ШГ_ок_072</t>
  </si>
  <si>
    <t>Гетьманенко Юлія</t>
  </si>
  <si>
    <t>ШГ_ок_073</t>
  </si>
  <si>
    <t>Гладка Юлія Іванівна</t>
  </si>
  <si>
    <t>ШГ_ок_074</t>
  </si>
  <si>
    <t>Гломозда Наталія</t>
  </si>
  <si>
    <t>ШГ_ок_075</t>
  </si>
  <si>
    <t>Глюз Світлана Ярославівна</t>
  </si>
  <si>
    <t>ШГ_ок_076</t>
  </si>
  <si>
    <t>Гнатюк Олена Михайлівна</t>
  </si>
  <si>
    <t>ШГ_ок_077</t>
  </si>
  <si>
    <t>Головко Марина</t>
  </si>
  <si>
    <t>ШГ_ок_078</t>
  </si>
  <si>
    <t>Головчак Галина Іванівна</t>
  </si>
  <si>
    <t>ШГ_ок_079</t>
  </si>
  <si>
    <t>Гонгало Тетяна Михайлівна</t>
  </si>
  <si>
    <t>ШГ_ок_080</t>
  </si>
  <si>
    <t>Гончаренко Олег Олександрович</t>
  </si>
  <si>
    <t>ШГ_ок_081</t>
  </si>
  <si>
    <t>Горбашевська Наталія</t>
  </si>
  <si>
    <t>ШГ_ок_082</t>
  </si>
  <si>
    <t>Горохова Вікторія</t>
  </si>
  <si>
    <t>ШГ_ок_083</t>
  </si>
  <si>
    <t>Готра Євгенія Степанівна</t>
  </si>
  <si>
    <t>ШГ_ок_084</t>
  </si>
  <si>
    <t>Градобик Оксана</t>
  </si>
  <si>
    <t>ШГ_ок_085</t>
  </si>
  <si>
    <t>Граматна Наталія</t>
  </si>
  <si>
    <t>ШГ_ок_086</t>
  </si>
  <si>
    <t>Гребенюк Віра</t>
  </si>
  <si>
    <t>ШГ_ок_087</t>
  </si>
  <si>
    <t>Грижак Руслан Тарасович</t>
  </si>
  <si>
    <t>ШГ_ок_088</t>
  </si>
  <si>
    <t>Гриник Олена</t>
  </si>
  <si>
    <t>ШГ_ок_089</t>
  </si>
  <si>
    <t>Гринько Катерина</t>
  </si>
  <si>
    <t>ШГ_ок_090</t>
  </si>
  <si>
    <t>Грицуля Марія</t>
  </si>
  <si>
    <t>ШГ_ок_091</t>
  </si>
  <si>
    <t>Громков Іван</t>
  </si>
  <si>
    <t>ШГ_ок_092</t>
  </si>
  <si>
    <t>Груша Вікторія</t>
  </si>
  <si>
    <t>ШГ_ок_093</t>
  </si>
  <si>
    <t>Гуменюк Олександр Анатолійович</t>
  </si>
  <si>
    <t>ШГ_ок_094</t>
  </si>
  <si>
    <t>Дакі Лілія Василівна</t>
  </si>
  <si>
    <t>ШГ_ок_095</t>
  </si>
  <si>
    <t>ДАНИЛЕНКО Ольга</t>
  </si>
  <si>
    <t>ШГ_ок_096</t>
  </si>
  <si>
    <t>Данилюк Юлія</t>
  </si>
  <si>
    <t>ШГ_ок_097</t>
  </si>
  <si>
    <t>Данілова Світлана Юріївна</t>
  </si>
  <si>
    <t>ШГ_ок_098</t>
  </si>
  <si>
    <t>Дармограй Юлія</t>
  </si>
  <si>
    <t>ШГ_ок_099</t>
  </si>
  <si>
    <t>Деміденко Людмила Степанівна</t>
  </si>
  <si>
    <t>ШГ_ок_100</t>
  </si>
  <si>
    <t>Демчук Тетяна Федорівна</t>
  </si>
  <si>
    <t>ШГ_ок_101</t>
  </si>
  <si>
    <t>Дец Ірина Володимирівна</t>
  </si>
  <si>
    <t>ШГ_ок_102</t>
  </si>
  <si>
    <t>Дзюнич Світлана Анатоліївна</t>
  </si>
  <si>
    <t>ШГ_ок_103</t>
  </si>
  <si>
    <t>Димид Людмила Володимирівна</t>
  </si>
  <si>
    <t>ШГ_ок_104</t>
  </si>
  <si>
    <t>ДИНЬКА Світлана</t>
  </si>
  <si>
    <t>ШГ_ок_105</t>
  </si>
  <si>
    <t>Дідик Антоніна</t>
  </si>
  <si>
    <t>ШГ_ок_106</t>
  </si>
  <si>
    <t>Дмитренко Олена Василівна</t>
  </si>
  <si>
    <t>ШГ_ок_107</t>
  </si>
  <si>
    <t>Дмухівська Ольга Іванівна</t>
  </si>
  <si>
    <t>ШГ_ок_108</t>
  </si>
  <si>
    <t>Добридник Олександр Миколайович</t>
  </si>
  <si>
    <t>ШГ_ок_109</t>
  </si>
  <si>
    <t>Довбенко Марія Сергіївна</t>
  </si>
  <si>
    <t>ШГ_ок_110</t>
  </si>
  <si>
    <t>Довбуш Ніна Євгенівна</t>
  </si>
  <si>
    <t>ШГ_ок_111</t>
  </si>
  <si>
    <t>Довга Віта</t>
  </si>
  <si>
    <t>ШГ_ок_112</t>
  </si>
  <si>
    <t>Довматюк Анастасія</t>
  </si>
  <si>
    <t>ШГ_ок_113</t>
  </si>
  <si>
    <t>Долінна Аполінарія</t>
  </si>
  <si>
    <t>ШГ_ок_114</t>
  </si>
  <si>
    <t>Драбінська Неля Іванівна</t>
  </si>
  <si>
    <t>ШГ_ок_115</t>
  </si>
  <si>
    <t>Драганчук Руслана Ярославівна</t>
  </si>
  <si>
    <t>ШГ_ок_116</t>
  </si>
  <si>
    <t>Дудич Наталія</t>
  </si>
  <si>
    <t>ШГ_ок_117</t>
  </si>
  <si>
    <t>Дудник Людмила Анатоліївни</t>
  </si>
  <si>
    <t>ШГ_ок_118</t>
  </si>
  <si>
    <t>Дякова Віта</t>
  </si>
  <si>
    <t>ШГ_ок_119</t>
  </si>
  <si>
    <t>Дяченко Світлана Григорівна</t>
  </si>
  <si>
    <t>ШГ_ок_120</t>
  </si>
  <si>
    <t>Євгеній Кучерявий</t>
  </si>
  <si>
    <t>ШГ_ок_121</t>
  </si>
  <si>
    <t>Євдокимова Наталія</t>
  </si>
  <si>
    <t>ШГ_ок_122</t>
  </si>
  <si>
    <t>Євдокимова Ольга</t>
  </si>
  <si>
    <t>ШГ_ок_123</t>
  </si>
  <si>
    <t>Євич Юрій Юрійович</t>
  </si>
  <si>
    <t>ШГ_ок_124</t>
  </si>
  <si>
    <t>Єгорова Анастасія Олександрівна</t>
  </si>
  <si>
    <t>ШГ_ок_125</t>
  </si>
  <si>
    <t>Єфремова Світлана Миколаївна</t>
  </si>
  <si>
    <t>ШГ_ок_126</t>
  </si>
  <si>
    <t>Єщенко Марія Миколаївна</t>
  </si>
  <si>
    <t>ШГ_ок_127</t>
  </si>
  <si>
    <t>Жаров Іван</t>
  </si>
  <si>
    <t>ШГ_ок_128</t>
  </si>
  <si>
    <t>Журба Наталія</t>
  </si>
  <si>
    <t>ШГ_ок_129</t>
  </si>
  <si>
    <t>Забайрачна Альона Анатоліївна</t>
  </si>
  <si>
    <t>ШГ_ок_130</t>
  </si>
  <si>
    <t>Загорняк Володимир Богданович</t>
  </si>
  <si>
    <t>ШГ_ок_131</t>
  </si>
  <si>
    <t>Зайчик Марія Вікторівна</t>
  </si>
  <si>
    <t>ШГ_ок_132</t>
  </si>
  <si>
    <t>Закутня Тамара</t>
  </si>
  <si>
    <t>ШГ_ок_133</t>
  </si>
  <si>
    <t>Замрій Микола</t>
  </si>
  <si>
    <t>ШГ_ок_134</t>
  </si>
  <si>
    <t>Заричнєв Андрій</t>
  </si>
  <si>
    <t>ШГ_ок_135</t>
  </si>
  <si>
    <t>Затор Світлана</t>
  </si>
  <si>
    <t>ШГ_ок_136</t>
  </si>
  <si>
    <t>Захарчук Ганна Володимирівна</t>
  </si>
  <si>
    <t>ШГ_ок_137</t>
  </si>
  <si>
    <t>Зборовська Вероніка</t>
  </si>
  <si>
    <t>ШГ_ок_138</t>
  </si>
  <si>
    <t>Зіненко Анжела Миколаївна</t>
  </si>
  <si>
    <t>ШГ_ок_139</t>
  </si>
  <si>
    <t>Зінов'єва Ксенія</t>
  </si>
  <si>
    <t>ШГ_ок_140</t>
  </si>
  <si>
    <t>Злобін Ірина</t>
  </si>
  <si>
    <t>ШГ_ок_141</t>
  </si>
  <si>
    <t>Іванова Ліля Володимирівна</t>
  </si>
  <si>
    <t>ШГ_ок_142</t>
  </si>
  <si>
    <t>Івануха Тетяна</t>
  </si>
  <si>
    <t>ШГ_ок_143</t>
  </si>
  <si>
    <t>Ізвєкова Анастасія</t>
  </si>
  <si>
    <t>ШГ_ок_144</t>
  </si>
  <si>
    <t>Ільченко Галина</t>
  </si>
  <si>
    <t>ШГ_ок_145</t>
  </si>
  <si>
    <t>Кабак Надія</t>
  </si>
  <si>
    <t>ШГ_ок_146</t>
  </si>
  <si>
    <t>Кадієвський Ігор</t>
  </si>
  <si>
    <t>ШГ_ок_147</t>
  </si>
  <si>
    <t>Калинюк Ольга</t>
  </si>
  <si>
    <t>ШГ_ок_148</t>
  </si>
  <si>
    <t>Каліш Наталія Миколаївна</t>
  </si>
  <si>
    <t>ШГ_ок_149</t>
  </si>
  <si>
    <t>Калмикова Юлія Вікторівна</t>
  </si>
  <si>
    <t>ШГ_ок_150</t>
  </si>
  <si>
    <t>Кальченко Зоя Романівна</t>
  </si>
  <si>
    <t>ШГ_ок_151</t>
  </si>
  <si>
    <t>Камишан Олександра Павлівна</t>
  </si>
  <si>
    <t>ШГ_ок_152</t>
  </si>
  <si>
    <t>Капко Назарій Юрійович</t>
  </si>
  <si>
    <t>ШГ_ок_153</t>
  </si>
  <si>
    <t>Карпенко Наталія Василівна</t>
  </si>
  <si>
    <t>ШГ_ок_154</t>
  </si>
  <si>
    <t>Карпова Наталія Миколаївна</t>
  </si>
  <si>
    <t>ШГ_ок_155</t>
  </si>
  <si>
    <t>Катерина Ворушило</t>
  </si>
  <si>
    <t>ШГ_ок_156</t>
  </si>
  <si>
    <t>Катерина Джуринська</t>
  </si>
  <si>
    <t>ШГ_ок_157</t>
  </si>
  <si>
    <t>Катерина Никонюк</t>
  </si>
  <si>
    <t>ШГ_ок_158</t>
  </si>
  <si>
    <t>Качура Ольга</t>
  </si>
  <si>
    <t>ШГ_ок_159</t>
  </si>
  <si>
    <t>Каюн Надія Василівна</t>
  </si>
  <si>
    <t>ШГ_ок_160</t>
  </si>
  <si>
    <t>Кирилюк Марія Віталіївна</t>
  </si>
  <si>
    <t>ШГ_ок_161</t>
  </si>
  <si>
    <t>Кирієнко Наталія</t>
  </si>
  <si>
    <t>ШГ_ок_162</t>
  </si>
  <si>
    <t>Кирпиченко Надія</t>
  </si>
  <si>
    <t>ШГ_ок_163</t>
  </si>
  <si>
    <t>Кисіль Олена Олександрівна</t>
  </si>
  <si>
    <t>ШГ_ок_164</t>
  </si>
  <si>
    <t>Кияниця Наталія</t>
  </si>
  <si>
    <t>ШГ_ок_165</t>
  </si>
  <si>
    <t>Кладова Світлана Миколаївна</t>
  </si>
  <si>
    <t>ШГ_ок_166</t>
  </si>
  <si>
    <t>Клименко Олена Вікторівна</t>
  </si>
  <si>
    <t>ШГ_ок_167</t>
  </si>
  <si>
    <t>Клочко Ольга Анатоліївна</t>
  </si>
  <si>
    <t>ШГ_ок_168</t>
  </si>
  <si>
    <t>Кобилянська Надія Василівна</t>
  </si>
  <si>
    <t>ШГ_ок_169</t>
  </si>
  <si>
    <t>Кобрій Анжеліка</t>
  </si>
  <si>
    <t>ШГ_ок_170</t>
  </si>
  <si>
    <t>Коваленко Інна</t>
  </si>
  <si>
    <t>ШГ_ок_171</t>
  </si>
  <si>
    <t>Ковалець Євгенія Іванівна</t>
  </si>
  <si>
    <t>ШГ_ок_172</t>
  </si>
  <si>
    <t>Коваль Інна Миколаївна</t>
  </si>
  <si>
    <t>ШГ_ок_173</t>
  </si>
  <si>
    <t>Коваль Павло</t>
  </si>
  <si>
    <t>ШГ_ок_174</t>
  </si>
  <si>
    <t>Ковальчук Аліна</t>
  </si>
  <si>
    <t>ШГ_ок_175</t>
  </si>
  <si>
    <t>Кожура Михайло</t>
  </si>
  <si>
    <t>ШГ_ок_176</t>
  </si>
  <si>
    <t>Козакова Яна</t>
  </si>
  <si>
    <t>ШГ_ок_177</t>
  </si>
  <si>
    <t>Кокоша Вікторія Миколаївна</t>
  </si>
  <si>
    <t>ШГ_ок_178</t>
  </si>
  <si>
    <t>Колісніченко Ольга</t>
  </si>
  <si>
    <t>ШГ_ок_179</t>
  </si>
  <si>
    <t>Колопенюк Олена Іванівна</t>
  </si>
  <si>
    <t>ШГ_ок_180</t>
  </si>
  <si>
    <t>Кондратович Оксана Олегівна</t>
  </si>
  <si>
    <t>ШГ_ок_181</t>
  </si>
  <si>
    <t>Кононенко Людмила</t>
  </si>
  <si>
    <t>ШГ_ок_182</t>
  </si>
  <si>
    <t>Констанкевич Лариса</t>
  </si>
  <si>
    <t>ШГ_ок_183</t>
  </si>
  <si>
    <t>Короленко Ріта</t>
  </si>
  <si>
    <t>ШГ_ок_184</t>
  </si>
  <si>
    <t>Косматова Ольга Вікторівна</t>
  </si>
  <si>
    <t>ШГ_ок_185</t>
  </si>
  <si>
    <t>Косовець Олена</t>
  </si>
  <si>
    <t>ШГ_ок_186</t>
  </si>
  <si>
    <t>Костюкова Катерина Станіславівна</t>
  </si>
  <si>
    <t>ШГ_ок_187</t>
  </si>
  <si>
    <t>Коцюбяк Катерина Юріївна</t>
  </si>
  <si>
    <t>ШГ_ок_188</t>
  </si>
  <si>
    <t>Кошелєва Наталя</t>
  </si>
  <si>
    <t>ШГ_ок_189</t>
  </si>
  <si>
    <t>Кравченко Олена</t>
  </si>
  <si>
    <t>ШГ_ок_190</t>
  </si>
  <si>
    <t>Крамар Людмила Богданівна</t>
  </si>
  <si>
    <t>ШГ_ок_191</t>
  </si>
  <si>
    <t>Краснова Ірина</t>
  </si>
  <si>
    <t>ШГ_ок_192</t>
  </si>
  <si>
    <t>Криворучко Яніна Сергіївна</t>
  </si>
  <si>
    <t>ШГ_ок_193</t>
  </si>
  <si>
    <t>Кривунець Світлана</t>
  </si>
  <si>
    <t>ШГ_ок_194</t>
  </si>
  <si>
    <t>Кривунь Оксана Василівна</t>
  </si>
  <si>
    <t>ШГ_ок_195</t>
  </si>
  <si>
    <t>Крівенко Артур</t>
  </si>
  <si>
    <t>ШГ_ок_196</t>
  </si>
  <si>
    <t>Крохмалюк Марія Василівна</t>
  </si>
  <si>
    <t>ШГ_ок_197</t>
  </si>
  <si>
    <t>Куклюк Світлана</t>
  </si>
  <si>
    <t>ШГ_ок_198</t>
  </si>
  <si>
    <t>Кулакевич Анастасія</t>
  </si>
  <si>
    <t>ШГ_ок_199</t>
  </si>
  <si>
    <t>Кулакевич Ірина</t>
  </si>
  <si>
    <t>ШГ_ок_200</t>
  </si>
  <si>
    <t>Кульбаба Олена Володимирівна</t>
  </si>
  <si>
    <t>ШГ_ок_201</t>
  </si>
  <si>
    <t>Кульченко Людмила Миколаївна</t>
  </si>
  <si>
    <t>ШГ_ок_202</t>
  </si>
  <si>
    <t>Кундеус Валентина Володимирівна</t>
  </si>
  <si>
    <t>ШГ_ок_203</t>
  </si>
  <si>
    <t>Купчук Інна Олександрівна</t>
  </si>
  <si>
    <t>ШГ_ок_204</t>
  </si>
  <si>
    <t>Курдельчук Людмила</t>
  </si>
  <si>
    <t>ШГ_ок_205</t>
  </si>
  <si>
    <t>Куртекова Тетяна</t>
  </si>
  <si>
    <t>ШГ_ок_206</t>
  </si>
  <si>
    <t>Кушмунс Ірина Зіновіївна</t>
  </si>
  <si>
    <t>ШГ_ок_207</t>
  </si>
  <si>
    <t>Кушнір Максим</t>
  </si>
  <si>
    <t>ШГ_ок_208</t>
  </si>
  <si>
    <t>Кущинська Тетяна Анатоліївна</t>
  </si>
  <si>
    <t>ШГ_ок_209</t>
  </si>
  <si>
    <t>Лазар Мар'яна Василівна</t>
  </si>
  <si>
    <t>ШГ_ок_210</t>
  </si>
  <si>
    <t>Лазоренко Валентин Костянтинович</t>
  </si>
  <si>
    <t>ШГ_ок_211</t>
  </si>
  <si>
    <t>Ларіна Ольга</t>
  </si>
  <si>
    <t>ШГ_ок_212</t>
  </si>
  <si>
    <t>Ластівка Галина</t>
  </si>
  <si>
    <t>ШГ_ок_213</t>
  </si>
  <si>
    <t>Лещенко Сергій</t>
  </si>
  <si>
    <t>ШГ_ок_214</t>
  </si>
  <si>
    <t>Линдюк Наталія Олександрівна</t>
  </si>
  <si>
    <t>ШГ_ок_215</t>
  </si>
  <si>
    <t>Лисенко Діана</t>
  </si>
  <si>
    <t>ШГ_ок_216</t>
  </si>
  <si>
    <t>ЛИТОВЧЕНКО Ірина</t>
  </si>
  <si>
    <t>ШГ_ок_217</t>
  </si>
  <si>
    <t>Лихач Ніна</t>
  </si>
  <si>
    <t>ШГ_ок_218</t>
  </si>
  <si>
    <t>Лихобаба Валерія</t>
  </si>
  <si>
    <t>ШГ_ок_219</t>
  </si>
  <si>
    <t>Лихошерст Дмитро</t>
  </si>
  <si>
    <t>ШГ_ок_220</t>
  </si>
  <si>
    <t>Лігун Аліна</t>
  </si>
  <si>
    <t>ШГ_ок_221</t>
  </si>
  <si>
    <t>Лісецька Соломія</t>
  </si>
  <si>
    <t>ШГ_ок_222</t>
  </si>
  <si>
    <t>Лісничук Галина</t>
  </si>
  <si>
    <t>ШГ_ок_223</t>
  </si>
  <si>
    <t>Літовка Юлія</t>
  </si>
  <si>
    <t>ШГ_ок_224</t>
  </si>
  <si>
    <t>Лобанов Володимир Вікторович</t>
  </si>
  <si>
    <t>ШГ_ок_225</t>
  </si>
  <si>
    <t>Лозинська Галина</t>
  </si>
  <si>
    <t>ШГ_ок_226</t>
  </si>
  <si>
    <t>Лозовська Катерина Олександрівна</t>
  </si>
  <si>
    <t>ШГ_ок_227</t>
  </si>
  <si>
    <t>Ломага Тетяна</t>
  </si>
  <si>
    <t>ШГ_ок_228</t>
  </si>
  <si>
    <t>Ломакіна Світлана</t>
  </si>
  <si>
    <t>ШГ_ок_229</t>
  </si>
  <si>
    <t>Лопатовська Оксана Олександрівна</t>
  </si>
  <si>
    <t>ШГ_ок_230</t>
  </si>
  <si>
    <t>Лопатюк Катерина Русланівна</t>
  </si>
  <si>
    <t>ШГ_ок_231</t>
  </si>
  <si>
    <t>Лопащук Любов Миколаївна</t>
  </si>
  <si>
    <t>ШГ_ок_232</t>
  </si>
  <si>
    <t>Лопурко Гаррі Борисович</t>
  </si>
  <si>
    <t>ШГ_ок_233</t>
  </si>
  <si>
    <t>Лоцман Наталія Володимирівна</t>
  </si>
  <si>
    <t>ШГ_ок_234</t>
  </si>
  <si>
    <t>Лужко Олена</t>
  </si>
  <si>
    <t>ШГ_ок_235</t>
  </si>
  <si>
    <t>Луцюк Тетяна Василівна</t>
  </si>
  <si>
    <t>ШГ_ок_236</t>
  </si>
  <si>
    <t>Люба Кузь</t>
  </si>
  <si>
    <t>ШГ_ок_237</t>
  </si>
  <si>
    <t>Любінець Оксана Ярославівна</t>
  </si>
  <si>
    <t>ШГ_ок_238</t>
  </si>
  <si>
    <t>Ляшенко Марина Вікторівна</t>
  </si>
  <si>
    <t>ШГ_ок_239</t>
  </si>
  <si>
    <t>Малиш Катерина</t>
  </si>
  <si>
    <t>ШГ_ок_240</t>
  </si>
  <si>
    <t>Манчук Наталія</t>
  </si>
  <si>
    <t>ШГ_ок_241</t>
  </si>
  <si>
    <t>Мартиненко Маргарита Олександрівна</t>
  </si>
  <si>
    <t>ШГ_ок_242</t>
  </si>
  <si>
    <t>Мартинішина Юлія Юріївна</t>
  </si>
  <si>
    <t>ШГ_ок_243</t>
  </si>
  <si>
    <t>Мартинюк Інга Сергіївна</t>
  </si>
  <si>
    <t>ШГ_ок_244</t>
  </si>
  <si>
    <t>Марчук Ольга Олександрівна</t>
  </si>
  <si>
    <t>ШГ_ок_245</t>
  </si>
  <si>
    <t>Марчук Тетяна</t>
  </si>
  <si>
    <t>ШГ_ок_246</t>
  </si>
  <si>
    <t>Маршук Юлія Микитівна</t>
  </si>
  <si>
    <t>ШГ_ок_247</t>
  </si>
  <si>
    <t>Махоня Володимир</t>
  </si>
  <si>
    <t>ШГ_ок_248</t>
  </si>
  <si>
    <t>Мацелюх Тетяна</t>
  </si>
  <si>
    <t>ШГ_ок_249</t>
  </si>
  <si>
    <t>Мацієвська Ганна</t>
  </si>
  <si>
    <t>ШГ_ок_250</t>
  </si>
  <si>
    <t>Машталєр Інна Миколаївна</t>
  </si>
  <si>
    <t>ШГ_ок_251</t>
  </si>
  <si>
    <t>Медвідь Лілія</t>
  </si>
  <si>
    <t>ШГ_ок_252</t>
  </si>
  <si>
    <t>Мельник Тетяна Анатоліївна</t>
  </si>
  <si>
    <t>ШГ_ок_253</t>
  </si>
  <si>
    <t>Миджин Оксана Петрівна</t>
  </si>
  <si>
    <t>ШГ_ок_254</t>
  </si>
  <si>
    <t>Микитин Олексій</t>
  </si>
  <si>
    <t>ШГ_ок_255</t>
  </si>
  <si>
    <t>Мироняк Оксана</t>
  </si>
  <si>
    <t>ШГ_ок_256</t>
  </si>
  <si>
    <t>Михайлик Денис</t>
  </si>
  <si>
    <t>ШГ_ок_257</t>
  </si>
  <si>
    <t>Михалевич Ірина Олександрівна</t>
  </si>
  <si>
    <t>ШГ_ок_258</t>
  </si>
  <si>
    <t>Михальченко Данило</t>
  </si>
  <si>
    <t>ШГ_ок_259</t>
  </si>
  <si>
    <t>Мицюк Вікторія</t>
  </si>
  <si>
    <t>ШГ_ок_260</t>
  </si>
  <si>
    <t>Мізан Ірина Миколаївна</t>
  </si>
  <si>
    <t>ШГ_ок_261</t>
  </si>
  <si>
    <t>Мішин Сергій</t>
  </si>
  <si>
    <t>ШГ_ок_262</t>
  </si>
  <si>
    <t>Могильна Наталія Михайлівна</t>
  </si>
  <si>
    <t>ШГ_ок_263</t>
  </si>
  <si>
    <t>Моісеєнко Світлана</t>
  </si>
  <si>
    <t>ШГ_ок_264</t>
  </si>
  <si>
    <t>Мокра Галина Володимирівна</t>
  </si>
  <si>
    <t>ШГ_ок_265</t>
  </si>
  <si>
    <t>Молода Валентина</t>
  </si>
  <si>
    <t>ШГ_ок_266</t>
  </si>
  <si>
    <t>Монастирська Ірина</t>
  </si>
  <si>
    <t>ШГ_ок_267</t>
  </si>
  <si>
    <t>Морган Владислав Костянтинович</t>
  </si>
  <si>
    <t>ШГ_ок_268</t>
  </si>
  <si>
    <t>Музика Альона Іванівна</t>
  </si>
  <si>
    <t>ШГ_ок_269</t>
  </si>
  <si>
    <t>Мусієнко Ірина</t>
  </si>
  <si>
    <t>ШГ_ок_270</t>
  </si>
  <si>
    <t>Мусієнко Олена Вікторівна</t>
  </si>
  <si>
    <t>ШГ_ок_271</t>
  </si>
  <si>
    <t>Мячін Олександр</t>
  </si>
  <si>
    <t>ШГ_ок_272</t>
  </si>
  <si>
    <t>Мячіна Надія</t>
  </si>
  <si>
    <t>ШГ_ок_273</t>
  </si>
  <si>
    <t>Нагорняк Олексій Романович</t>
  </si>
  <si>
    <t>ШГ_ок_274</t>
  </si>
  <si>
    <t>Назарова Ірина Анатоліївна</t>
  </si>
  <si>
    <t>ШГ_ок_275</t>
  </si>
  <si>
    <t>Нартова Анастасія</t>
  </si>
  <si>
    <t>ШГ_ок_276</t>
  </si>
  <si>
    <t>Натальчук Ольга Святославівна</t>
  </si>
  <si>
    <t>ШГ_ок_277</t>
  </si>
  <si>
    <t>Невар Оксана</t>
  </si>
  <si>
    <t>ШГ_ок_278</t>
  </si>
  <si>
    <t>Нечепоренко Марія</t>
  </si>
  <si>
    <t>ШГ_ок_279</t>
  </si>
  <si>
    <t>Никифорова Наталя Романівна</t>
  </si>
  <si>
    <t>ШГ_ок_280</t>
  </si>
  <si>
    <t>Німчук Людмила Михайлівна</t>
  </si>
  <si>
    <t>ШГ_ок_281</t>
  </si>
  <si>
    <t>Новицька Наталія</t>
  </si>
  <si>
    <t>ШГ_ок_282</t>
  </si>
  <si>
    <t>Нянько Людмила</t>
  </si>
  <si>
    <t>ШГ_ок_283</t>
  </si>
  <si>
    <t>Обидєннова Тетяна</t>
  </si>
  <si>
    <t>ШГ_ок_284</t>
  </si>
  <si>
    <t>Озерова Ірина Георгіївна</t>
  </si>
  <si>
    <t>ШГ_ок_285</t>
  </si>
  <si>
    <t>Оксана Кереканич</t>
  </si>
  <si>
    <t>ШГ_ок_286</t>
  </si>
  <si>
    <t>Олексій Ганна Василівна</t>
  </si>
  <si>
    <t>ШГ_ок_287</t>
  </si>
  <si>
    <t>Олена Заквацька</t>
  </si>
  <si>
    <t>ШГ_ок_288</t>
  </si>
  <si>
    <t>Олена Парубець</t>
  </si>
  <si>
    <t>ШГ_ок_289</t>
  </si>
  <si>
    <t>Ольховська Анна</t>
  </si>
  <si>
    <t>ШГ_ок_290</t>
  </si>
  <si>
    <t>Ольшевський Вячеслав</t>
  </si>
  <si>
    <t>ШГ_ок_291</t>
  </si>
  <si>
    <t>Омельчук Світлана</t>
  </si>
  <si>
    <t>ШГ_ок_292</t>
  </si>
  <si>
    <t>Омельчук Світлана Іванівна</t>
  </si>
  <si>
    <t>ШГ_ок_293</t>
  </si>
  <si>
    <t>Онищенко Любов Миколаївна</t>
  </si>
  <si>
    <t>ШГ_ок_294</t>
  </si>
  <si>
    <t>Оніщук Володимир</t>
  </si>
  <si>
    <t>ШГ_ок_295</t>
  </si>
  <si>
    <t>Осіпчук Тетяна Василівна</t>
  </si>
  <si>
    <t>ШГ_ок_296</t>
  </si>
  <si>
    <t>Остапченко Світлана</t>
  </si>
  <si>
    <t>ШГ_ок_297</t>
  </si>
  <si>
    <t>Павленко Ірина</t>
  </si>
  <si>
    <t>ШГ_ок_298</t>
  </si>
  <si>
    <t>Павлова Анна</t>
  </si>
  <si>
    <t>ШГ_ок_299</t>
  </si>
  <si>
    <t>Павлова Євгенія Анатоліївна</t>
  </si>
  <si>
    <t>ШГ_ок_300</t>
  </si>
  <si>
    <t>Панфілова Людмила</t>
  </si>
  <si>
    <t>ШГ_ок_301</t>
  </si>
  <si>
    <t>Панченко Мальвіна</t>
  </si>
  <si>
    <t>ШГ_ок_302</t>
  </si>
  <si>
    <t>Парфірян Алла</t>
  </si>
  <si>
    <t>ШГ_ок_303</t>
  </si>
  <si>
    <t>Парченко Наталія Володимирівна</t>
  </si>
  <si>
    <t>ШГ_ок_304</t>
  </si>
  <si>
    <t>Перепелиця Анастасія</t>
  </si>
  <si>
    <t>ШГ_ок_305</t>
  </si>
  <si>
    <t>Петренко Оксана</t>
  </si>
  <si>
    <t>ШГ_ок_306</t>
  </si>
  <si>
    <t>Петрова Наталія Анатоліївна</t>
  </si>
  <si>
    <t>ШГ_ок_307</t>
  </si>
  <si>
    <t>Петрук Лариса Дмитрівна</t>
  </si>
  <si>
    <t>ШГ_ок_308</t>
  </si>
  <si>
    <t>Пилькевич Інна</t>
  </si>
  <si>
    <t>ШГ_ок_309</t>
  </si>
  <si>
    <t>Пітух Лілія</t>
  </si>
  <si>
    <t>ШГ_ок_310</t>
  </si>
  <si>
    <t>Пітя Інна Миколаївна</t>
  </si>
  <si>
    <t>ШГ_ок_311</t>
  </si>
  <si>
    <t>Площанська Надія Петрівна</t>
  </si>
  <si>
    <t>ШГ_ок_312</t>
  </si>
  <si>
    <t>Поліщук Людмила</t>
  </si>
  <si>
    <t>ШГ_ок_313</t>
  </si>
  <si>
    <t>Поліщук Наталія</t>
  </si>
  <si>
    <t>ШГ_ок_314</t>
  </si>
  <si>
    <t>Понурок Ольга</t>
  </si>
  <si>
    <t>ШГ_ок_315</t>
  </si>
  <si>
    <t>Правник Ганна</t>
  </si>
  <si>
    <t>ШГ_ок_316</t>
  </si>
  <si>
    <t>Призенко Дарина</t>
  </si>
  <si>
    <t>ШГ_ок_317</t>
  </si>
  <si>
    <t>Прокопенко Денис</t>
  </si>
  <si>
    <t>ШГ_ок_318</t>
  </si>
  <si>
    <t>Прокопенко Дмитро</t>
  </si>
  <si>
    <t>ШГ_ок_319</t>
  </si>
  <si>
    <t>Пруднікова Вікторія Анатоліївна</t>
  </si>
  <si>
    <t>ШГ_ок_320</t>
  </si>
  <si>
    <t>Прядко Богдан Васильович</t>
  </si>
  <si>
    <t>ШГ_ок_321</t>
  </si>
  <si>
    <t>Радкевич Мар'яна</t>
  </si>
  <si>
    <t>ШГ_ок_322</t>
  </si>
  <si>
    <t>Райко Христина</t>
  </si>
  <si>
    <t>ШГ_ок_323</t>
  </si>
  <si>
    <t>Рак Інна Миколаївна</t>
  </si>
  <si>
    <t>ШГ_ок_324</t>
  </si>
  <si>
    <t>Рапава Надія</t>
  </si>
  <si>
    <t>ШГ_ок_325</t>
  </si>
  <si>
    <t>Рассовицька Марина</t>
  </si>
  <si>
    <t>ШГ_ок_326</t>
  </si>
  <si>
    <t>Рашин Олександр</t>
  </si>
  <si>
    <t>ШГ_ок_327</t>
  </si>
  <si>
    <t>Регей Леся</t>
  </si>
  <si>
    <t>ШГ_ок_328</t>
  </si>
  <si>
    <t>Рибак Світлана</t>
  </si>
  <si>
    <t>ШГ_ок_329</t>
  </si>
  <si>
    <t>Риж Петро</t>
  </si>
  <si>
    <t>ШГ_ок_330</t>
  </si>
  <si>
    <t>Барський Ярослав</t>
  </si>
  <si>
    <t>ШГ_ок_331</t>
  </si>
  <si>
    <t>Розумович Наталія</t>
  </si>
  <si>
    <t>ШГ_ок_332</t>
  </si>
  <si>
    <t>Романенко Наталія Андріївна</t>
  </si>
  <si>
    <t>ШГ_ок_333</t>
  </si>
  <si>
    <t>Романишин Марія</t>
  </si>
  <si>
    <t>ШГ_ок_334</t>
  </si>
  <si>
    <t>Романовська Інна Володимирівна</t>
  </si>
  <si>
    <t>ШГ_ок_335</t>
  </si>
  <si>
    <t>Росіцька Оксана Василівна</t>
  </si>
  <si>
    <t>ШГ_ок_336</t>
  </si>
  <si>
    <t>Росоха Галина Василівна</t>
  </si>
  <si>
    <t>ШГ_ок_337</t>
  </si>
  <si>
    <t>Ростислав Хвостенко</t>
  </si>
  <si>
    <t>ШГ_ок_338</t>
  </si>
  <si>
    <t>Рубан Катерина Вікторівна</t>
  </si>
  <si>
    <t>ШГ_ок_339</t>
  </si>
  <si>
    <t>Рубановська Вікторія</t>
  </si>
  <si>
    <t>ШГ_ок_340</t>
  </si>
  <si>
    <t>Рудик Олександр</t>
  </si>
  <si>
    <t>ШГ_ок_341</t>
  </si>
  <si>
    <t>Румянцева Надія Валеріївна</t>
  </si>
  <si>
    <t>ШГ_ок_342</t>
  </si>
  <si>
    <t>Русинчук Алла Петрівна</t>
  </si>
  <si>
    <t>ШГ_ок_343</t>
  </si>
  <si>
    <t>Рябуха Алла Петрівна</t>
  </si>
  <si>
    <t>ШГ_ок_344</t>
  </si>
  <si>
    <t>Савельєва Аліна Євгенівна</t>
  </si>
  <si>
    <t>ШГ_ок_345</t>
  </si>
  <si>
    <t>Савич Віталій Павлович</t>
  </si>
  <si>
    <t>ШГ_ок_346</t>
  </si>
  <si>
    <t>Савінова Вікторія</t>
  </si>
  <si>
    <t>ШГ_ок_347</t>
  </si>
  <si>
    <t>Савчук Софія</t>
  </si>
  <si>
    <t>ШГ_ок_348</t>
  </si>
  <si>
    <t>Садчикова Ірина</t>
  </si>
  <si>
    <t>ШГ_ок_349</t>
  </si>
  <si>
    <t>Сакун Ганна Олександрівна</t>
  </si>
  <si>
    <t>ШГ_ок_350</t>
  </si>
  <si>
    <t>Самсонюк Юлія</t>
  </si>
  <si>
    <t>ШГ_ок_351</t>
  </si>
  <si>
    <t>Сасько Світлана</t>
  </si>
  <si>
    <t>ШГ_ок_352</t>
  </si>
  <si>
    <t>Саф'яник Ірина Сергіївна</t>
  </si>
  <si>
    <t>ШГ_ок_353</t>
  </si>
  <si>
    <t>Сахно Світлана</t>
  </si>
  <si>
    <t>ШГ_ок_354</t>
  </si>
  <si>
    <t>Світлана Балко</t>
  </si>
  <si>
    <t>ШГ_ок_355</t>
  </si>
  <si>
    <t>Семків Аліна</t>
  </si>
  <si>
    <t>ШГ_ок_356</t>
  </si>
  <si>
    <t>Сердюк Тетяна</t>
  </si>
  <si>
    <t>ШГ_ок_357</t>
  </si>
  <si>
    <t>Серенкова Тетяна Іванівна</t>
  </si>
  <si>
    <t>ШГ_ок_358</t>
  </si>
  <si>
    <t>Серик Світлана</t>
  </si>
  <si>
    <t>ШГ_ок_359</t>
  </si>
  <si>
    <t>Сивокоз Оксана</t>
  </si>
  <si>
    <t>ШГ_ок_360</t>
  </si>
  <si>
    <t>СИДОРИНА Ольга</t>
  </si>
  <si>
    <t>ШГ_ок_361</t>
  </si>
  <si>
    <t>Сизоненко Світлана</t>
  </si>
  <si>
    <t>ШГ_ок_362</t>
  </si>
  <si>
    <t>Ситник Катерина</t>
  </si>
  <si>
    <t>ШГ_ок_363</t>
  </si>
  <si>
    <t>Ситник Сніжана</t>
  </si>
  <si>
    <t>ШГ_ок_364</t>
  </si>
  <si>
    <t>Сімачова Світлана</t>
  </si>
  <si>
    <t>ШГ_ок_365</t>
  </si>
  <si>
    <t>Сініцина Наталя</t>
  </si>
  <si>
    <t>ШГ_ок_366</t>
  </si>
  <si>
    <t>СІРА Тетяна</t>
  </si>
  <si>
    <t>ШГ_ок_367</t>
  </si>
  <si>
    <t>Слободян Ганна Миколаївна</t>
  </si>
  <si>
    <t>ШГ_ок_368</t>
  </si>
  <si>
    <t>Слободянюк Олександр Петрович</t>
  </si>
  <si>
    <t>ШГ_ок_369</t>
  </si>
  <si>
    <t>Смагіна Ольга</t>
  </si>
  <si>
    <t>ШГ_ок_370</t>
  </si>
  <si>
    <t>Соболева Надія Миколаївна</t>
  </si>
  <si>
    <t>ШГ_ок_371</t>
  </si>
  <si>
    <t>Соколенко Анастасія</t>
  </si>
  <si>
    <t>ШГ_ок_372</t>
  </si>
  <si>
    <t>Солдатов Дмитро</t>
  </si>
  <si>
    <t>ШГ_ок_373</t>
  </si>
  <si>
    <t>Солодка Світлана</t>
  </si>
  <si>
    <t>ШГ_ок_374</t>
  </si>
  <si>
    <t>Стень Уляна</t>
  </si>
  <si>
    <t>ШГ_ок_375</t>
  </si>
  <si>
    <t>Степанюк Валентин</t>
  </si>
  <si>
    <t>ШГ_ок_376</t>
  </si>
  <si>
    <t>Стоянова Ганна Вячеславівна</t>
  </si>
  <si>
    <t>ШГ_ок_377</t>
  </si>
  <si>
    <t>Стражник Ольга</t>
  </si>
  <si>
    <t>ШГ_ок_378</t>
  </si>
  <si>
    <t>Сурай Катерина</t>
  </si>
  <si>
    <t>ШГ_ок_379</t>
  </si>
  <si>
    <t>Таран Вікторія</t>
  </si>
  <si>
    <t>ШГ_ок_380</t>
  </si>
  <si>
    <t>Тарасенко Олена</t>
  </si>
  <si>
    <t>ШГ_ок_381</t>
  </si>
  <si>
    <t>Тарасюк Ірина</t>
  </si>
  <si>
    <t>ШГ_ок_382</t>
  </si>
  <si>
    <t>Татаренко Тетяна Сергіївна</t>
  </si>
  <si>
    <t>ШГ_ок_383</t>
  </si>
  <si>
    <t>Ташлицька Марія Михайлівна</t>
  </si>
  <si>
    <t>ШГ_ок_384</t>
  </si>
  <si>
    <t>Теличко Лариса</t>
  </si>
  <si>
    <t>ШГ_ок_385</t>
  </si>
  <si>
    <t>Телятник Віткорія</t>
  </si>
  <si>
    <t>ШГ_ок_386</t>
  </si>
  <si>
    <t>Тетяна Капелюшна</t>
  </si>
  <si>
    <t>ШГ_ок_387</t>
  </si>
  <si>
    <t>Тимоць Мирослава Василівна</t>
  </si>
  <si>
    <t>ШГ_ок_388</t>
  </si>
  <si>
    <t>Тимошик Михайло Морозенкович</t>
  </si>
  <si>
    <t>ШГ_ок_389</t>
  </si>
  <si>
    <t>ТИМЧУК Юлія</t>
  </si>
  <si>
    <t>ШГ_ок_390</t>
  </si>
  <si>
    <t>Тігунцева Леся</t>
  </si>
  <si>
    <t>ШГ_ок_391</t>
  </si>
  <si>
    <t>Тітова Каріна</t>
  </si>
  <si>
    <t>ШГ_ок_392</t>
  </si>
  <si>
    <t>Ткач Світлана</t>
  </si>
  <si>
    <t>ШГ_ок_393</t>
  </si>
  <si>
    <t>Ткаченко Інна Василівна</t>
  </si>
  <si>
    <t>ШГ_ок_394</t>
  </si>
  <si>
    <t>Ткаченко Світлана Миколаївна</t>
  </si>
  <si>
    <t>ШГ_ок_395</t>
  </si>
  <si>
    <t>Ткачук Анастасія</t>
  </si>
  <si>
    <t>ШГ_ок_396</t>
  </si>
  <si>
    <t>Товстенко Ганна</t>
  </si>
  <si>
    <t>ШГ_ок_397</t>
  </si>
  <si>
    <t>Толочний Олексій</t>
  </si>
  <si>
    <t>ШГ_ок_398</t>
  </si>
  <si>
    <t>Толстікова Ірина Віталіївна</t>
  </si>
  <si>
    <t>ШГ_ок_399</t>
  </si>
  <si>
    <t>Трисирука Ярослав</t>
  </si>
  <si>
    <t>ШГ_ок_400</t>
  </si>
  <si>
    <t>Троян Світлана</t>
  </si>
  <si>
    <t>ШГ_ок_401</t>
  </si>
  <si>
    <t>Трубій Тетяна</t>
  </si>
  <si>
    <t>ШГ_ок_402</t>
  </si>
  <si>
    <t>Українець Лариса Петрівна</t>
  </si>
  <si>
    <t>ШГ_ок_403</t>
  </si>
  <si>
    <t>Усенко Ірина</t>
  </si>
  <si>
    <t>ШГ_ок_404</t>
  </si>
  <si>
    <t>Фельцан Мар'яна Михайлівна</t>
  </si>
  <si>
    <t>ШГ_ок_405</t>
  </si>
  <si>
    <t>Фік Вікторія</t>
  </si>
  <si>
    <t>ШГ_ок_406</t>
  </si>
  <si>
    <t>Фрікацел Наталія Володимирівна</t>
  </si>
  <si>
    <t>ШГ_ок_407</t>
  </si>
  <si>
    <t>Хаменєва Надія</t>
  </si>
  <si>
    <t>ШГ_ок_408</t>
  </si>
  <si>
    <t>Харченко Анна Андріївна</t>
  </si>
  <si>
    <t>ШГ_ок_409</t>
  </si>
  <si>
    <t>Харченко Ольга</t>
  </si>
  <si>
    <t>ШГ_ок_410</t>
  </si>
  <si>
    <t>Хмарна Ольга</t>
  </si>
  <si>
    <t>ШГ_ок_411</t>
  </si>
  <si>
    <t>Хоменець Марія</t>
  </si>
  <si>
    <t>ШГ_ок_412</t>
  </si>
  <si>
    <t>Хомюк Наталія</t>
  </si>
  <si>
    <t>ШГ_ок_413</t>
  </si>
  <si>
    <t>Хрунь Надія Петрівна</t>
  </si>
  <si>
    <t>ШГ_ок_414</t>
  </si>
  <si>
    <t>Цвєтков Максим</t>
  </si>
  <si>
    <t>ШГ_ок_415</t>
  </si>
  <si>
    <t>Цедейко Юлія Віталіївна</t>
  </si>
  <si>
    <t>ШГ_ок_416</t>
  </si>
  <si>
    <t>Циммерман Олена</t>
  </si>
  <si>
    <t>ШГ_ок_417</t>
  </si>
  <si>
    <t>Цонда Діана</t>
  </si>
  <si>
    <t>ШГ_ок_418</t>
  </si>
  <si>
    <t>Цюрюпа Катерина Вадимівна</t>
  </si>
  <si>
    <t>ШГ_ок_419</t>
  </si>
  <si>
    <t>Чаплик Вікторія Вікторівна</t>
  </si>
  <si>
    <t>ШГ_ок_420</t>
  </si>
  <si>
    <t>Чепляка Олена</t>
  </si>
  <si>
    <t>ШГ_ок_421</t>
  </si>
  <si>
    <t>Чепурко Юлія</t>
  </si>
  <si>
    <t>ШГ_ок_422</t>
  </si>
  <si>
    <t>Чепурненко Тетяна</t>
  </si>
  <si>
    <t>ШГ_ок_423</t>
  </si>
  <si>
    <t>Червоняк Галина</t>
  </si>
  <si>
    <t>ШГ_ок_424</t>
  </si>
  <si>
    <t>Черняк Тетяна Григорівна</t>
  </si>
  <si>
    <t>ШГ_ок_425</t>
  </si>
  <si>
    <t>Чмирьова Наталія</t>
  </si>
  <si>
    <t>ШГ_ок_426</t>
  </si>
  <si>
    <t>Чолак Тетяна</t>
  </si>
  <si>
    <t>ШГ_ок_427</t>
  </si>
  <si>
    <t>Чорновіл Тетяна Сергіївна</t>
  </si>
  <si>
    <t>ШГ_ок_428</t>
  </si>
  <si>
    <t>Чубенко Юлія</t>
  </si>
  <si>
    <t>ШГ_ок_429</t>
  </si>
  <si>
    <t>Чуй Ірина</t>
  </si>
  <si>
    <t>ШГ_ок_430</t>
  </si>
  <si>
    <t>Чуйко Ангеліна Михайлівна</t>
  </si>
  <si>
    <t>ШГ_ок_431</t>
  </si>
  <si>
    <t>Чуприна Іван Васильович</t>
  </si>
  <si>
    <t>ШГ_ок_432</t>
  </si>
  <si>
    <t>Шаповалова Наталія</t>
  </si>
  <si>
    <t>ШГ_ок_433</t>
  </si>
  <si>
    <t>ШАРАБУРЯК Мирослава</t>
  </si>
  <si>
    <t>ШГ_ок_434</t>
  </si>
  <si>
    <t>Швець Наталія</t>
  </si>
  <si>
    <t>ШГ_ок_435</t>
  </si>
  <si>
    <t>Швець Неля</t>
  </si>
  <si>
    <t>ШГ_ок_436</t>
  </si>
  <si>
    <t>Шевченко Тамара</t>
  </si>
  <si>
    <t>ШГ_ок_437</t>
  </si>
  <si>
    <t>Шевченко Ярослав</t>
  </si>
  <si>
    <t>ШГ_ок_438</t>
  </si>
  <si>
    <t>Шевчук Ольга</t>
  </si>
  <si>
    <t>ШГ_ок_439</t>
  </si>
  <si>
    <t>Шелерало Каріна</t>
  </si>
  <si>
    <t>ШГ_ок_440</t>
  </si>
  <si>
    <t>Шеруда Вікторія</t>
  </si>
  <si>
    <t>ШГ_ок_441</t>
  </si>
  <si>
    <t>Шимків Дмитро</t>
  </si>
  <si>
    <t>ШГ_ок_442</t>
  </si>
  <si>
    <t>Шинкаренко Тетяна</t>
  </si>
  <si>
    <t>ШГ_ок_443</t>
  </si>
  <si>
    <t>Широка Валентина Михайлівна</t>
  </si>
  <si>
    <t>ШГ_ок_444</t>
  </si>
  <si>
    <t>Шишкарьова Тетяна</t>
  </si>
  <si>
    <t>ШГ_ок_445</t>
  </si>
  <si>
    <t>Шиян Оксана</t>
  </si>
  <si>
    <t>ШГ_ок_446</t>
  </si>
  <si>
    <t>Шкурба Катерина</t>
  </si>
  <si>
    <t>ШГ_ок_447</t>
  </si>
  <si>
    <t>Шуть Карина</t>
  </si>
  <si>
    <t>ШГ_ок_448</t>
  </si>
  <si>
    <t>Щедраков Олександр</t>
  </si>
  <si>
    <t>ШГ_ок_449</t>
  </si>
  <si>
    <t>Щенкова Юлія Геннадіївна</t>
  </si>
  <si>
    <t>ШГ_ок_450</t>
  </si>
  <si>
    <t>Щур Назар Васильович</t>
  </si>
  <si>
    <t>ШГ_ок_451</t>
  </si>
  <si>
    <t>Юркова Анна Миколаївна</t>
  </si>
  <si>
    <t>ШГ_ок_452</t>
  </si>
  <si>
    <t>Юсипович Світлана Валеріївна</t>
  </si>
  <si>
    <t>ШГ_ок_453</t>
  </si>
  <si>
    <t>Яворська Наталія</t>
  </si>
  <si>
    <t>ШГ_ок_454</t>
  </si>
  <si>
    <t>Якименко Оксана Вікторівна</t>
  </si>
  <si>
    <t>ШГ_ок_455</t>
  </si>
  <si>
    <t>Якобчук Іван</t>
  </si>
  <si>
    <t>ШГ_ок_456</t>
  </si>
  <si>
    <t>Якушева Інна</t>
  </si>
  <si>
    <t>ШГ_ок_457</t>
  </si>
  <si>
    <t>Янова Вікторія</t>
  </si>
  <si>
    <t>ШГ_ок_458</t>
  </si>
  <si>
    <t>Яремин Олександра Ярославівна</t>
  </si>
  <si>
    <t>ШГ_ок_459</t>
  </si>
  <si>
    <t>Ярошук Олена Олександрівна</t>
  </si>
  <si>
    <t>ШГ_ок_460</t>
  </si>
  <si>
    <t>Ярощук Ніна Іванівна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</si>
</sst>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alan.bank.gov.ua/get-user-certificate/K3aiZ5HdEXS8Bt3BcF6i" TargetMode="External"/><Relationship Id="rId299" Type="http://schemas.openxmlformats.org/officeDocument/2006/relationships/hyperlink" Target="https://talan.bank.gov.ua/get-user-certificate/K3aiZHw0iEsYH9jWYpvc" TargetMode="External"/><Relationship Id="rId21" Type="http://schemas.openxmlformats.org/officeDocument/2006/relationships/hyperlink" Target="https://talan.bank.gov.ua/get-user-certificate/K3aiZETFVlnKXaiuIMxU" TargetMode="External"/><Relationship Id="rId63" Type="http://schemas.openxmlformats.org/officeDocument/2006/relationships/hyperlink" Target="https://talan.bank.gov.ua/get-user-certificate/K3aiZO1jR2wO8wHt252N" TargetMode="External"/><Relationship Id="rId159" Type="http://schemas.openxmlformats.org/officeDocument/2006/relationships/hyperlink" Target="https://talan.bank.gov.ua/get-user-certificate/K3aiZsO41O7Dbp98iQug" TargetMode="External"/><Relationship Id="rId324" Type="http://schemas.openxmlformats.org/officeDocument/2006/relationships/hyperlink" Target="https://talan.bank.gov.ua/get-user-certificate/K3aiZPDGE_v3jtqvi_ux" TargetMode="External"/><Relationship Id="rId366" Type="http://schemas.openxmlformats.org/officeDocument/2006/relationships/hyperlink" Target="https://talan.bank.gov.ua/get-user-certificate/K3aiZyaBOfvRupuNeD9Z" TargetMode="External"/><Relationship Id="rId170" Type="http://schemas.openxmlformats.org/officeDocument/2006/relationships/hyperlink" Target="https://talan.bank.gov.ua/get-user-certificate/K3aiZv9lc3OrqfVZFf9w" TargetMode="External"/><Relationship Id="rId226" Type="http://schemas.openxmlformats.org/officeDocument/2006/relationships/hyperlink" Target="https://talan.bank.gov.ua/get-user-certificate/K3aiZgpLaoFCjjLZS0kV" TargetMode="External"/><Relationship Id="rId433" Type="http://schemas.openxmlformats.org/officeDocument/2006/relationships/hyperlink" Target="https://talan.bank.gov.ua/get-user-certificate/K3aiZEFdl2UTO_cpB3FZ" TargetMode="External"/><Relationship Id="rId268" Type="http://schemas.openxmlformats.org/officeDocument/2006/relationships/hyperlink" Target="https://talan.bank.gov.ua/get-user-certificate/K3aiZOkvgM88oGIKQSLw" TargetMode="External"/><Relationship Id="rId32" Type="http://schemas.openxmlformats.org/officeDocument/2006/relationships/hyperlink" Target="https://talan.bank.gov.ua/get-user-certificate/K3aiZNWLUADcB0JWnFv_" TargetMode="External"/><Relationship Id="rId74" Type="http://schemas.openxmlformats.org/officeDocument/2006/relationships/hyperlink" Target="https://talan.bank.gov.ua/get-user-certificate/K3aiZY0WLqAC31LIJN5i" TargetMode="External"/><Relationship Id="rId128" Type="http://schemas.openxmlformats.org/officeDocument/2006/relationships/hyperlink" Target="https://talan.bank.gov.ua/get-user-certificate/K3aiZdf3whazyZxs0AjR" TargetMode="External"/><Relationship Id="rId335" Type="http://schemas.openxmlformats.org/officeDocument/2006/relationships/hyperlink" Target="https://talan.bank.gov.ua/get-user-certificate/K3aiZ-9rTj3Sj-xDoB14" TargetMode="External"/><Relationship Id="rId377" Type="http://schemas.openxmlformats.org/officeDocument/2006/relationships/hyperlink" Target="https://talan.bank.gov.ua/get-user-certificate/K3aiZWxiAOQWSHxLd0dD" TargetMode="External"/><Relationship Id="rId5" Type="http://schemas.openxmlformats.org/officeDocument/2006/relationships/hyperlink" Target="https://talan.bank.gov.ua/get-user-certificate/K3aiZ8BBhaOdwfzwKqeV" TargetMode="External"/><Relationship Id="rId181" Type="http://schemas.openxmlformats.org/officeDocument/2006/relationships/hyperlink" Target="https://talan.bank.gov.ua/get-user-certificate/K3aiZN5oEHLrUzqghE7H" TargetMode="External"/><Relationship Id="rId237" Type="http://schemas.openxmlformats.org/officeDocument/2006/relationships/hyperlink" Target="https://talan.bank.gov.ua/get-user-certificate/K3aiZ4pK1QquPqBw1PuG" TargetMode="External"/><Relationship Id="rId402" Type="http://schemas.openxmlformats.org/officeDocument/2006/relationships/hyperlink" Target="https://talan.bank.gov.ua/get-user-certificate/K3aiZvg-9thJfJnJSPDt" TargetMode="External"/><Relationship Id="rId279" Type="http://schemas.openxmlformats.org/officeDocument/2006/relationships/hyperlink" Target="https://talan.bank.gov.ua/get-user-certificate/K3aiZtDjB_7L4OYPd7hE" TargetMode="External"/><Relationship Id="rId444" Type="http://schemas.openxmlformats.org/officeDocument/2006/relationships/hyperlink" Target="https://talan.bank.gov.ua/get-user-certificate/K3aiZ9E1E09Os6wPX8yg" TargetMode="External"/><Relationship Id="rId43" Type="http://schemas.openxmlformats.org/officeDocument/2006/relationships/hyperlink" Target="https://talan.bank.gov.ua/get-user-certificate/K3aiZOu_aZulZZtviL1J" TargetMode="External"/><Relationship Id="rId139" Type="http://schemas.openxmlformats.org/officeDocument/2006/relationships/hyperlink" Target="https://talan.bank.gov.ua/get-user-certificate/K3aiZtdy9oPug5RNXNUN" TargetMode="External"/><Relationship Id="rId290" Type="http://schemas.openxmlformats.org/officeDocument/2006/relationships/hyperlink" Target="https://talan.bank.gov.ua/get-user-certificate/K3aiZUGiLVPKrH99D_vF" TargetMode="External"/><Relationship Id="rId304" Type="http://schemas.openxmlformats.org/officeDocument/2006/relationships/hyperlink" Target="https://talan.bank.gov.ua/get-user-certificate/K3aiZNE9U-lrGjBPRF7R" TargetMode="External"/><Relationship Id="rId346" Type="http://schemas.openxmlformats.org/officeDocument/2006/relationships/hyperlink" Target="https://talan.bank.gov.ua/get-user-certificate/K3aiZD6wL_skc9j7Kz_c" TargetMode="External"/><Relationship Id="rId388" Type="http://schemas.openxmlformats.org/officeDocument/2006/relationships/hyperlink" Target="https://talan.bank.gov.ua/get-user-certificate/K3aiZmFZHCzo5x--B9R_" TargetMode="External"/><Relationship Id="rId85" Type="http://schemas.openxmlformats.org/officeDocument/2006/relationships/hyperlink" Target="https://talan.bank.gov.ua/get-user-certificate/K3aiZncTuWJ9Ue7bHd_f" TargetMode="External"/><Relationship Id="rId150" Type="http://schemas.openxmlformats.org/officeDocument/2006/relationships/hyperlink" Target="https://talan.bank.gov.ua/get-user-certificate/K3aiZpLQaGAZ3i5HYqMW" TargetMode="External"/><Relationship Id="rId192" Type="http://schemas.openxmlformats.org/officeDocument/2006/relationships/hyperlink" Target="https://talan.bank.gov.ua/get-user-certificate/K3aiZO-H5AP9O_MIal2x" TargetMode="External"/><Relationship Id="rId206" Type="http://schemas.openxmlformats.org/officeDocument/2006/relationships/hyperlink" Target="https://talan.bank.gov.ua/get-user-certificate/K3aiZxu5h3hQ3Dfrz2ff" TargetMode="External"/><Relationship Id="rId413" Type="http://schemas.openxmlformats.org/officeDocument/2006/relationships/hyperlink" Target="https://talan.bank.gov.ua/get-user-certificate/K3aiZTA5VQxTm8yKp8SI" TargetMode="External"/><Relationship Id="rId248" Type="http://schemas.openxmlformats.org/officeDocument/2006/relationships/hyperlink" Target="https://talan.bank.gov.ua/get-user-certificate/K3aiZjsMHS-78F24ppg7" TargetMode="External"/><Relationship Id="rId455" Type="http://schemas.openxmlformats.org/officeDocument/2006/relationships/hyperlink" Target="https://talan.bank.gov.ua/get-user-certificate/K3aiZ4S90BexFY8YaKPH" TargetMode="External"/><Relationship Id="rId12" Type="http://schemas.openxmlformats.org/officeDocument/2006/relationships/hyperlink" Target="https://talan.bank.gov.ua/get-user-certificate/K3aiZfZv25Dzx6D39OvZ" TargetMode="External"/><Relationship Id="rId108" Type="http://schemas.openxmlformats.org/officeDocument/2006/relationships/hyperlink" Target="https://talan.bank.gov.ua/get-user-certificate/K3aiZQVJvsxCLbFaw93e" TargetMode="External"/><Relationship Id="rId315" Type="http://schemas.openxmlformats.org/officeDocument/2006/relationships/hyperlink" Target="https://talan.bank.gov.ua/get-user-certificate/K3aiZDEp5ipGHJJ1ridA" TargetMode="External"/><Relationship Id="rId357" Type="http://schemas.openxmlformats.org/officeDocument/2006/relationships/hyperlink" Target="https://talan.bank.gov.ua/get-user-certificate/K3aiZisBYdDan19JXh24" TargetMode="External"/><Relationship Id="rId54" Type="http://schemas.openxmlformats.org/officeDocument/2006/relationships/hyperlink" Target="https://talan.bank.gov.ua/get-user-certificate/K3aiZUd9PhBoJ-d3lRh5" TargetMode="External"/><Relationship Id="rId96" Type="http://schemas.openxmlformats.org/officeDocument/2006/relationships/hyperlink" Target="https://talan.bank.gov.ua/get-user-certificate/K3aiZuTXBD8XGlE31R2B" TargetMode="External"/><Relationship Id="rId161" Type="http://schemas.openxmlformats.org/officeDocument/2006/relationships/hyperlink" Target="https://talan.bank.gov.ua/get-user-certificate/K3aiZxTX2_f2WFnSOjKV" TargetMode="External"/><Relationship Id="rId217" Type="http://schemas.openxmlformats.org/officeDocument/2006/relationships/hyperlink" Target="https://talan.bank.gov.ua/get-user-certificate/K3aiZ1G11Uj-SH7kBcPh" TargetMode="External"/><Relationship Id="rId399" Type="http://schemas.openxmlformats.org/officeDocument/2006/relationships/hyperlink" Target="https://talan.bank.gov.ua/get-user-certificate/K3aiZBmbmI3Pfv8464Xp" TargetMode="External"/><Relationship Id="rId259" Type="http://schemas.openxmlformats.org/officeDocument/2006/relationships/hyperlink" Target="https://talan.bank.gov.ua/get-user-certificate/K3aiZEAUJRB9JapvrLlA" TargetMode="External"/><Relationship Id="rId424" Type="http://schemas.openxmlformats.org/officeDocument/2006/relationships/hyperlink" Target="https://talan.bank.gov.ua/get-user-certificate/K3aiZbeA7Yfs51GH9MKd" TargetMode="External"/><Relationship Id="rId23" Type="http://schemas.openxmlformats.org/officeDocument/2006/relationships/hyperlink" Target="https://talan.bank.gov.ua/get-user-certificate/K3aiZwf1U3TwMNX9AtnL" TargetMode="External"/><Relationship Id="rId119" Type="http://schemas.openxmlformats.org/officeDocument/2006/relationships/hyperlink" Target="https://talan.bank.gov.ua/get-user-certificate/K3aiZOJ5grE4MTHrgcLY" TargetMode="External"/><Relationship Id="rId270" Type="http://schemas.openxmlformats.org/officeDocument/2006/relationships/hyperlink" Target="https://talan.bank.gov.ua/get-user-certificate/K3aiZvc5OxkMBdFv4HJ1" TargetMode="External"/><Relationship Id="rId326" Type="http://schemas.openxmlformats.org/officeDocument/2006/relationships/hyperlink" Target="https://talan.bank.gov.ua/get-user-certificate/K3aiZ-9thmH7Y624cO0n" TargetMode="External"/><Relationship Id="rId65" Type="http://schemas.openxmlformats.org/officeDocument/2006/relationships/hyperlink" Target="https://talan.bank.gov.ua/get-user-certificate/K3aiZBnSGpI08XwEnCLG" TargetMode="External"/><Relationship Id="rId130" Type="http://schemas.openxmlformats.org/officeDocument/2006/relationships/hyperlink" Target="https://talan.bank.gov.ua/get-user-certificate/K3aiZW_UBdjC3efhlO3J" TargetMode="External"/><Relationship Id="rId368" Type="http://schemas.openxmlformats.org/officeDocument/2006/relationships/hyperlink" Target="https://talan.bank.gov.ua/get-user-certificate/K3aiZVrv03TUkek0ncWz" TargetMode="External"/><Relationship Id="rId172" Type="http://schemas.openxmlformats.org/officeDocument/2006/relationships/hyperlink" Target="https://talan.bank.gov.ua/get-user-certificate/K3aiZid-EqPMAb3Aj-bp" TargetMode="External"/><Relationship Id="rId228" Type="http://schemas.openxmlformats.org/officeDocument/2006/relationships/hyperlink" Target="https://talan.bank.gov.ua/get-user-certificate/K3aiZwf5xSuelV4B8yvG" TargetMode="External"/><Relationship Id="rId435" Type="http://schemas.openxmlformats.org/officeDocument/2006/relationships/hyperlink" Target="https://talan.bank.gov.ua/get-user-certificate/K3aiZUdtLHEGuShUSYIL" TargetMode="External"/><Relationship Id="rId281" Type="http://schemas.openxmlformats.org/officeDocument/2006/relationships/hyperlink" Target="https://talan.bank.gov.ua/get-user-certificate/K3aiZZjFAX0njOoFCnhO" TargetMode="External"/><Relationship Id="rId337" Type="http://schemas.openxmlformats.org/officeDocument/2006/relationships/hyperlink" Target="https://talan.bank.gov.ua/get-user-certificate/K3aiZ-u-EKxSQKMSKIN5" TargetMode="External"/><Relationship Id="rId34" Type="http://schemas.openxmlformats.org/officeDocument/2006/relationships/hyperlink" Target="https://talan.bank.gov.ua/get-user-certificate/K3aiZfTwIxcB0Rbov1Dh" TargetMode="External"/><Relationship Id="rId76" Type="http://schemas.openxmlformats.org/officeDocument/2006/relationships/hyperlink" Target="https://talan.bank.gov.ua/get-user-certificate/K3aiZZbMKpvYZDLBZqRX" TargetMode="External"/><Relationship Id="rId141" Type="http://schemas.openxmlformats.org/officeDocument/2006/relationships/hyperlink" Target="https://talan.bank.gov.ua/get-user-certificate/K3aiZvTHitYcxkD5yCug" TargetMode="External"/><Relationship Id="rId379" Type="http://schemas.openxmlformats.org/officeDocument/2006/relationships/hyperlink" Target="https://talan.bank.gov.ua/get-user-certificate/K3aiZfREq1CcUZJk0xtC" TargetMode="External"/><Relationship Id="rId7" Type="http://schemas.openxmlformats.org/officeDocument/2006/relationships/hyperlink" Target="https://talan.bank.gov.ua/get-user-certificate/K3aiZAe-VIQ31wHTTW3P" TargetMode="External"/><Relationship Id="rId183" Type="http://schemas.openxmlformats.org/officeDocument/2006/relationships/hyperlink" Target="https://talan.bank.gov.ua/get-user-certificate/K3aiZkDgN71cm9ayAv8w" TargetMode="External"/><Relationship Id="rId239" Type="http://schemas.openxmlformats.org/officeDocument/2006/relationships/hyperlink" Target="https://talan.bank.gov.ua/get-user-certificate/K3aiZsAkkzsigMmyr-kR" TargetMode="External"/><Relationship Id="rId390" Type="http://schemas.openxmlformats.org/officeDocument/2006/relationships/hyperlink" Target="https://talan.bank.gov.ua/get-user-certificate/K3aiZ-sY3FXFozgWJ8Z9" TargetMode="External"/><Relationship Id="rId404" Type="http://schemas.openxmlformats.org/officeDocument/2006/relationships/hyperlink" Target="https://talan.bank.gov.ua/get-user-certificate/K3aiZHCNY8KoG39FDEfL" TargetMode="External"/><Relationship Id="rId446" Type="http://schemas.openxmlformats.org/officeDocument/2006/relationships/hyperlink" Target="https://talan.bank.gov.ua/get-user-certificate/K3aiZPIrKN7gmoA8Xnew" TargetMode="External"/><Relationship Id="rId250" Type="http://schemas.openxmlformats.org/officeDocument/2006/relationships/hyperlink" Target="https://talan.bank.gov.ua/get-user-certificate/K3aiZti2mfTdn9LdFZDc" TargetMode="External"/><Relationship Id="rId292" Type="http://schemas.openxmlformats.org/officeDocument/2006/relationships/hyperlink" Target="https://talan.bank.gov.ua/get-user-certificate/K3aiZ2xSSr9cnfBzC7kE" TargetMode="External"/><Relationship Id="rId306" Type="http://schemas.openxmlformats.org/officeDocument/2006/relationships/hyperlink" Target="https://talan.bank.gov.ua/get-user-certificate/K3aiZ2AOqisLSmrquTPt" TargetMode="External"/><Relationship Id="rId45" Type="http://schemas.openxmlformats.org/officeDocument/2006/relationships/hyperlink" Target="https://talan.bank.gov.ua/get-user-certificate/K3aiZAu_lYz2i9JkYD6B" TargetMode="External"/><Relationship Id="rId87" Type="http://schemas.openxmlformats.org/officeDocument/2006/relationships/hyperlink" Target="https://talan.bank.gov.ua/get-user-certificate/K3aiZNY8AxUbKgYQKmuK" TargetMode="External"/><Relationship Id="rId110" Type="http://schemas.openxmlformats.org/officeDocument/2006/relationships/hyperlink" Target="https://talan.bank.gov.ua/get-user-certificate/K3aiZytxlUQq1Eh2MM1r" TargetMode="External"/><Relationship Id="rId348" Type="http://schemas.openxmlformats.org/officeDocument/2006/relationships/hyperlink" Target="https://talan.bank.gov.ua/get-user-certificate/K3aiZpEZXXclHtWFP7VZ" TargetMode="External"/><Relationship Id="rId152" Type="http://schemas.openxmlformats.org/officeDocument/2006/relationships/hyperlink" Target="https://talan.bank.gov.ua/get-user-certificate/K3aiZNgr41e8naG-PVfB" TargetMode="External"/><Relationship Id="rId194" Type="http://schemas.openxmlformats.org/officeDocument/2006/relationships/hyperlink" Target="https://talan.bank.gov.ua/get-user-certificate/K3aiZ1AnG-_bt_rd9-m3" TargetMode="External"/><Relationship Id="rId208" Type="http://schemas.openxmlformats.org/officeDocument/2006/relationships/hyperlink" Target="https://talan.bank.gov.ua/get-user-certificate/K3aiZgWKHjf4HSyQeCEA" TargetMode="External"/><Relationship Id="rId415" Type="http://schemas.openxmlformats.org/officeDocument/2006/relationships/hyperlink" Target="https://talan.bank.gov.ua/get-user-certificate/K3aiZV0TNlpLR2XZEfT6" TargetMode="External"/><Relationship Id="rId457" Type="http://schemas.openxmlformats.org/officeDocument/2006/relationships/hyperlink" Target="https://talan.bank.gov.ua/get-user-certificate/K3aiZ6oZ5p6axMoVbkNQ" TargetMode="External"/><Relationship Id="rId261" Type="http://schemas.openxmlformats.org/officeDocument/2006/relationships/hyperlink" Target="https://talan.bank.gov.ua/get-user-certificate/K3aiZ1UTI4bN1Y8c4yN-" TargetMode="External"/><Relationship Id="rId14" Type="http://schemas.openxmlformats.org/officeDocument/2006/relationships/hyperlink" Target="https://talan.bank.gov.ua/get-user-certificate/K3aiZPisfIq6JT7P6xou" TargetMode="External"/><Relationship Id="rId56" Type="http://schemas.openxmlformats.org/officeDocument/2006/relationships/hyperlink" Target="https://talan.bank.gov.ua/get-user-certificate/K3aiZ8ogjWG4ocG1MdFp" TargetMode="External"/><Relationship Id="rId317" Type="http://schemas.openxmlformats.org/officeDocument/2006/relationships/hyperlink" Target="https://talan.bank.gov.ua/get-user-certificate/K3aiZlOFiR5Hb8NLs8ZC" TargetMode="External"/><Relationship Id="rId359" Type="http://schemas.openxmlformats.org/officeDocument/2006/relationships/hyperlink" Target="https://talan.bank.gov.ua/get-user-certificate/K3aiZRcnqUCa3gV2jnlM" TargetMode="External"/><Relationship Id="rId98" Type="http://schemas.openxmlformats.org/officeDocument/2006/relationships/hyperlink" Target="https://talan.bank.gov.ua/get-user-certificate/K3aiZxDCTI7gJt17bAm-" TargetMode="External"/><Relationship Id="rId121" Type="http://schemas.openxmlformats.org/officeDocument/2006/relationships/hyperlink" Target="https://talan.bank.gov.ua/get-user-certificate/K3aiZLfKmWd-o7vJPFeP" TargetMode="External"/><Relationship Id="rId163" Type="http://schemas.openxmlformats.org/officeDocument/2006/relationships/hyperlink" Target="https://talan.bank.gov.ua/get-user-certificate/K3aiZG2hVM5C3GEOrKXU" TargetMode="External"/><Relationship Id="rId219" Type="http://schemas.openxmlformats.org/officeDocument/2006/relationships/hyperlink" Target="https://talan.bank.gov.ua/get-user-certificate/K3aiZ6Ii6JytjOIAwZ5p" TargetMode="External"/><Relationship Id="rId370" Type="http://schemas.openxmlformats.org/officeDocument/2006/relationships/hyperlink" Target="https://talan.bank.gov.ua/get-user-certificate/K3aiZM2RkonlZ4ZkzmLd" TargetMode="External"/><Relationship Id="rId426" Type="http://schemas.openxmlformats.org/officeDocument/2006/relationships/hyperlink" Target="https://talan.bank.gov.ua/get-user-certificate/K3aiZkhRTwqZxhx8hmmF" TargetMode="External"/><Relationship Id="rId230" Type="http://schemas.openxmlformats.org/officeDocument/2006/relationships/hyperlink" Target="https://talan.bank.gov.ua/get-user-certificate/K3aiZ2NvUuFxgJNVOzbj" TargetMode="External"/><Relationship Id="rId25" Type="http://schemas.openxmlformats.org/officeDocument/2006/relationships/hyperlink" Target="https://talan.bank.gov.ua/get-user-certificate/K3aiZWgIRpnDH9qQrQPs" TargetMode="External"/><Relationship Id="rId67" Type="http://schemas.openxmlformats.org/officeDocument/2006/relationships/hyperlink" Target="https://talan.bank.gov.ua/get-user-certificate/K3aiZD3FTRPeqjI0VwGJ" TargetMode="External"/><Relationship Id="rId272" Type="http://schemas.openxmlformats.org/officeDocument/2006/relationships/hyperlink" Target="https://talan.bank.gov.ua/get-user-certificate/K3aiZ-Q6NAeh7cEH_re4" TargetMode="External"/><Relationship Id="rId328" Type="http://schemas.openxmlformats.org/officeDocument/2006/relationships/hyperlink" Target="https://talan.bank.gov.ua/get-user-certificate/K3aiZdJpqnQzw9qMfPFU" TargetMode="External"/><Relationship Id="rId132" Type="http://schemas.openxmlformats.org/officeDocument/2006/relationships/hyperlink" Target="https://talan.bank.gov.ua/get-user-certificate/K3aiZOsZA4FKB8btjeS8" TargetMode="External"/><Relationship Id="rId174" Type="http://schemas.openxmlformats.org/officeDocument/2006/relationships/hyperlink" Target="https://talan.bank.gov.ua/get-user-certificate/K3aiZhv8SJJhSBh1yTy5" TargetMode="External"/><Relationship Id="rId381" Type="http://schemas.openxmlformats.org/officeDocument/2006/relationships/hyperlink" Target="https://talan.bank.gov.ua/get-user-certificate/K3aiZNoGA6zQ6Hbw8-pE" TargetMode="External"/><Relationship Id="rId241" Type="http://schemas.openxmlformats.org/officeDocument/2006/relationships/hyperlink" Target="https://talan.bank.gov.ua/get-user-certificate/K3aiZGewZg0Wrg-4k0Mb" TargetMode="External"/><Relationship Id="rId437" Type="http://schemas.openxmlformats.org/officeDocument/2006/relationships/hyperlink" Target="https://talan.bank.gov.ua/get-user-certificate/K3aiZJCwY6D_a9fdlgP9" TargetMode="External"/><Relationship Id="rId36" Type="http://schemas.openxmlformats.org/officeDocument/2006/relationships/hyperlink" Target="https://talan.bank.gov.ua/get-user-certificate/K3aiZvofwDsJmMALKYD_" TargetMode="External"/><Relationship Id="rId283" Type="http://schemas.openxmlformats.org/officeDocument/2006/relationships/hyperlink" Target="https://talan.bank.gov.ua/get-user-certificate/K3aiZ2dnDK1oK-0tMf4L" TargetMode="External"/><Relationship Id="rId339" Type="http://schemas.openxmlformats.org/officeDocument/2006/relationships/hyperlink" Target="https://talan.bank.gov.ua/get-user-certificate/K3aiZvPT67kWx-Q9TQc7" TargetMode="External"/><Relationship Id="rId78" Type="http://schemas.openxmlformats.org/officeDocument/2006/relationships/hyperlink" Target="https://talan.bank.gov.ua/get-user-certificate/K3aiZd6zNf6WfzxuejKp" TargetMode="External"/><Relationship Id="rId101" Type="http://schemas.openxmlformats.org/officeDocument/2006/relationships/hyperlink" Target="https://talan.bank.gov.ua/get-user-certificate/K3aiZe44DvMtpNy79CGI" TargetMode="External"/><Relationship Id="rId143" Type="http://schemas.openxmlformats.org/officeDocument/2006/relationships/hyperlink" Target="https://talan.bank.gov.ua/get-user-certificate/K3aiZPaxJN_CdFZUUZSS" TargetMode="External"/><Relationship Id="rId185" Type="http://schemas.openxmlformats.org/officeDocument/2006/relationships/hyperlink" Target="https://talan.bank.gov.ua/get-user-certificate/K3aiZ1fJuqUrBt2qF1gB" TargetMode="External"/><Relationship Id="rId350" Type="http://schemas.openxmlformats.org/officeDocument/2006/relationships/hyperlink" Target="https://talan.bank.gov.ua/get-user-certificate/K3aiZWn0mKYaR9sDIP_u" TargetMode="External"/><Relationship Id="rId406" Type="http://schemas.openxmlformats.org/officeDocument/2006/relationships/hyperlink" Target="https://talan.bank.gov.ua/get-user-certificate/K3aiZIckUKHeCOHVbIFQ" TargetMode="External"/><Relationship Id="rId9" Type="http://schemas.openxmlformats.org/officeDocument/2006/relationships/hyperlink" Target="https://talan.bank.gov.ua/get-user-certificate/K3aiZcRvInQu-t745Gk9" TargetMode="External"/><Relationship Id="rId210" Type="http://schemas.openxmlformats.org/officeDocument/2006/relationships/hyperlink" Target="https://talan.bank.gov.ua/get-user-certificate/K3aiZBSObZln02cQ1aFa" TargetMode="External"/><Relationship Id="rId392" Type="http://schemas.openxmlformats.org/officeDocument/2006/relationships/hyperlink" Target="https://talan.bank.gov.ua/get-user-certificate/K3aiZB8j77b5HfpSiqpk" TargetMode="External"/><Relationship Id="rId448" Type="http://schemas.openxmlformats.org/officeDocument/2006/relationships/hyperlink" Target="https://talan.bank.gov.ua/get-user-certificate/K3aiZkzfguS1pztQkOrZ" TargetMode="External"/><Relationship Id="rId252" Type="http://schemas.openxmlformats.org/officeDocument/2006/relationships/hyperlink" Target="https://talan.bank.gov.ua/get-user-certificate/K3aiZNSx4M5TYawSH5H7" TargetMode="External"/><Relationship Id="rId294" Type="http://schemas.openxmlformats.org/officeDocument/2006/relationships/hyperlink" Target="https://talan.bank.gov.ua/get-user-certificate/K3aiZXLSxmmTIhQvOmUq" TargetMode="External"/><Relationship Id="rId308" Type="http://schemas.openxmlformats.org/officeDocument/2006/relationships/hyperlink" Target="https://talan.bank.gov.ua/get-user-certificate/K3aiZwp4L6fX8oHZZSqK" TargetMode="External"/><Relationship Id="rId47" Type="http://schemas.openxmlformats.org/officeDocument/2006/relationships/hyperlink" Target="https://talan.bank.gov.ua/get-user-certificate/K3aiZcCBjXyDE0E2FPhI" TargetMode="External"/><Relationship Id="rId89" Type="http://schemas.openxmlformats.org/officeDocument/2006/relationships/hyperlink" Target="https://talan.bank.gov.ua/get-user-certificate/K3aiZwmg8pt1IVK6ytz0" TargetMode="External"/><Relationship Id="rId112" Type="http://schemas.openxmlformats.org/officeDocument/2006/relationships/hyperlink" Target="https://talan.bank.gov.ua/get-user-certificate/K3aiZQjVUwyFaG1rsXrs" TargetMode="External"/><Relationship Id="rId154" Type="http://schemas.openxmlformats.org/officeDocument/2006/relationships/hyperlink" Target="https://talan.bank.gov.ua/get-user-certificate/K3aiZS8WAGAaUlt1s1eC" TargetMode="External"/><Relationship Id="rId361" Type="http://schemas.openxmlformats.org/officeDocument/2006/relationships/hyperlink" Target="https://talan.bank.gov.ua/get-user-certificate/K3aiZiUoHlWCZqjO6WXh" TargetMode="External"/><Relationship Id="rId196" Type="http://schemas.openxmlformats.org/officeDocument/2006/relationships/hyperlink" Target="https://talan.bank.gov.ua/get-user-certificate/K3aiZGzfAPszIIziR7V0" TargetMode="External"/><Relationship Id="rId417" Type="http://schemas.openxmlformats.org/officeDocument/2006/relationships/hyperlink" Target="https://talan.bank.gov.ua/get-user-certificate/K3aiZGtZME2Ch7I561q_" TargetMode="External"/><Relationship Id="rId459" Type="http://schemas.openxmlformats.org/officeDocument/2006/relationships/hyperlink" Target="https://talan.bank.gov.ua/get-user-certificate/K3aiZmlgQtGzvFdHZDB7" TargetMode="External"/><Relationship Id="rId16" Type="http://schemas.openxmlformats.org/officeDocument/2006/relationships/hyperlink" Target="https://talan.bank.gov.ua/get-user-certificate/K3aiZsw6yExYjwrYvtDp" TargetMode="External"/><Relationship Id="rId221" Type="http://schemas.openxmlformats.org/officeDocument/2006/relationships/hyperlink" Target="https://talan.bank.gov.ua/get-user-certificate/K3aiZi2UrfVBRKtjWjTM" TargetMode="External"/><Relationship Id="rId263" Type="http://schemas.openxmlformats.org/officeDocument/2006/relationships/hyperlink" Target="https://talan.bank.gov.ua/get-user-certificate/K3aiZPWOJX_wMyeAM5sd" TargetMode="External"/><Relationship Id="rId319" Type="http://schemas.openxmlformats.org/officeDocument/2006/relationships/hyperlink" Target="https://talan.bank.gov.ua/get-user-certificate/K3aiZn5fn_YnpVMdEI5Y" TargetMode="External"/><Relationship Id="rId58" Type="http://schemas.openxmlformats.org/officeDocument/2006/relationships/hyperlink" Target="https://talan.bank.gov.ua/get-user-certificate/K3aiZTVwbUBETmRTTMlZ" TargetMode="External"/><Relationship Id="rId123" Type="http://schemas.openxmlformats.org/officeDocument/2006/relationships/hyperlink" Target="https://talan.bank.gov.ua/get-user-certificate/K3aiZSukDe39T4x56EKD" TargetMode="External"/><Relationship Id="rId330" Type="http://schemas.openxmlformats.org/officeDocument/2006/relationships/hyperlink" Target="https://talan.bank.gov.ua/get-user-certificate/K3aiZEvZBWd9H7_caNPL" TargetMode="External"/><Relationship Id="rId165" Type="http://schemas.openxmlformats.org/officeDocument/2006/relationships/hyperlink" Target="https://talan.bank.gov.ua/get-user-certificate/K3aiZJSknXHAEySTI70i" TargetMode="External"/><Relationship Id="rId372" Type="http://schemas.openxmlformats.org/officeDocument/2006/relationships/hyperlink" Target="https://talan.bank.gov.ua/get-user-certificate/K3aiZKn-08Mac_pwuJ9x" TargetMode="External"/><Relationship Id="rId428" Type="http://schemas.openxmlformats.org/officeDocument/2006/relationships/hyperlink" Target="https://talan.bank.gov.ua/get-user-certificate/K3aiZ8ljGe9nu13rbqa3" TargetMode="External"/><Relationship Id="rId232" Type="http://schemas.openxmlformats.org/officeDocument/2006/relationships/hyperlink" Target="https://talan.bank.gov.ua/get-user-certificate/K3aiZq553deMs1BHriO0" TargetMode="External"/><Relationship Id="rId274" Type="http://schemas.openxmlformats.org/officeDocument/2006/relationships/hyperlink" Target="https://talan.bank.gov.ua/get-user-certificate/K3aiZl4KCQ9awo4LAJzz" TargetMode="External"/><Relationship Id="rId27" Type="http://schemas.openxmlformats.org/officeDocument/2006/relationships/hyperlink" Target="https://talan.bank.gov.ua/get-user-certificate/K3aiZkquY-rqdXCMIuG2" TargetMode="External"/><Relationship Id="rId69" Type="http://schemas.openxmlformats.org/officeDocument/2006/relationships/hyperlink" Target="https://talan.bank.gov.ua/get-user-certificate/K3aiZpY_itTU17aq0SXt" TargetMode="External"/><Relationship Id="rId134" Type="http://schemas.openxmlformats.org/officeDocument/2006/relationships/hyperlink" Target="https://talan.bank.gov.ua/get-user-certificate/K3aiZF_hA2-hrJVajZnZ" TargetMode="External"/><Relationship Id="rId80" Type="http://schemas.openxmlformats.org/officeDocument/2006/relationships/hyperlink" Target="https://talan.bank.gov.ua/get-user-certificate/K3aiZNHnUmkoFwN6QdTG" TargetMode="External"/><Relationship Id="rId176" Type="http://schemas.openxmlformats.org/officeDocument/2006/relationships/hyperlink" Target="https://talan.bank.gov.ua/get-user-certificate/K3aiZVZUVARJn6CgHLu2" TargetMode="External"/><Relationship Id="rId341" Type="http://schemas.openxmlformats.org/officeDocument/2006/relationships/hyperlink" Target="https://talan.bank.gov.ua/get-user-certificate/K3aiZH0Nr_obCulva-P3" TargetMode="External"/><Relationship Id="rId383" Type="http://schemas.openxmlformats.org/officeDocument/2006/relationships/hyperlink" Target="https://talan.bank.gov.ua/get-user-certificate/K3aiZTevBXQdnhAIBvko" TargetMode="External"/><Relationship Id="rId439" Type="http://schemas.openxmlformats.org/officeDocument/2006/relationships/hyperlink" Target="https://talan.bank.gov.ua/get-user-certificate/K3aiZIbmMVZ5K4QKSm7y" TargetMode="External"/><Relationship Id="rId201" Type="http://schemas.openxmlformats.org/officeDocument/2006/relationships/hyperlink" Target="https://talan.bank.gov.ua/get-user-certificate/K3aiZGadlWxiBTwsAPF4" TargetMode="External"/><Relationship Id="rId243" Type="http://schemas.openxmlformats.org/officeDocument/2006/relationships/hyperlink" Target="https://talan.bank.gov.ua/get-user-certificate/K3aiZR7tGqnji4J36-fE" TargetMode="External"/><Relationship Id="rId285" Type="http://schemas.openxmlformats.org/officeDocument/2006/relationships/hyperlink" Target="https://talan.bank.gov.ua/get-user-certificate/K3aiZYq1ShkGPXloghiV" TargetMode="External"/><Relationship Id="rId450" Type="http://schemas.openxmlformats.org/officeDocument/2006/relationships/hyperlink" Target="https://talan.bank.gov.ua/get-user-certificate/K3aiZ_HfHGjQxuS3jCR2" TargetMode="External"/><Relationship Id="rId38" Type="http://schemas.openxmlformats.org/officeDocument/2006/relationships/hyperlink" Target="https://talan.bank.gov.ua/get-user-certificate/K3aiZD6SvSvmAcHDLB1t" TargetMode="External"/><Relationship Id="rId103" Type="http://schemas.openxmlformats.org/officeDocument/2006/relationships/hyperlink" Target="https://talan.bank.gov.ua/get-user-certificate/K3aiZVbiHwYQfDl2WqO9" TargetMode="External"/><Relationship Id="rId310" Type="http://schemas.openxmlformats.org/officeDocument/2006/relationships/hyperlink" Target="https://talan.bank.gov.ua/get-user-certificate/K3aiZVSB5trO6IvZmfZo" TargetMode="External"/><Relationship Id="rId91" Type="http://schemas.openxmlformats.org/officeDocument/2006/relationships/hyperlink" Target="https://talan.bank.gov.ua/get-user-certificate/K3aiZhAjtp4tWbPwqMwU" TargetMode="External"/><Relationship Id="rId145" Type="http://schemas.openxmlformats.org/officeDocument/2006/relationships/hyperlink" Target="https://talan.bank.gov.ua/get-user-certificate/K3aiZkdTDdzKLQjhFf_V" TargetMode="External"/><Relationship Id="rId187" Type="http://schemas.openxmlformats.org/officeDocument/2006/relationships/hyperlink" Target="https://talan.bank.gov.ua/get-user-certificate/K3aiZDZUN-BZFrFuoEy4" TargetMode="External"/><Relationship Id="rId352" Type="http://schemas.openxmlformats.org/officeDocument/2006/relationships/hyperlink" Target="https://talan.bank.gov.ua/get-user-certificate/K3aiZTMyC4l1EOhkl7aG" TargetMode="External"/><Relationship Id="rId394" Type="http://schemas.openxmlformats.org/officeDocument/2006/relationships/hyperlink" Target="https://talan.bank.gov.ua/get-user-certificate/K3aiZaIacbks_e7Jzeuv" TargetMode="External"/><Relationship Id="rId408" Type="http://schemas.openxmlformats.org/officeDocument/2006/relationships/hyperlink" Target="https://talan.bank.gov.ua/get-user-certificate/K3aiZpeM05fhn9hOoBLq" TargetMode="External"/><Relationship Id="rId212" Type="http://schemas.openxmlformats.org/officeDocument/2006/relationships/hyperlink" Target="https://talan.bank.gov.ua/get-user-certificate/K3aiZi-3TBufnSy8f7t2" TargetMode="External"/><Relationship Id="rId254" Type="http://schemas.openxmlformats.org/officeDocument/2006/relationships/hyperlink" Target="https://talan.bank.gov.ua/get-user-certificate/K3aiZkdSyX2Kdj1lQoNw" TargetMode="External"/><Relationship Id="rId49" Type="http://schemas.openxmlformats.org/officeDocument/2006/relationships/hyperlink" Target="https://talan.bank.gov.ua/get-user-certificate/K3aiZYIUvkO9epSbFW65" TargetMode="External"/><Relationship Id="rId114" Type="http://schemas.openxmlformats.org/officeDocument/2006/relationships/hyperlink" Target="https://talan.bank.gov.ua/get-user-certificate/K3aiZ5fHpUFP4QHlW3B3" TargetMode="External"/><Relationship Id="rId296" Type="http://schemas.openxmlformats.org/officeDocument/2006/relationships/hyperlink" Target="https://talan.bank.gov.ua/get-user-certificate/K3aiZIoEAHUpzM2Ak5P1" TargetMode="External"/><Relationship Id="rId461" Type="http://schemas.openxmlformats.org/officeDocument/2006/relationships/printerSettings" Target="../printerSettings/printerSettings1.bin"/><Relationship Id="rId60" Type="http://schemas.openxmlformats.org/officeDocument/2006/relationships/hyperlink" Target="https://talan.bank.gov.ua/get-user-certificate/K3aiZlRjH-Gxg1q5Fmr1" TargetMode="External"/><Relationship Id="rId156" Type="http://schemas.openxmlformats.org/officeDocument/2006/relationships/hyperlink" Target="https://talan.bank.gov.ua/get-user-certificate/K3aiZjm58WRGZyGh_RON" TargetMode="External"/><Relationship Id="rId198" Type="http://schemas.openxmlformats.org/officeDocument/2006/relationships/hyperlink" Target="https://talan.bank.gov.ua/get-user-certificate/K3aiZXOuvdI92Exq3S2C" TargetMode="External"/><Relationship Id="rId321" Type="http://schemas.openxmlformats.org/officeDocument/2006/relationships/hyperlink" Target="https://talan.bank.gov.ua/get-user-certificate/K3aiZl-AtfDZbVZvUxev" TargetMode="External"/><Relationship Id="rId363" Type="http://schemas.openxmlformats.org/officeDocument/2006/relationships/hyperlink" Target="https://talan.bank.gov.ua/get-user-certificate/K3aiZb8TPTHBSY55wALb" TargetMode="External"/><Relationship Id="rId419" Type="http://schemas.openxmlformats.org/officeDocument/2006/relationships/hyperlink" Target="https://talan.bank.gov.ua/get-user-certificate/K3aiZ23HeUsErp2KdCOD" TargetMode="External"/><Relationship Id="rId223" Type="http://schemas.openxmlformats.org/officeDocument/2006/relationships/hyperlink" Target="https://talan.bank.gov.ua/get-user-certificate/K3aiZVgjDPFHjBdTfyXx" TargetMode="External"/><Relationship Id="rId430" Type="http://schemas.openxmlformats.org/officeDocument/2006/relationships/hyperlink" Target="https://talan.bank.gov.ua/get-user-certificate/K3aiZOV20DtBmKrEBCe_" TargetMode="External"/><Relationship Id="rId18" Type="http://schemas.openxmlformats.org/officeDocument/2006/relationships/hyperlink" Target="https://talan.bank.gov.ua/get-user-certificate/K3aiZDo3VehHRLKjdrff" TargetMode="External"/><Relationship Id="rId265" Type="http://schemas.openxmlformats.org/officeDocument/2006/relationships/hyperlink" Target="https://talan.bank.gov.ua/get-user-certificate/K3aiZqnRhZRFmmME4s4B" TargetMode="External"/><Relationship Id="rId125" Type="http://schemas.openxmlformats.org/officeDocument/2006/relationships/hyperlink" Target="https://talan.bank.gov.ua/get-user-certificate/K3aiZMrSQ4dITKjnqSYG" TargetMode="External"/><Relationship Id="rId167" Type="http://schemas.openxmlformats.org/officeDocument/2006/relationships/hyperlink" Target="https://talan.bank.gov.ua/get-user-certificate/K3aiZrMwN5VV_TlHluBN" TargetMode="External"/><Relationship Id="rId332" Type="http://schemas.openxmlformats.org/officeDocument/2006/relationships/hyperlink" Target="https://talan.bank.gov.ua/get-user-certificate/K3aiZPQ7aEuwqfLcQN9q" TargetMode="External"/><Relationship Id="rId374" Type="http://schemas.openxmlformats.org/officeDocument/2006/relationships/hyperlink" Target="https://talan.bank.gov.ua/get-user-certificate/K3aiZszN6E_RnuelTscW" TargetMode="External"/><Relationship Id="rId71" Type="http://schemas.openxmlformats.org/officeDocument/2006/relationships/hyperlink" Target="https://talan.bank.gov.ua/get-user-certificate/K3aiZbCWQr8ZX7xyem6-" TargetMode="External"/><Relationship Id="rId234" Type="http://schemas.openxmlformats.org/officeDocument/2006/relationships/hyperlink" Target="https://talan.bank.gov.ua/get-user-certificate/K3aiZAtWdKbCQ0UIu6Bv" TargetMode="External"/><Relationship Id="rId2" Type="http://schemas.openxmlformats.org/officeDocument/2006/relationships/hyperlink" Target="https://talan.bank.gov.ua/get-user-certificate/K3aiZwoYmjoSKUfBa2d_" TargetMode="External"/><Relationship Id="rId29" Type="http://schemas.openxmlformats.org/officeDocument/2006/relationships/hyperlink" Target="https://talan.bank.gov.ua/get-user-certificate/K3aiZ6YqsH9kTNIJW9Ps" TargetMode="External"/><Relationship Id="rId276" Type="http://schemas.openxmlformats.org/officeDocument/2006/relationships/hyperlink" Target="https://talan.bank.gov.ua/get-user-certificate/K3aiZ_y-A45CSSgVvyS5" TargetMode="External"/><Relationship Id="rId441" Type="http://schemas.openxmlformats.org/officeDocument/2006/relationships/hyperlink" Target="https://talan.bank.gov.ua/get-user-certificate/K3aiZOJ-UCVtwD_KbxWh" TargetMode="External"/><Relationship Id="rId40" Type="http://schemas.openxmlformats.org/officeDocument/2006/relationships/hyperlink" Target="https://talan.bank.gov.ua/get-user-certificate/K3aiZ4nXNoki50-cQG7O" TargetMode="External"/><Relationship Id="rId115" Type="http://schemas.openxmlformats.org/officeDocument/2006/relationships/hyperlink" Target="https://talan.bank.gov.ua/get-user-certificate/K3aiZMAnVc3pTEAETfiN" TargetMode="External"/><Relationship Id="rId136" Type="http://schemas.openxmlformats.org/officeDocument/2006/relationships/hyperlink" Target="https://talan.bank.gov.ua/get-user-certificate/K3aiZzHUpFtP4xRHP2iv" TargetMode="External"/><Relationship Id="rId157" Type="http://schemas.openxmlformats.org/officeDocument/2006/relationships/hyperlink" Target="https://talan.bank.gov.ua/get-user-certificate/K3aiZDoHh-WxzzYhuueW" TargetMode="External"/><Relationship Id="rId178" Type="http://schemas.openxmlformats.org/officeDocument/2006/relationships/hyperlink" Target="https://talan.bank.gov.ua/get-user-certificate/K3aiZm9g720_munSy3Fs" TargetMode="External"/><Relationship Id="rId301" Type="http://schemas.openxmlformats.org/officeDocument/2006/relationships/hyperlink" Target="https://talan.bank.gov.ua/get-user-certificate/K3aiZ_oVCnEvBRQLL8vH" TargetMode="External"/><Relationship Id="rId322" Type="http://schemas.openxmlformats.org/officeDocument/2006/relationships/hyperlink" Target="https://talan.bank.gov.ua/get-user-certificate/K3aiZnMAoVfUWwc8vtd5" TargetMode="External"/><Relationship Id="rId343" Type="http://schemas.openxmlformats.org/officeDocument/2006/relationships/hyperlink" Target="https://talan.bank.gov.ua/get-user-certificate/K3aiZDy1wN3HHWJ14D4p" TargetMode="External"/><Relationship Id="rId364" Type="http://schemas.openxmlformats.org/officeDocument/2006/relationships/hyperlink" Target="https://talan.bank.gov.ua/get-user-certificate/K3aiZEW4_p6cGJt4RrIY" TargetMode="External"/><Relationship Id="rId61" Type="http://schemas.openxmlformats.org/officeDocument/2006/relationships/hyperlink" Target="https://talan.bank.gov.ua/get-user-certificate/K3aiZNkAHR5ah5voY42y" TargetMode="External"/><Relationship Id="rId82" Type="http://schemas.openxmlformats.org/officeDocument/2006/relationships/hyperlink" Target="https://talan.bank.gov.ua/get-user-certificate/K3aiZkYgYyMKyP2EXerx" TargetMode="External"/><Relationship Id="rId199" Type="http://schemas.openxmlformats.org/officeDocument/2006/relationships/hyperlink" Target="https://talan.bank.gov.ua/get-user-certificate/K3aiZ_-1ha1ee_Vpw4JN" TargetMode="External"/><Relationship Id="rId203" Type="http://schemas.openxmlformats.org/officeDocument/2006/relationships/hyperlink" Target="https://talan.bank.gov.ua/get-user-certificate/K3aiZiOeDoZIZDbvZT4c" TargetMode="External"/><Relationship Id="rId385" Type="http://schemas.openxmlformats.org/officeDocument/2006/relationships/hyperlink" Target="https://talan.bank.gov.ua/get-user-certificate/K3aiZKJeFc7k9himLdpK" TargetMode="External"/><Relationship Id="rId19" Type="http://schemas.openxmlformats.org/officeDocument/2006/relationships/hyperlink" Target="https://talan.bank.gov.ua/get-user-certificate/K3aiZc5N9iaHBxqE5S97" TargetMode="External"/><Relationship Id="rId224" Type="http://schemas.openxmlformats.org/officeDocument/2006/relationships/hyperlink" Target="https://talan.bank.gov.ua/get-user-certificate/K3aiZkG21Qyr-EeG_5bN" TargetMode="External"/><Relationship Id="rId245" Type="http://schemas.openxmlformats.org/officeDocument/2006/relationships/hyperlink" Target="https://talan.bank.gov.ua/get-user-certificate/K3aiZKAPu9Kw9gquPG1s" TargetMode="External"/><Relationship Id="rId266" Type="http://schemas.openxmlformats.org/officeDocument/2006/relationships/hyperlink" Target="https://talan.bank.gov.ua/get-user-certificate/K3aiZG4M2EOY9sToa7F6" TargetMode="External"/><Relationship Id="rId287" Type="http://schemas.openxmlformats.org/officeDocument/2006/relationships/hyperlink" Target="https://talan.bank.gov.ua/get-user-certificate/K3aiZ6zOw01M8JfVFYDq" TargetMode="External"/><Relationship Id="rId410" Type="http://schemas.openxmlformats.org/officeDocument/2006/relationships/hyperlink" Target="https://talan.bank.gov.ua/get-user-certificate/K3aiZEPxpiOWLiGtQfKw" TargetMode="External"/><Relationship Id="rId431" Type="http://schemas.openxmlformats.org/officeDocument/2006/relationships/hyperlink" Target="https://talan.bank.gov.ua/get-user-certificate/K3aiZZzDCpvzXtL2sz3M" TargetMode="External"/><Relationship Id="rId452" Type="http://schemas.openxmlformats.org/officeDocument/2006/relationships/hyperlink" Target="https://talan.bank.gov.ua/get-user-certificate/K3aiZjnYFy2v88KzI6V2" TargetMode="External"/><Relationship Id="rId30" Type="http://schemas.openxmlformats.org/officeDocument/2006/relationships/hyperlink" Target="https://talan.bank.gov.ua/get-user-certificate/K3aiZexELZwTUyCLP90r" TargetMode="External"/><Relationship Id="rId105" Type="http://schemas.openxmlformats.org/officeDocument/2006/relationships/hyperlink" Target="https://talan.bank.gov.ua/get-user-certificate/K3aiZ65BBbSE8xYbnM92" TargetMode="External"/><Relationship Id="rId126" Type="http://schemas.openxmlformats.org/officeDocument/2006/relationships/hyperlink" Target="https://talan.bank.gov.ua/get-user-certificate/K3aiZ8w1_ow_aXzJ7JIl" TargetMode="External"/><Relationship Id="rId147" Type="http://schemas.openxmlformats.org/officeDocument/2006/relationships/hyperlink" Target="https://talan.bank.gov.ua/get-user-certificate/K3aiZAwu0rCoc-gsLjIp" TargetMode="External"/><Relationship Id="rId168" Type="http://schemas.openxmlformats.org/officeDocument/2006/relationships/hyperlink" Target="https://talan.bank.gov.ua/get-user-certificate/K3aiZ9u6seb9DPQbk_VU" TargetMode="External"/><Relationship Id="rId312" Type="http://schemas.openxmlformats.org/officeDocument/2006/relationships/hyperlink" Target="https://talan.bank.gov.ua/get-user-certificate/K3aiZymuwBn61KR-O7lz" TargetMode="External"/><Relationship Id="rId333" Type="http://schemas.openxmlformats.org/officeDocument/2006/relationships/hyperlink" Target="https://talan.bank.gov.ua/get-user-certificate/K3aiZsL4O1bQSfB4r1oI" TargetMode="External"/><Relationship Id="rId354" Type="http://schemas.openxmlformats.org/officeDocument/2006/relationships/hyperlink" Target="https://talan.bank.gov.ua/get-user-certificate/K3aiZ75iR09sSlTyzO1a" TargetMode="External"/><Relationship Id="rId51" Type="http://schemas.openxmlformats.org/officeDocument/2006/relationships/hyperlink" Target="https://talan.bank.gov.ua/get-user-certificate/K3aiZBVnU4wpYC2iksXQ" TargetMode="External"/><Relationship Id="rId72" Type="http://schemas.openxmlformats.org/officeDocument/2006/relationships/hyperlink" Target="https://talan.bank.gov.ua/get-user-certificate/K3aiZBajNHrdJbAcxyrM" TargetMode="External"/><Relationship Id="rId93" Type="http://schemas.openxmlformats.org/officeDocument/2006/relationships/hyperlink" Target="https://talan.bank.gov.ua/get-user-certificate/K3aiZ9O9I_9Pez0hmK61" TargetMode="External"/><Relationship Id="rId189" Type="http://schemas.openxmlformats.org/officeDocument/2006/relationships/hyperlink" Target="https://talan.bank.gov.ua/get-user-certificate/K3aiZBFrml1Sgr39bW5E" TargetMode="External"/><Relationship Id="rId375" Type="http://schemas.openxmlformats.org/officeDocument/2006/relationships/hyperlink" Target="https://talan.bank.gov.ua/get-user-certificate/K3aiZnGW9Str2qqWEgb6" TargetMode="External"/><Relationship Id="rId396" Type="http://schemas.openxmlformats.org/officeDocument/2006/relationships/hyperlink" Target="https://talan.bank.gov.ua/get-user-certificate/K3aiZ6eABsjHBD3j1r7B" TargetMode="External"/><Relationship Id="rId3" Type="http://schemas.openxmlformats.org/officeDocument/2006/relationships/hyperlink" Target="https://talan.bank.gov.ua/get-user-certificate/K3aiZo5RgJYG7sPXn5IH" TargetMode="External"/><Relationship Id="rId214" Type="http://schemas.openxmlformats.org/officeDocument/2006/relationships/hyperlink" Target="https://talan.bank.gov.ua/get-user-certificate/K3aiZza92pzSex32YfF-" TargetMode="External"/><Relationship Id="rId235" Type="http://schemas.openxmlformats.org/officeDocument/2006/relationships/hyperlink" Target="https://talan.bank.gov.ua/get-user-certificate/K3aiZzINzz8SrwgcFtTX" TargetMode="External"/><Relationship Id="rId256" Type="http://schemas.openxmlformats.org/officeDocument/2006/relationships/hyperlink" Target="https://talan.bank.gov.ua/get-user-certificate/K3aiZ8dJ0DwSgRPn8IUP" TargetMode="External"/><Relationship Id="rId277" Type="http://schemas.openxmlformats.org/officeDocument/2006/relationships/hyperlink" Target="https://talan.bank.gov.ua/get-user-certificate/K3aiZDaIFXA0Pug_m1Wh" TargetMode="External"/><Relationship Id="rId298" Type="http://schemas.openxmlformats.org/officeDocument/2006/relationships/hyperlink" Target="https://talan.bank.gov.ua/get-user-certificate/K3aiZuZ4YSvO0RaNddAh" TargetMode="External"/><Relationship Id="rId400" Type="http://schemas.openxmlformats.org/officeDocument/2006/relationships/hyperlink" Target="https://talan.bank.gov.ua/get-user-certificate/K3aiZXpkF4t4L5WgnCao" TargetMode="External"/><Relationship Id="rId421" Type="http://schemas.openxmlformats.org/officeDocument/2006/relationships/hyperlink" Target="https://talan.bank.gov.ua/get-user-certificate/K3aiZRjZsztKn3EFB_vs" TargetMode="External"/><Relationship Id="rId442" Type="http://schemas.openxmlformats.org/officeDocument/2006/relationships/hyperlink" Target="https://talan.bank.gov.ua/get-user-certificate/K3aiZS1442vHfL4avHtq" TargetMode="External"/><Relationship Id="rId116" Type="http://schemas.openxmlformats.org/officeDocument/2006/relationships/hyperlink" Target="https://talan.bank.gov.ua/get-user-certificate/K3aiZmJ84qeX1UiTiAmg" TargetMode="External"/><Relationship Id="rId137" Type="http://schemas.openxmlformats.org/officeDocument/2006/relationships/hyperlink" Target="https://talan.bank.gov.ua/get-user-certificate/K3aiZBYlHIY8K-m5ds5z" TargetMode="External"/><Relationship Id="rId158" Type="http://schemas.openxmlformats.org/officeDocument/2006/relationships/hyperlink" Target="https://talan.bank.gov.ua/get-user-certificate/K3aiZKe2KEYjncAiI3t5" TargetMode="External"/><Relationship Id="rId302" Type="http://schemas.openxmlformats.org/officeDocument/2006/relationships/hyperlink" Target="https://talan.bank.gov.ua/get-user-certificate/K3aiZjxWG7ztYxJY4iJK" TargetMode="External"/><Relationship Id="rId323" Type="http://schemas.openxmlformats.org/officeDocument/2006/relationships/hyperlink" Target="https://talan.bank.gov.ua/get-user-certificate/K3aiZ9dRHuMiFsIhDplg" TargetMode="External"/><Relationship Id="rId344" Type="http://schemas.openxmlformats.org/officeDocument/2006/relationships/hyperlink" Target="https://talan.bank.gov.ua/get-user-certificate/K3aiZdvskzJ4TgDrmTf_" TargetMode="External"/><Relationship Id="rId20" Type="http://schemas.openxmlformats.org/officeDocument/2006/relationships/hyperlink" Target="https://talan.bank.gov.ua/get-user-certificate/K3aiZ7q8eGAnhjBTnlgx" TargetMode="External"/><Relationship Id="rId41" Type="http://schemas.openxmlformats.org/officeDocument/2006/relationships/hyperlink" Target="https://talan.bank.gov.ua/get-user-certificate/K3aiZ5hgjtEaqrXLad6M" TargetMode="External"/><Relationship Id="rId62" Type="http://schemas.openxmlformats.org/officeDocument/2006/relationships/hyperlink" Target="https://talan.bank.gov.ua/get-user-certificate/K3aiZea5gs9K_MWEYd11" TargetMode="External"/><Relationship Id="rId83" Type="http://schemas.openxmlformats.org/officeDocument/2006/relationships/hyperlink" Target="https://talan.bank.gov.ua/get-user-certificate/K3aiZccZXNDMfPsk68ZD" TargetMode="External"/><Relationship Id="rId179" Type="http://schemas.openxmlformats.org/officeDocument/2006/relationships/hyperlink" Target="https://talan.bank.gov.ua/get-user-certificate/K3aiZiVP2xeOWErsuxpz" TargetMode="External"/><Relationship Id="rId365" Type="http://schemas.openxmlformats.org/officeDocument/2006/relationships/hyperlink" Target="https://talan.bank.gov.ua/get-user-certificate/K3aiZGSe-RKRpXtP2Md0" TargetMode="External"/><Relationship Id="rId386" Type="http://schemas.openxmlformats.org/officeDocument/2006/relationships/hyperlink" Target="https://talan.bank.gov.ua/get-user-certificate/K3aiZgvXRII4jrkwywwg" TargetMode="External"/><Relationship Id="rId190" Type="http://schemas.openxmlformats.org/officeDocument/2006/relationships/hyperlink" Target="https://talan.bank.gov.ua/get-user-certificate/K3aiZMDP3Srrk7peFE35" TargetMode="External"/><Relationship Id="rId204" Type="http://schemas.openxmlformats.org/officeDocument/2006/relationships/hyperlink" Target="https://talan.bank.gov.ua/get-user-certificate/K3aiZpaYgXtsZx8aOcBW" TargetMode="External"/><Relationship Id="rId225" Type="http://schemas.openxmlformats.org/officeDocument/2006/relationships/hyperlink" Target="https://talan.bank.gov.ua/get-user-certificate/K3aiZFRbG-1oR5Igl90W" TargetMode="External"/><Relationship Id="rId246" Type="http://schemas.openxmlformats.org/officeDocument/2006/relationships/hyperlink" Target="https://talan.bank.gov.ua/get-user-certificate/K3aiZo1CIZhujYd95TWg" TargetMode="External"/><Relationship Id="rId267" Type="http://schemas.openxmlformats.org/officeDocument/2006/relationships/hyperlink" Target="https://talan.bank.gov.ua/get-user-certificate/K3aiZp0tKcXxaQCrdk6o" TargetMode="External"/><Relationship Id="rId288" Type="http://schemas.openxmlformats.org/officeDocument/2006/relationships/hyperlink" Target="https://talan.bank.gov.ua/get-user-certificate/K3aiZm9c7AyxqRlrlMr8" TargetMode="External"/><Relationship Id="rId411" Type="http://schemas.openxmlformats.org/officeDocument/2006/relationships/hyperlink" Target="https://talan.bank.gov.ua/get-user-certificate/K3aiZEjjt60ZL7K5Z4kw" TargetMode="External"/><Relationship Id="rId432" Type="http://schemas.openxmlformats.org/officeDocument/2006/relationships/hyperlink" Target="https://talan.bank.gov.ua/get-user-certificate/K3aiZzab0g6v5bKUl_Uh" TargetMode="External"/><Relationship Id="rId453" Type="http://schemas.openxmlformats.org/officeDocument/2006/relationships/hyperlink" Target="https://talan.bank.gov.ua/get-user-certificate/K3aiZmUI_MNQd0_SPMvn" TargetMode="External"/><Relationship Id="rId106" Type="http://schemas.openxmlformats.org/officeDocument/2006/relationships/hyperlink" Target="https://talan.bank.gov.ua/get-user-certificate/K3aiZQEc6YetXN31iqDr" TargetMode="External"/><Relationship Id="rId127" Type="http://schemas.openxmlformats.org/officeDocument/2006/relationships/hyperlink" Target="https://talan.bank.gov.ua/get-user-certificate/K3aiZLmaUgI0kfh4ku2N" TargetMode="External"/><Relationship Id="rId313" Type="http://schemas.openxmlformats.org/officeDocument/2006/relationships/hyperlink" Target="https://talan.bank.gov.ua/get-user-certificate/K3aiZvuCIV9S0DgY1HFl" TargetMode="External"/><Relationship Id="rId10" Type="http://schemas.openxmlformats.org/officeDocument/2006/relationships/hyperlink" Target="https://talan.bank.gov.ua/get-user-certificate/K3aiZFBYN9w0UByVPVqm" TargetMode="External"/><Relationship Id="rId31" Type="http://schemas.openxmlformats.org/officeDocument/2006/relationships/hyperlink" Target="https://talan.bank.gov.ua/get-user-certificate/K3aiZkKWllgIzqs8WFoz" TargetMode="External"/><Relationship Id="rId52" Type="http://schemas.openxmlformats.org/officeDocument/2006/relationships/hyperlink" Target="https://talan.bank.gov.ua/get-user-certificate/K3aiZJ74xyJrx_S9N2-q" TargetMode="External"/><Relationship Id="rId73" Type="http://schemas.openxmlformats.org/officeDocument/2006/relationships/hyperlink" Target="https://talan.bank.gov.ua/get-user-certificate/K3aiZyKk7VWTo3umOXhi" TargetMode="External"/><Relationship Id="rId94" Type="http://schemas.openxmlformats.org/officeDocument/2006/relationships/hyperlink" Target="https://talan.bank.gov.ua/get-user-certificate/K3aiZ1fwbPfXKCy3U-iI" TargetMode="External"/><Relationship Id="rId148" Type="http://schemas.openxmlformats.org/officeDocument/2006/relationships/hyperlink" Target="https://talan.bank.gov.ua/get-user-certificate/K3aiZ6xUEVAqUL9zNbSS" TargetMode="External"/><Relationship Id="rId169" Type="http://schemas.openxmlformats.org/officeDocument/2006/relationships/hyperlink" Target="https://talan.bank.gov.ua/get-user-certificate/K3aiZxdHrC-PRlciSdzD" TargetMode="External"/><Relationship Id="rId334" Type="http://schemas.openxmlformats.org/officeDocument/2006/relationships/hyperlink" Target="https://talan.bank.gov.ua/get-user-certificate/K3aiZqcqMccTNC299zqZ" TargetMode="External"/><Relationship Id="rId355" Type="http://schemas.openxmlformats.org/officeDocument/2006/relationships/hyperlink" Target="https://talan.bank.gov.ua/get-user-certificate/K3aiZ9FSuaFy3hbgIgyJ" TargetMode="External"/><Relationship Id="rId376" Type="http://schemas.openxmlformats.org/officeDocument/2006/relationships/hyperlink" Target="https://talan.bank.gov.ua/get-user-certificate/K3aiZ9YP4GY4dJaEP_7Y" TargetMode="External"/><Relationship Id="rId397" Type="http://schemas.openxmlformats.org/officeDocument/2006/relationships/hyperlink" Target="https://talan.bank.gov.ua/get-user-certificate/K3aiZ-pzRvMszlHtIwCu" TargetMode="External"/><Relationship Id="rId4" Type="http://schemas.openxmlformats.org/officeDocument/2006/relationships/hyperlink" Target="https://talan.bank.gov.ua/get-user-certificate/K3aiZHSt7ZpGCoy7NzWL" TargetMode="External"/><Relationship Id="rId180" Type="http://schemas.openxmlformats.org/officeDocument/2006/relationships/hyperlink" Target="https://talan.bank.gov.ua/get-user-certificate/K3aiZk3edZmvInR87Zj_" TargetMode="External"/><Relationship Id="rId215" Type="http://schemas.openxmlformats.org/officeDocument/2006/relationships/hyperlink" Target="https://talan.bank.gov.ua/get-user-certificate/K3aiZ6Fdrqw9UFkNfrWt" TargetMode="External"/><Relationship Id="rId236" Type="http://schemas.openxmlformats.org/officeDocument/2006/relationships/hyperlink" Target="https://talan.bank.gov.ua/get-user-certificate/K3aiZoeR6BhE7p4O2mWY" TargetMode="External"/><Relationship Id="rId257" Type="http://schemas.openxmlformats.org/officeDocument/2006/relationships/hyperlink" Target="https://talan.bank.gov.ua/get-user-certificate/K3aiZNYT-cHOAOPVLUWh" TargetMode="External"/><Relationship Id="rId278" Type="http://schemas.openxmlformats.org/officeDocument/2006/relationships/hyperlink" Target="https://talan.bank.gov.ua/get-user-certificate/K3aiZRp6Prxa5-Lb31Oy" TargetMode="External"/><Relationship Id="rId401" Type="http://schemas.openxmlformats.org/officeDocument/2006/relationships/hyperlink" Target="https://talan.bank.gov.ua/get-user-certificate/K3aiZCq-dL9MM3TsH5q4" TargetMode="External"/><Relationship Id="rId422" Type="http://schemas.openxmlformats.org/officeDocument/2006/relationships/hyperlink" Target="https://talan.bank.gov.ua/get-user-certificate/K3aiZeHoOhHB-gi9T68H" TargetMode="External"/><Relationship Id="rId443" Type="http://schemas.openxmlformats.org/officeDocument/2006/relationships/hyperlink" Target="https://talan.bank.gov.ua/get-user-certificate/K3aiZ3_Lx5Qy7iDIPjeo" TargetMode="External"/><Relationship Id="rId303" Type="http://schemas.openxmlformats.org/officeDocument/2006/relationships/hyperlink" Target="https://talan.bank.gov.ua/get-user-certificate/K3aiZdx3eMwetU3pZNvh" TargetMode="External"/><Relationship Id="rId42" Type="http://schemas.openxmlformats.org/officeDocument/2006/relationships/hyperlink" Target="https://talan.bank.gov.ua/get-user-certificate/K3aiZ_5-Q-Xdw_NzMZVp" TargetMode="External"/><Relationship Id="rId84" Type="http://schemas.openxmlformats.org/officeDocument/2006/relationships/hyperlink" Target="https://talan.bank.gov.ua/get-user-certificate/K3aiZlwxG1Q21w0ywNAj" TargetMode="External"/><Relationship Id="rId138" Type="http://schemas.openxmlformats.org/officeDocument/2006/relationships/hyperlink" Target="https://talan.bank.gov.ua/get-user-certificate/K3aiZtAMazJJjthyLUrn" TargetMode="External"/><Relationship Id="rId345" Type="http://schemas.openxmlformats.org/officeDocument/2006/relationships/hyperlink" Target="https://talan.bank.gov.ua/get-user-certificate/K3aiZN36car3vS1YUvEe" TargetMode="External"/><Relationship Id="rId387" Type="http://schemas.openxmlformats.org/officeDocument/2006/relationships/hyperlink" Target="https://talan.bank.gov.ua/get-user-certificate/K3aiZkLs5q7nGnLkdeAe" TargetMode="External"/><Relationship Id="rId191" Type="http://schemas.openxmlformats.org/officeDocument/2006/relationships/hyperlink" Target="https://talan.bank.gov.ua/get-user-certificate/K3aiZg4GEaJ5dx90VHze" TargetMode="External"/><Relationship Id="rId205" Type="http://schemas.openxmlformats.org/officeDocument/2006/relationships/hyperlink" Target="https://talan.bank.gov.ua/get-user-certificate/K3aiZ4UwFkX6avT4DHEp" TargetMode="External"/><Relationship Id="rId247" Type="http://schemas.openxmlformats.org/officeDocument/2006/relationships/hyperlink" Target="https://talan.bank.gov.ua/get-user-certificate/K3aiZtEyW-y1ZhUlHPd_" TargetMode="External"/><Relationship Id="rId412" Type="http://schemas.openxmlformats.org/officeDocument/2006/relationships/hyperlink" Target="https://talan.bank.gov.ua/get-user-certificate/K3aiZyQN-jmnGMzbxZMW" TargetMode="External"/><Relationship Id="rId107" Type="http://schemas.openxmlformats.org/officeDocument/2006/relationships/hyperlink" Target="https://talan.bank.gov.ua/get-user-certificate/K3aiZso1HZAa5PYxxjPS" TargetMode="External"/><Relationship Id="rId289" Type="http://schemas.openxmlformats.org/officeDocument/2006/relationships/hyperlink" Target="https://talan.bank.gov.ua/get-user-certificate/K3aiZSJ1AJ9wYL9bLFcP" TargetMode="External"/><Relationship Id="rId454" Type="http://schemas.openxmlformats.org/officeDocument/2006/relationships/hyperlink" Target="https://talan.bank.gov.ua/get-user-certificate/K3aiZm999LqPRmI1TWp3" TargetMode="External"/><Relationship Id="rId11" Type="http://schemas.openxmlformats.org/officeDocument/2006/relationships/hyperlink" Target="https://talan.bank.gov.ua/get-user-certificate/K3aiZNRZ004WNGICfas7" TargetMode="External"/><Relationship Id="rId53" Type="http://schemas.openxmlformats.org/officeDocument/2006/relationships/hyperlink" Target="https://talan.bank.gov.ua/get-user-certificate/K3aiZJv3Z4xBfzO1NodX" TargetMode="External"/><Relationship Id="rId149" Type="http://schemas.openxmlformats.org/officeDocument/2006/relationships/hyperlink" Target="https://talan.bank.gov.ua/get-user-certificate/K3aiZAOSTEe_PV87Y3Gp" TargetMode="External"/><Relationship Id="rId314" Type="http://schemas.openxmlformats.org/officeDocument/2006/relationships/hyperlink" Target="https://talan.bank.gov.ua/get-user-certificate/K3aiZSLywvgiTKYGIA9u" TargetMode="External"/><Relationship Id="rId356" Type="http://schemas.openxmlformats.org/officeDocument/2006/relationships/hyperlink" Target="https://talan.bank.gov.ua/get-user-certificate/K3aiZjEdNkhtePgx3zbv" TargetMode="External"/><Relationship Id="rId398" Type="http://schemas.openxmlformats.org/officeDocument/2006/relationships/hyperlink" Target="https://talan.bank.gov.ua/get-user-certificate/K3aiZOFKLHwoEbGeISqs" TargetMode="External"/><Relationship Id="rId95" Type="http://schemas.openxmlformats.org/officeDocument/2006/relationships/hyperlink" Target="https://talan.bank.gov.ua/get-user-certificate/K3aiZaYsc_wdlvnqv-y7" TargetMode="External"/><Relationship Id="rId160" Type="http://schemas.openxmlformats.org/officeDocument/2006/relationships/hyperlink" Target="https://talan.bank.gov.ua/get-user-certificate/K3aiZNf5Rb2RwSvCv7an" TargetMode="External"/><Relationship Id="rId216" Type="http://schemas.openxmlformats.org/officeDocument/2006/relationships/hyperlink" Target="https://talan.bank.gov.ua/get-user-certificate/K3aiZXYqVEL10tJBgfYL" TargetMode="External"/><Relationship Id="rId423" Type="http://schemas.openxmlformats.org/officeDocument/2006/relationships/hyperlink" Target="https://talan.bank.gov.ua/get-user-certificate/K3aiZNXOzmnJay7hNMp-" TargetMode="External"/><Relationship Id="rId258" Type="http://schemas.openxmlformats.org/officeDocument/2006/relationships/hyperlink" Target="https://talan.bank.gov.ua/get-user-certificate/K3aiZiVPD4piF2tb3MW2" TargetMode="External"/><Relationship Id="rId22" Type="http://schemas.openxmlformats.org/officeDocument/2006/relationships/hyperlink" Target="https://talan.bank.gov.ua/get-user-certificate/K3aiZPlbB2nHyeo5XmJo" TargetMode="External"/><Relationship Id="rId64" Type="http://schemas.openxmlformats.org/officeDocument/2006/relationships/hyperlink" Target="https://talan.bank.gov.ua/get-user-certificate/K3aiZuvRu2C9WJtMgjKc" TargetMode="External"/><Relationship Id="rId118" Type="http://schemas.openxmlformats.org/officeDocument/2006/relationships/hyperlink" Target="https://talan.bank.gov.ua/get-user-certificate/K3aiZzdGWw228qtkbmX7" TargetMode="External"/><Relationship Id="rId325" Type="http://schemas.openxmlformats.org/officeDocument/2006/relationships/hyperlink" Target="https://talan.bank.gov.ua/get-user-certificate/K3aiZVXZ2UhxqCkOEGuR" TargetMode="External"/><Relationship Id="rId367" Type="http://schemas.openxmlformats.org/officeDocument/2006/relationships/hyperlink" Target="https://talan.bank.gov.ua/get-user-certificate/K3aiZlwvL75gvSx65kt2" TargetMode="External"/><Relationship Id="rId171" Type="http://schemas.openxmlformats.org/officeDocument/2006/relationships/hyperlink" Target="https://talan.bank.gov.ua/get-user-certificate/K3aiZEyXyLsQ8VIAeeoO" TargetMode="External"/><Relationship Id="rId227" Type="http://schemas.openxmlformats.org/officeDocument/2006/relationships/hyperlink" Target="https://talan.bank.gov.ua/get-user-certificate/K3aiZd-FBFqNKu2Dplb7" TargetMode="External"/><Relationship Id="rId269" Type="http://schemas.openxmlformats.org/officeDocument/2006/relationships/hyperlink" Target="https://talan.bank.gov.ua/get-user-certificate/K3aiZ-Fi96teWw3_p1VM" TargetMode="External"/><Relationship Id="rId434" Type="http://schemas.openxmlformats.org/officeDocument/2006/relationships/hyperlink" Target="https://talan.bank.gov.ua/get-user-certificate/K3aiZKRrvyDO6jK7fSWG" TargetMode="External"/><Relationship Id="rId33" Type="http://schemas.openxmlformats.org/officeDocument/2006/relationships/hyperlink" Target="https://talan.bank.gov.ua/get-user-certificate/K3aiZIdYMEPhFrbkGgQ8" TargetMode="External"/><Relationship Id="rId129" Type="http://schemas.openxmlformats.org/officeDocument/2006/relationships/hyperlink" Target="https://talan.bank.gov.ua/get-user-certificate/K3aiZ8sj8AS4cXtghgHN" TargetMode="External"/><Relationship Id="rId280" Type="http://schemas.openxmlformats.org/officeDocument/2006/relationships/hyperlink" Target="https://talan.bank.gov.ua/get-user-certificate/K3aiZFC-V0AJ-zdTLmYK" TargetMode="External"/><Relationship Id="rId336" Type="http://schemas.openxmlformats.org/officeDocument/2006/relationships/hyperlink" Target="https://talan.bank.gov.ua/get-user-certificate/K3aiZqG72SpJudeRohX8" TargetMode="External"/><Relationship Id="rId75" Type="http://schemas.openxmlformats.org/officeDocument/2006/relationships/hyperlink" Target="https://talan.bank.gov.ua/get-user-certificate/K3aiZVXDhnJOgQEQLBu2" TargetMode="External"/><Relationship Id="rId140" Type="http://schemas.openxmlformats.org/officeDocument/2006/relationships/hyperlink" Target="https://talan.bank.gov.ua/get-user-certificate/K3aiZTfS0v9QVgaAD1bF" TargetMode="External"/><Relationship Id="rId182" Type="http://schemas.openxmlformats.org/officeDocument/2006/relationships/hyperlink" Target="https://talan.bank.gov.ua/get-user-certificate/K3aiZQP6_2XolWdFH1-b" TargetMode="External"/><Relationship Id="rId378" Type="http://schemas.openxmlformats.org/officeDocument/2006/relationships/hyperlink" Target="https://talan.bank.gov.ua/get-user-certificate/K3aiZeS9G4GlJvhC5WrI" TargetMode="External"/><Relationship Id="rId403" Type="http://schemas.openxmlformats.org/officeDocument/2006/relationships/hyperlink" Target="https://talan.bank.gov.ua/get-user-certificate/K3aiZwRMiHQDpkR6tB5G" TargetMode="External"/><Relationship Id="rId6" Type="http://schemas.openxmlformats.org/officeDocument/2006/relationships/hyperlink" Target="https://talan.bank.gov.ua/get-user-certificate/K3aiZ9X_VsluacnMgwtO" TargetMode="External"/><Relationship Id="rId238" Type="http://schemas.openxmlformats.org/officeDocument/2006/relationships/hyperlink" Target="https://talan.bank.gov.ua/get-user-certificate/K3aiZxBlvwltNL87T4Dl" TargetMode="External"/><Relationship Id="rId445" Type="http://schemas.openxmlformats.org/officeDocument/2006/relationships/hyperlink" Target="https://talan.bank.gov.ua/get-user-certificate/K3aiZvfwCaHK0vEhazBw" TargetMode="External"/><Relationship Id="rId291" Type="http://schemas.openxmlformats.org/officeDocument/2006/relationships/hyperlink" Target="https://talan.bank.gov.ua/get-user-certificate/K3aiZyJCGpKBiJz28x5n" TargetMode="External"/><Relationship Id="rId305" Type="http://schemas.openxmlformats.org/officeDocument/2006/relationships/hyperlink" Target="https://talan.bank.gov.ua/get-user-certificate/K3aiZm-_VgdxfRCZo9dT" TargetMode="External"/><Relationship Id="rId347" Type="http://schemas.openxmlformats.org/officeDocument/2006/relationships/hyperlink" Target="https://talan.bank.gov.ua/get-user-certificate/K3aiZJCUFkpuUDWgUFFo" TargetMode="External"/><Relationship Id="rId44" Type="http://schemas.openxmlformats.org/officeDocument/2006/relationships/hyperlink" Target="https://talan.bank.gov.ua/get-user-certificate/K3aiZdht2Ixss9hxdrv1" TargetMode="External"/><Relationship Id="rId86" Type="http://schemas.openxmlformats.org/officeDocument/2006/relationships/hyperlink" Target="https://talan.bank.gov.ua/get-user-certificate/K3aiZ93K3baD3Lr7DTVn" TargetMode="External"/><Relationship Id="rId151" Type="http://schemas.openxmlformats.org/officeDocument/2006/relationships/hyperlink" Target="https://talan.bank.gov.ua/get-user-certificate/K3aiZtTuzm_1YLT_W2m3" TargetMode="External"/><Relationship Id="rId389" Type="http://schemas.openxmlformats.org/officeDocument/2006/relationships/hyperlink" Target="https://talan.bank.gov.ua/get-user-certificate/K3aiZnVamqYThDiCKQTm" TargetMode="External"/><Relationship Id="rId193" Type="http://schemas.openxmlformats.org/officeDocument/2006/relationships/hyperlink" Target="https://talan.bank.gov.ua/get-user-certificate/K3aiZ-09I6AFxunCu20G" TargetMode="External"/><Relationship Id="rId207" Type="http://schemas.openxmlformats.org/officeDocument/2006/relationships/hyperlink" Target="https://talan.bank.gov.ua/get-user-certificate/K3aiZ4ZOtfeHQxQashXQ" TargetMode="External"/><Relationship Id="rId249" Type="http://schemas.openxmlformats.org/officeDocument/2006/relationships/hyperlink" Target="https://talan.bank.gov.ua/get-user-certificate/K3aiZmFHlhoHfs5xqkqd" TargetMode="External"/><Relationship Id="rId414" Type="http://schemas.openxmlformats.org/officeDocument/2006/relationships/hyperlink" Target="https://talan.bank.gov.ua/get-user-certificate/K3aiZ8BpneHsLWygyQKe" TargetMode="External"/><Relationship Id="rId456" Type="http://schemas.openxmlformats.org/officeDocument/2006/relationships/hyperlink" Target="https://talan.bank.gov.ua/get-user-certificate/K3aiZaFoL6K7W9_uHSZX" TargetMode="External"/><Relationship Id="rId13" Type="http://schemas.openxmlformats.org/officeDocument/2006/relationships/hyperlink" Target="https://talan.bank.gov.ua/get-user-certificate/K3aiZbiAwlKKf4PPGxW3" TargetMode="External"/><Relationship Id="rId109" Type="http://schemas.openxmlformats.org/officeDocument/2006/relationships/hyperlink" Target="https://talan.bank.gov.ua/get-user-certificate/K3aiZ-Dgen0N30zzj_wk" TargetMode="External"/><Relationship Id="rId260" Type="http://schemas.openxmlformats.org/officeDocument/2006/relationships/hyperlink" Target="https://talan.bank.gov.ua/get-user-certificate/K3aiZr7gSJLl0gsPZgII" TargetMode="External"/><Relationship Id="rId316" Type="http://schemas.openxmlformats.org/officeDocument/2006/relationships/hyperlink" Target="https://talan.bank.gov.ua/get-user-certificate/K3aiZFM23WeJpQ3d7Muq" TargetMode="External"/><Relationship Id="rId55" Type="http://schemas.openxmlformats.org/officeDocument/2006/relationships/hyperlink" Target="https://talan.bank.gov.ua/get-user-certificate/K3aiZ4QYSzrrAMYRP7zc" TargetMode="External"/><Relationship Id="rId97" Type="http://schemas.openxmlformats.org/officeDocument/2006/relationships/hyperlink" Target="https://talan.bank.gov.ua/get-user-certificate/K3aiZHTTGt3K9CZIOtTB" TargetMode="External"/><Relationship Id="rId120" Type="http://schemas.openxmlformats.org/officeDocument/2006/relationships/hyperlink" Target="https://talan.bank.gov.ua/get-user-certificate/K3aiZ3Bq4shi-w0W_3Ah" TargetMode="External"/><Relationship Id="rId358" Type="http://schemas.openxmlformats.org/officeDocument/2006/relationships/hyperlink" Target="https://talan.bank.gov.ua/get-user-certificate/K3aiZT9LQGa8wTezMtSp" TargetMode="External"/><Relationship Id="rId162" Type="http://schemas.openxmlformats.org/officeDocument/2006/relationships/hyperlink" Target="https://talan.bank.gov.ua/get-user-certificate/K3aiZiEeScK9lDJKJAr7" TargetMode="External"/><Relationship Id="rId218" Type="http://schemas.openxmlformats.org/officeDocument/2006/relationships/hyperlink" Target="https://talan.bank.gov.ua/get-user-certificate/K3aiZIkU7VCtlnT_RNcu" TargetMode="External"/><Relationship Id="rId425" Type="http://schemas.openxmlformats.org/officeDocument/2006/relationships/hyperlink" Target="https://talan.bank.gov.ua/get-user-certificate/K3aiZ2F_v5kJKQEt83fU" TargetMode="External"/><Relationship Id="rId271" Type="http://schemas.openxmlformats.org/officeDocument/2006/relationships/hyperlink" Target="https://talan.bank.gov.ua/get-user-certificate/K3aiZQemWYl9_p9vyIIf" TargetMode="External"/><Relationship Id="rId24" Type="http://schemas.openxmlformats.org/officeDocument/2006/relationships/hyperlink" Target="https://talan.bank.gov.ua/get-user-certificate/K3aiZIKY9Oclb9hmyvxN" TargetMode="External"/><Relationship Id="rId66" Type="http://schemas.openxmlformats.org/officeDocument/2006/relationships/hyperlink" Target="https://talan.bank.gov.ua/get-user-certificate/K3aiZF0b6jh87EhcelWR" TargetMode="External"/><Relationship Id="rId131" Type="http://schemas.openxmlformats.org/officeDocument/2006/relationships/hyperlink" Target="https://talan.bank.gov.ua/get-user-certificate/K3aiZn2Bs-P3C8FGAEid" TargetMode="External"/><Relationship Id="rId327" Type="http://schemas.openxmlformats.org/officeDocument/2006/relationships/hyperlink" Target="https://talan.bank.gov.ua/get-user-certificate/K3aiZ-Dh9piMu7rTVduY" TargetMode="External"/><Relationship Id="rId369" Type="http://schemas.openxmlformats.org/officeDocument/2006/relationships/hyperlink" Target="https://talan.bank.gov.ua/get-user-certificate/K3aiZyipSooAybi70hQR" TargetMode="External"/><Relationship Id="rId173" Type="http://schemas.openxmlformats.org/officeDocument/2006/relationships/hyperlink" Target="https://talan.bank.gov.ua/get-user-certificate/K3aiZVdapBcsegj-QCMT" TargetMode="External"/><Relationship Id="rId229" Type="http://schemas.openxmlformats.org/officeDocument/2006/relationships/hyperlink" Target="https://talan.bank.gov.ua/get-user-certificate/K3aiZ4exn3RjRfIn_AZC" TargetMode="External"/><Relationship Id="rId380" Type="http://schemas.openxmlformats.org/officeDocument/2006/relationships/hyperlink" Target="https://talan.bank.gov.ua/get-user-certificate/K3aiZibJJmW1XQ6qaFi0" TargetMode="External"/><Relationship Id="rId436" Type="http://schemas.openxmlformats.org/officeDocument/2006/relationships/hyperlink" Target="https://talan.bank.gov.ua/get-user-certificate/K3aiZar6F00ALqAnfFbi" TargetMode="External"/><Relationship Id="rId240" Type="http://schemas.openxmlformats.org/officeDocument/2006/relationships/hyperlink" Target="https://talan.bank.gov.ua/get-user-certificate/K3aiZsHFMLK7MyPbt2iQ" TargetMode="External"/><Relationship Id="rId35" Type="http://schemas.openxmlformats.org/officeDocument/2006/relationships/hyperlink" Target="https://talan.bank.gov.ua/get-user-certificate/K3aiZvK4Zfy-gleOeA10" TargetMode="External"/><Relationship Id="rId77" Type="http://schemas.openxmlformats.org/officeDocument/2006/relationships/hyperlink" Target="https://talan.bank.gov.ua/get-user-certificate/K3aiZhqaeFBjXHOGddQr" TargetMode="External"/><Relationship Id="rId100" Type="http://schemas.openxmlformats.org/officeDocument/2006/relationships/hyperlink" Target="https://talan.bank.gov.ua/get-user-certificate/K3aiZ1JKX_gGM4YAzqiU" TargetMode="External"/><Relationship Id="rId282" Type="http://schemas.openxmlformats.org/officeDocument/2006/relationships/hyperlink" Target="https://talan.bank.gov.ua/get-user-certificate/K3aiZF_fjEK5zVuGCu2J" TargetMode="External"/><Relationship Id="rId338" Type="http://schemas.openxmlformats.org/officeDocument/2006/relationships/hyperlink" Target="https://talan.bank.gov.ua/get-user-certificate/K3aiZw1O0I05N7YnGbut" TargetMode="External"/><Relationship Id="rId8" Type="http://schemas.openxmlformats.org/officeDocument/2006/relationships/hyperlink" Target="https://talan.bank.gov.ua/get-user-certificate/K3aiZSTpTVqIzmMNH-w-" TargetMode="External"/><Relationship Id="rId142" Type="http://schemas.openxmlformats.org/officeDocument/2006/relationships/hyperlink" Target="https://talan.bank.gov.ua/get-user-certificate/K3aiZFlJY_gqyXVpv7FH" TargetMode="External"/><Relationship Id="rId184" Type="http://schemas.openxmlformats.org/officeDocument/2006/relationships/hyperlink" Target="https://talan.bank.gov.ua/get-user-certificate/K3aiZrDVCZNQfk1c8f3Q" TargetMode="External"/><Relationship Id="rId391" Type="http://schemas.openxmlformats.org/officeDocument/2006/relationships/hyperlink" Target="https://talan.bank.gov.ua/get-user-certificate/K3aiZg7NB7eZVhkFOQrZ" TargetMode="External"/><Relationship Id="rId405" Type="http://schemas.openxmlformats.org/officeDocument/2006/relationships/hyperlink" Target="https://talan.bank.gov.ua/get-user-certificate/K3aiZlKrs58EP4RfSNfH" TargetMode="External"/><Relationship Id="rId447" Type="http://schemas.openxmlformats.org/officeDocument/2006/relationships/hyperlink" Target="https://talan.bank.gov.ua/get-user-certificate/K3aiZBamhG7qnUqRtZD5" TargetMode="External"/><Relationship Id="rId251" Type="http://schemas.openxmlformats.org/officeDocument/2006/relationships/hyperlink" Target="https://talan.bank.gov.ua/get-user-certificate/K3aiZXbu9UzWcphIGnZm" TargetMode="External"/><Relationship Id="rId46" Type="http://schemas.openxmlformats.org/officeDocument/2006/relationships/hyperlink" Target="https://talan.bank.gov.ua/get-user-certificate/K3aiZ8cQ-J14_r0U4Z8Z" TargetMode="External"/><Relationship Id="rId293" Type="http://schemas.openxmlformats.org/officeDocument/2006/relationships/hyperlink" Target="https://talan.bank.gov.ua/get-user-certificate/K3aiZvqjkS15xlmAgA1L" TargetMode="External"/><Relationship Id="rId307" Type="http://schemas.openxmlformats.org/officeDocument/2006/relationships/hyperlink" Target="https://talan.bank.gov.ua/get-user-certificate/K3aiZ2AQlDaBgk8ChEcU" TargetMode="External"/><Relationship Id="rId349" Type="http://schemas.openxmlformats.org/officeDocument/2006/relationships/hyperlink" Target="https://talan.bank.gov.ua/get-user-certificate/K3aiZ30XRagrvgPIOo0g" TargetMode="External"/><Relationship Id="rId88" Type="http://schemas.openxmlformats.org/officeDocument/2006/relationships/hyperlink" Target="https://talan.bank.gov.ua/get-user-certificate/K3aiZap8A3NBweWysaMT" TargetMode="External"/><Relationship Id="rId111" Type="http://schemas.openxmlformats.org/officeDocument/2006/relationships/hyperlink" Target="https://talan.bank.gov.ua/get-user-certificate/K3aiZIsbuWd1tdlUZ763" TargetMode="External"/><Relationship Id="rId153" Type="http://schemas.openxmlformats.org/officeDocument/2006/relationships/hyperlink" Target="https://talan.bank.gov.ua/get-user-certificate/K3aiZEtqRQoE6FEjDZ74" TargetMode="External"/><Relationship Id="rId195" Type="http://schemas.openxmlformats.org/officeDocument/2006/relationships/hyperlink" Target="https://talan.bank.gov.ua/get-user-certificate/K3aiZMse0lqY-V4xGyeP" TargetMode="External"/><Relationship Id="rId209" Type="http://schemas.openxmlformats.org/officeDocument/2006/relationships/hyperlink" Target="https://talan.bank.gov.ua/get-user-certificate/K3aiZqrxE2U_iTcVYTKK" TargetMode="External"/><Relationship Id="rId360" Type="http://schemas.openxmlformats.org/officeDocument/2006/relationships/hyperlink" Target="https://talan.bank.gov.ua/get-user-certificate/K3aiZ6nIAUdEe422tAOH" TargetMode="External"/><Relationship Id="rId416" Type="http://schemas.openxmlformats.org/officeDocument/2006/relationships/hyperlink" Target="https://talan.bank.gov.ua/get-user-certificate/K3aiZH9S5OSXW5Zqc2N5" TargetMode="External"/><Relationship Id="rId220" Type="http://schemas.openxmlformats.org/officeDocument/2006/relationships/hyperlink" Target="https://talan.bank.gov.ua/get-user-certificate/K3aiZec2rhhRJKxxad9_" TargetMode="External"/><Relationship Id="rId458" Type="http://schemas.openxmlformats.org/officeDocument/2006/relationships/hyperlink" Target="https://talan.bank.gov.ua/get-user-certificate/K3aiZpL85u09BmAb9Ze8" TargetMode="External"/><Relationship Id="rId15" Type="http://schemas.openxmlformats.org/officeDocument/2006/relationships/hyperlink" Target="https://talan.bank.gov.ua/get-user-certificate/K3aiZDGPx7Hiv1e5uU1N" TargetMode="External"/><Relationship Id="rId57" Type="http://schemas.openxmlformats.org/officeDocument/2006/relationships/hyperlink" Target="https://talan.bank.gov.ua/get-user-certificate/K3aiZDF2X95uTnEoJCAc" TargetMode="External"/><Relationship Id="rId262" Type="http://schemas.openxmlformats.org/officeDocument/2006/relationships/hyperlink" Target="https://talan.bank.gov.ua/get-user-certificate/K3aiZOMHxDYQIpq6UaH5" TargetMode="External"/><Relationship Id="rId318" Type="http://schemas.openxmlformats.org/officeDocument/2006/relationships/hyperlink" Target="https://talan.bank.gov.ua/get-user-certificate/K3aiZHAy3QyGFnNG4tfd" TargetMode="External"/><Relationship Id="rId99" Type="http://schemas.openxmlformats.org/officeDocument/2006/relationships/hyperlink" Target="https://talan.bank.gov.ua/get-user-certificate/K3aiZeLyzR3_O0KGiHvm" TargetMode="External"/><Relationship Id="rId122" Type="http://schemas.openxmlformats.org/officeDocument/2006/relationships/hyperlink" Target="https://talan.bank.gov.ua/get-user-certificate/K3aiZaLjlpMB4iV7OEgu" TargetMode="External"/><Relationship Id="rId164" Type="http://schemas.openxmlformats.org/officeDocument/2006/relationships/hyperlink" Target="https://talan.bank.gov.ua/get-user-certificate/K3aiZE6J4XvYEe5KHbL1" TargetMode="External"/><Relationship Id="rId371" Type="http://schemas.openxmlformats.org/officeDocument/2006/relationships/hyperlink" Target="https://talan.bank.gov.ua/get-user-certificate/K3aiZ1LQycvoTJxDeO1t" TargetMode="External"/><Relationship Id="rId427" Type="http://schemas.openxmlformats.org/officeDocument/2006/relationships/hyperlink" Target="https://talan.bank.gov.ua/get-user-certificate/K3aiZzzAW3oiyPH-3FlK" TargetMode="External"/><Relationship Id="rId26" Type="http://schemas.openxmlformats.org/officeDocument/2006/relationships/hyperlink" Target="https://talan.bank.gov.ua/get-user-certificate/K3aiZS4cexJSJugkICj8" TargetMode="External"/><Relationship Id="rId231" Type="http://schemas.openxmlformats.org/officeDocument/2006/relationships/hyperlink" Target="https://talan.bank.gov.ua/get-user-certificate/K3aiZ4vDFGCB3_e2BH-p" TargetMode="External"/><Relationship Id="rId273" Type="http://schemas.openxmlformats.org/officeDocument/2006/relationships/hyperlink" Target="https://talan.bank.gov.ua/get-user-certificate/K3aiZ3MLbvZxQEGUNu5W" TargetMode="External"/><Relationship Id="rId329" Type="http://schemas.openxmlformats.org/officeDocument/2006/relationships/hyperlink" Target="https://talan.bank.gov.ua/get-user-certificate/K3aiZXpgeqb3s4NAaf3q" TargetMode="External"/><Relationship Id="rId68" Type="http://schemas.openxmlformats.org/officeDocument/2006/relationships/hyperlink" Target="https://talan.bank.gov.ua/get-user-certificate/K3aiZI42a-YuqaG8mhip" TargetMode="External"/><Relationship Id="rId133" Type="http://schemas.openxmlformats.org/officeDocument/2006/relationships/hyperlink" Target="https://talan.bank.gov.ua/get-user-certificate/K3aiZxdRYrpuZlb6h0I-" TargetMode="External"/><Relationship Id="rId175" Type="http://schemas.openxmlformats.org/officeDocument/2006/relationships/hyperlink" Target="https://talan.bank.gov.ua/get-user-certificate/K3aiZQCISsobKGea668G" TargetMode="External"/><Relationship Id="rId340" Type="http://schemas.openxmlformats.org/officeDocument/2006/relationships/hyperlink" Target="https://talan.bank.gov.ua/get-user-certificate/K3aiZmGrAtp2f_ARB6PI" TargetMode="External"/><Relationship Id="rId200" Type="http://schemas.openxmlformats.org/officeDocument/2006/relationships/hyperlink" Target="https://talan.bank.gov.ua/get-user-certificate/K3aiZXD3F0ffiqA-D4Ge" TargetMode="External"/><Relationship Id="rId382" Type="http://schemas.openxmlformats.org/officeDocument/2006/relationships/hyperlink" Target="https://talan.bank.gov.ua/get-user-certificate/K3aiZ9W_Xf7zYQ9SyQG2" TargetMode="External"/><Relationship Id="rId438" Type="http://schemas.openxmlformats.org/officeDocument/2006/relationships/hyperlink" Target="https://talan.bank.gov.ua/get-user-certificate/K3aiZt4HCJn1j8z93Qtg" TargetMode="External"/><Relationship Id="rId242" Type="http://schemas.openxmlformats.org/officeDocument/2006/relationships/hyperlink" Target="https://talan.bank.gov.ua/get-user-certificate/K3aiZuax2WxD-MXkCxHg" TargetMode="External"/><Relationship Id="rId284" Type="http://schemas.openxmlformats.org/officeDocument/2006/relationships/hyperlink" Target="https://talan.bank.gov.ua/get-user-certificate/K3aiZyfAtSofvglaZ3lA" TargetMode="External"/><Relationship Id="rId37" Type="http://schemas.openxmlformats.org/officeDocument/2006/relationships/hyperlink" Target="https://talan.bank.gov.ua/get-user-certificate/K3aiZLcKK2_oHJ253zJc" TargetMode="External"/><Relationship Id="rId79" Type="http://schemas.openxmlformats.org/officeDocument/2006/relationships/hyperlink" Target="https://talan.bank.gov.ua/get-user-certificate/K3aiZWhk2J09hcluQjty" TargetMode="External"/><Relationship Id="rId102" Type="http://schemas.openxmlformats.org/officeDocument/2006/relationships/hyperlink" Target="https://talan.bank.gov.ua/get-user-certificate/K3aiZSibzSrVZdKviq7h" TargetMode="External"/><Relationship Id="rId144" Type="http://schemas.openxmlformats.org/officeDocument/2006/relationships/hyperlink" Target="https://talan.bank.gov.ua/get-user-certificate/K3aiZHO044mXeTnl0VSt" TargetMode="External"/><Relationship Id="rId90" Type="http://schemas.openxmlformats.org/officeDocument/2006/relationships/hyperlink" Target="https://talan.bank.gov.ua/get-user-certificate/K3aiZrGRrqXFRNIlZGXW" TargetMode="External"/><Relationship Id="rId186" Type="http://schemas.openxmlformats.org/officeDocument/2006/relationships/hyperlink" Target="https://talan.bank.gov.ua/get-user-certificate/K3aiZQ8Ocgi6PcGKT8wk" TargetMode="External"/><Relationship Id="rId351" Type="http://schemas.openxmlformats.org/officeDocument/2006/relationships/hyperlink" Target="https://talan.bank.gov.ua/get-user-certificate/K3aiZaKRO9Fw7D_5_WS2" TargetMode="External"/><Relationship Id="rId393" Type="http://schemas.openxmlformats.org/officeDocument/2006/relationships/hyperlink" Target="https://talan.bank.gov.ua/get-user-certificate/K3aiZue7DyeUXKa5epHd" TargetMode="External"/><Relationship Id="rId407" Type="http://schemas.openxmlformats.org/officeDocument/2006/relationships/hyperlink" Target="https://talan.bank.gov.ua/get-user-certificate/K3aiZy2azfngWRtCEfI_" TargetMode="External"/><Relationship Id="rId449" Type="http://schemas.openxmlformats.org/officeDocument/2006/relationships/hyperlink" Target="https://talan.bank.gov.ua/get-user-certificate/K3aiZy5xzSkGcs_mDPwC" TargetMode="External"/><Relationship Id="rId211" Type="http://schemas.openxmlformats.org/officeDocument/2006/relationships/hyperlink" Target="https://talan.bank.gov.ua/get-user-certificate/K3aiZFkZ99gZaUxHr3Er" TargetMode="External"/><Relationship Id="rId253" Type="http://schemas.openxmlformats.org/officeDocument/2006/relationships/hyperlink" Target="https://talan.bank.gov.ua/get-user-certificate/K3aiZGvmF07Vs76CUpWp" TargetMode="External"/><Relationship Id="rId295" Type="http://schemas.openxmlformats.org/officeDocument/2006/relationships/hyperlink" Target="https://talan.bank.gov.ua/get-user-certificate/K3aiZL_DgLBVIhd7TY-r" TargetMode="External"/><Relationship Id="rId309" Type="http://schemas.openxmlformats.org/officeDocument/2006/relationships/hyperlink" Target="https://talan.bank.gov.ua/get-user-certificate/K3aiZY6uY6AUJrrVP9Cc" TargetMode="External"/><Relationship Id="rId460" Type="http://schemas.openxmlformats.org/officeDocument/2006/relationships/hyperlink" Target="https://talan.bank.gov.ua/get-user-certificate/K3aiZoSUQVNbE8MzVM6g" TargetMode="External"/><Relationship Id="rId48" Type="http://schemas.openxmlformats.org/officeDocument/2006/relationships/hyperlink" Target="https://talan.bank.gov.ua/get-user-certificate/K3aiZFMoxESU_4O8E9ZY" TargetMode="External"/><Relationship Id="rId113" Type="http://schemas.openxmlformats.org/officeDocument/2006/relationships/hyperlink" Target="https://talan.bank.gov.ua/get-user-certificate/K3aiZkZWUwk3FEAJT8QE" TargetMode="External"/><Relationship Id="rId320" Type="http://schemas.openxmlformats.org/officeDocument/2006/relationships/hyperlink" Target="https://talan.bank.gov.ua/get-user-certificate/K3aiZQpv15cvqaFqPc8P" TargetMode="External"/><Relationship Id="rId155" Type="http://schemas.openxmlformats.org/officeDocument/2006/relationships/hyperlink" Target="https://talan.bank.gov.ua/get-user-certificate/K3aiZOyX79aEJStGoYjx" TargetMode="External"/><Relationship Id="rId197" Type="http://schemas.openxmlformats.org/officeDocument/2006/relationships/hyperlink" Target="https://talan.bank.gov.ua/get-user-certificate/K3aiZZnEHaRxO7w3qaqe" TargetMode="External"/><Relationship Id="rId362" Type="http://schemas.openxmlformats.org/officeDocument/2006/relationships/hyperlink" Target="https://talan.bank.gov.ua/get-user-certificate/K3aiZyRIpJZu5GJpQ-x0" TargetMode="External"/><Relationship Id="rId418" Type="http://schemas.openxmlformats.org/officeDocument/2006/relationships/hyperlink" Target="https://talan.bank.gov.ua/get-user-certificate/K3aiZ7TuV6HGzYnyu2Qo" TargetMode="External"/><Relationship Id="rId222" Type="http://schemas.openxmlformats.org/officeDocument/2006/relationships/hyperlink" Target="https://talan.bank.gov.ua/get-user-certificate/K3aiZt-rK1ofx7v6B6M1" TargetMode="External"/><Relationship Id="rId264" Type="http://schemas.openxmlformats.org/officeDocument/2006/relationships/hyperlink" Target="https://talan.bank.gov.ua/get-user-certificate/K3aiZl4huqIqPcSDGpu2" TargetMode="External"/><Relationship Id="rId17" Type="http://schemas.openxmlformats.org/officeDocument/2006/relationships/hyperlink" Target="https://talan.bank.gov.ua/get-user-certificate/K3aiZq6yW1h1YfncODHx" TargetMode="External"/><Relationship Id="rId59" Type="http://schemas.openxmlformats.org/officeDocument/2006/relationships/hyperlink" Target="https://talan.bank.gov.ua/get-user-certificate/K3aiZXo_U2iTkRaC5-69" TargetMode="External"/><Relationship Id="rId124" Type="http://schemas.openxmlformats.org/officeDocument/2006/relationships/hyperlink" Target="https://talan.bank.gov.ua/get-user-certificate/K3aiZybutrY3ZlEwRDRP" TargetMode="External"/><Relationship Id="rId70" Type="http://schemas.openxmlformats.org/officeDocument/2006/relationships/hyperlink" Target="https://talan.bank.gov.ua/get-user-certificate/K3aiZH5riusBQzIg1d2m" TargetMode="External"/><Relationship Id="rId166" Type="http://schemas.openxmlformats.org/officeDocument/2006/relationships/hyperlink" Target="https://talan.bank.gov.ua/get-user-certificate/K3aiZFPelPM2tPFeZ4oD" TargetMode="External"/><Relationship Id="rId331" Type="http://schemas.openxmlformats.org/officeDocument/2006/relationships/hyperlink" Target="https://talan.bank.gov.ua/get-user-certificate/K3aiZgMS8r-qs7W9pPJa" TargetMode="External"/><Relationship Id="rId373" Type="http://schemas.openxmlformats.org/officeDocument/2006/relationships/hyperlink" Target="https://talan.bank.gov.ua/get-user-certificate/K3aiZMOvOC-4WGX3PvK5" TargetMode="External"/><Relationship Id="rId429" Type="http://schemas.openxmlformats.org/officeDocument/2006/relationships/hyperlink" Target="https://talan.bank.gov.ua/get-user-certificate/K3aiZb1aZfyEfSyKyOI9" TargetMode="External"/><Relationship Id="rId1" Type="http://schemas.openxmlformats.org/officeDocument/2006/relationships/hyperlink" Target="https://talan.bank.gov.ua/get-user-certificate/K3aiZ99YOPtmcDiNXYei" TargetMode="External"/><Relationship Id="rId233" Type="http://schemas.openxmlformats.org/officeDocument/2006/relationships/hyperlink" Target="https://talan.bank.gov.ua/get-user-certificate/K3aiZ8DUUfvjh9dfjlt3" TargetMode="External"/><Relationship Id="rId440" Type="http://schemas.openxmlformats.org/officeDocument/2006/relationships/hyperlink" Target="https://talan.bank.gov.ua/get-user-certificate/K3aiZtWZZ-OtbwUS88J7" TargetMode="External"/><Relationship Id="rId28" Type="http://schemas.openxmlformats.org/officeDocument/2006/relationships/hyperlink" Target="https://talan.bank.gov.ua/get-user-certificate/K3aiZJss90CTkKUQGg9V" TargetMode="External"/><Relationship Id="rId275" Type="http://schemas.openxmlformats.org/officeDocument/2006/relationships/hyperlink" Target="https://talan.bank.gov.ua/get-user-certificate/K3aiZJYjgX73fwWLaJOC" TargetMode="External"/><Relationship Id="rId300" Type="http://schemas.openxmlformats.org/officeDocument/2006/relationships/hyperlink" Target="https://talan.bank.gov.ua/get-user-certificate/K3aiZrB5R0TW-Z8xBASR" TargetMode="External"/><Relationship Id="rId81" Type="http://schemas.openxmlformats.org/officeDocument/2006/relationships/hyperlink" Target="https://talan.bank.gov.ua/get-user-certificate/K3aiZP1Pb3PDUWpNWE7_" TargetMode="External"/><Relationship Id="rId135" Type="http://schemas.openxmlformats.org/officeDocument/2006/relationships/hyperlink" Target="https://talan.bank.gov.ua/get-user-certificate/K3aiZ5AHEyN0XHDq_t84" TargetMode="External"/><Relationship Id="rId177" Type="http://schemas.openxmlformats.org/officeDocument/2006/relationships/hyperlink" Target="https://talan.bank.gov.ua/get-user-certificate/K3aiZWdDN1dVCCZ7KaKF" TargetMode="External"/><Relationship Id="rId342" Type="http://schemas.openxmlformats.org/officeDocument/2006/relationships/hyperlink" Target="https://talan.bank.gov.ua/get-user-certificate/K3aiZJwD0HEw7d_Zcwb_" TargetMode="External"/><Relationship Id="rId384" Type="http://schemas.openxmlformats.org/officeDocument/2006/relationships/hyperlink" Target="https://talan.bank.gov.ua/get-user-certificate/K3aiZlnTTg-4jYIpO4m7" TargetMode="External"/><Relationship Id="rId202" Type="http://schemas.openxmlformats.org/officeDocument/2006/relationships/hyperlink" Target="https://talan.bank.gov.ua/get-user-certificate/K3aiZbvHjjWnR_L1di2H" TargetMode="External"/><Relationship Id="rId244" Type="http://schemas.openxmlformats.org/officeDocument/2006/relationships/hyperlink" Target="https://talan.bank.gov.ua/get-user-certificate/K3aiZ0yLBZLXyEgrsm3o" TargetMode="External"/><Relationship Id="rId39" Type="http://schemas.openxmlformats.org/officeDocument/2006/relationships/hyperlink" Target="https://talan.bank.gov.ua/get-user-certificate/K3aiZHgyIa6YG3zzHbQ_" TargetMode="External"/><Relationship Id="rId286" Type="http://schemas.openxmlformats.org/officeDocument/2006/relationships/hyperlink" Target="https://talan.bank.gov.ua/get-user-certificate/K3aiZIxcruCjuqLB4s36" TargetMode="External"/><Relationship Id="rId451" Type="http://schemas.openxmlformats.org/officeDocument/2006/relationships/hyperlink" Target="https://talan.bank.gov.ua/get-user-certificate/K3aiZU8XrArpscvm_oBZ" TargetMode="External"/><Relationship Id="rId50" Type="http://schemas.openxmlformats.org/officeDocument/2006/relationships/hyperlink" Target="https://talan.bank.gov.ua/get-user-certificate/K3aiZzRLwTCDXhTkzfk-" TargetMode="External"/><Relationship Id="rId104" Type="http://schemas.openxmlformats.org/officeDocument/2006/relationships/hyperlink" Target="https://talan.bank.gov.ua/get-user-certificate/K3aiZrj6aHVXYm75bzL0" TargetMode="External"/><Relationship Id="rId146" Type="http://schemas.openxmlformats.org/officeDocument/2006/relationships/hyperlink" Target="https://talan.bank.gov.ua/get-user-certificate/K3aiZ3bBxwva7aFHYNeJ" TargetMode="External"/><Relationship Id="rId188" Type="http://schemas.openxmlformats.org/officeDocument/2006/relationships/hyperlink" Target="https://talan.bank.gov.ua/get-user-certificate/K3aiZT6ABdx7NHfnGP2c" TargetMode="External"/><Relationship Id="rId311" Type="http://schemas.openxmlformats.org/officeDocument/2006/relationships/hyperlink" Target="https://talan.bank.gov.ua/get-user-certificate/K3aiZkX48TOQ-PZqz1B-" TargetMode="External"/><Relationship Id="rId353" Type="http://schemas.openxmlformats.org/officeDocument/2006/relationships/hyperlink" Target="https://talan.bank.gov.ua/get-user-certificate/K3aiZVH01Pv77wh5DcBB" TargetMode="External"/><Relationship Id="rId395" Type="http://schemas.openxmlformats.org/officeDocument/2006/relationships/hyperlink" Target="https://talan.bank.gov.ua/get-user-certificate/K3aiZ7yqdiG_JgqfeDyd" TargetMode="External"/><Relationship Id="rId409" Type="http://schemas.openxmlformats.org/officeDocument/2006/relationships/hyperlink" Target="https://talan.bank.gov.ua/get-user-certificate/K3aiZEWA8a7YjyPDLCd7" TargetMode="External"/><Relationship Id="rId92" Type="http://schemas.openxmlformats.org/officeDocument/2006/relationships/hyperlink" Target="https://talan.bank.gov.ua/get-user-certificate/K3aiZmoZl-IX9INwAO0e" TargetMode="External"/><Relationship Id="rId213" Type="http://schemas.openxmlformats.org/officeDocument/2006/relationships/hyperlink" Target="https://talan.bank.gov.ua/get-user-certificate/K3aiZdARjtN7GAVqh2rU" TargetMode="External"/><Relationship Id="rId420" Type="http://schemas.openxmlformats.org/officeDocument/2006/relationships/hyperlink" Target="https://talan.bank.gov.ua/get-user-certificate/K3aiZewKXF_HFlTNSo3W" TargetMode="External"/><Relationship Id="rId255" Type="http://schemas.openxmlformats.org/officeDocument/2006/relationships/hyperlink" Target="https://talan.bank.gov.ua/get-user-certificate/K3aiZNeJ6MREbKPMlzpp" TargetMode="External"/><Relationship Id="rId297" Type="http://schemas.openxmlformats.org/officeDocument/2006/relationships/hyperlink" Target="https://talan.bank.gov.ua/get-user-certificate/K3aiZgNi4UEILgqeKKD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1"/>
  <sheetViews>
    <sheetView tabSelected="1" workbookViewId="0">
      <selection activeCell="H11" sqref="H11"/>
    </sheetView>
  </sheetViews>
  <sheetFormatPr defaultRowHeight="14.4" x14ac:dyDescent="0.3"/>
  <cols>
    <col min="1" max="1" width="13.6640625" customWidth="1"/>
    <col min="2" max="2" width="21.33203125" customWidth="1"/>
    <col min="3" max="3" width="32.88671875" customWidth="1"/>
    <col min="4" max="4" width="22.5546875" customWidth="1"/>
  </cols>
  <sheetData>
    <row r="1" spans="1:4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t="s">
        <v>4</v>
      </c>
      <c r="B2" t="s">
        <v>5</v>
      </c>
      <c r="C2" t="s">
        <v>6</v>
      </c>
      <c r="D2" t="str">
        <f>HYPERLINK("https://talan.bank.gov.ua/get-user-certificate/K3aiZ99YOPtmcDiNXYei","Завантажити сертифікат")</f>
        <v>Завантажити сертифікат</v>
      </c>
    </row>
    <row r="3" spans="1:4" x14ac:dyDescent="0.3">
      <c r="A3" t="s">
        <v>7</v>
      </c>
      <c r="B3" t="s">
        <v>5</v>
      </c>
      <c r="C3" t="s">
        <v>8</v>
      </c>
      <c r="D3" t="str">
        <f>HYPERLINK("https://talan.bank.gov.ua/get-user-certificate/K3aiZwoYmjoSKUfBa2d_","Завантажити сертифікат")</f>
        <v>Завантажити сертифікат</v>
      </c>
    </row>
    <row r="4" spans="1:4" x14ac:dyDescent="0.3">
      <c r="A4" t="s">
        <v>9</v>
      </c>
      <c r="B4" t="s">
        <v>5</v>
      </c>
      <c r="C4" t="s">
        <v>10</v>
      </c>
      <c r="D4" t="str">
        <f>HYPERLINK("https://talan.bank.gov.ua/get-user-certificate/K3aiZo5RgJYG7sPXn5IH","Завантажити сертифікат")</f>
        <v>Завантажити сертифікат</v>
      </c>
    </row>
    <row r="5" spans="1:4" x14ac:dyDescent="0.3">
      <c r="A5" t="s">
        <v>11</v>
      </c>
      <c r="B5" t="s">
        <v>5</v>
      </c>
      <c r="C5" t="s">
        <v>12</v>
      </c>
      <c r="D5" t="str">
        <f>HYPERLINK("https://talan.bank.gov.ua/get-user-certificate/K3aiZHSt7ZpGCoy7NzWL","Завантажити сертифікат")</f>
        <v>Завантажити сертифікат</v>
      </c>
    </row>
    <row r="6" spans="1:4" x14ac:dyDescent="0.3">
      <c r="A6" t="s">
        <v>13</v>
      </c>
      <c r="B6" t="s">
        <v>5</v>
      </c>
      <c r="C6" t="s">
        <v>14</v>
      </c>
      <c r="D6" t="str">
        <f>HYPERLINK("https://talan.bank.gov.ua/get-user-certificate/K3aiZ8BBhaOdwfzwKqeV","Завантажити сертифікат")</f>
        <v>Завантажити сертифікат</v>
      </c>
    </row>
    <row r="7" spans="1:4" x14ac:dyDescent="0.3">
      <c r="A7" t="s">
        <v>15</v>
      </c>
      <c r="B7" t="s">
        <v>5</v>
      </c>
      <c r="C7" t="s">
        <v>16</v>
      </c>
      <c r="D7" t="str">
        <f>HYPERLINK("https://talan.bank.gov.ua/get-user-certificate/K3aiZ9X_VsluacnMgwtO","Завантажити сертифікат")</f>
        <v>Завантажити сертифікат</v>
      </c>
    </row>
    <row r="8" spans="1:4" x14ac:dyDescent="0.3">
      <c r="A8" t="s">
        <v>17</v>
      </c>
      <c r="B8" t="s">
        <v>5</v>
      </c>
      <c r="C8" t="s">
        <v>18</v>
      </c>
      <c r="D8" t="str">
        <f>HYPERLINK("https://talan.bank.gov.ua/get-user-certificate/K3aiZAe-VIQ31wHTTW3P","Завантажити сертифікат")</f>
        <v>Завантажити сертифікат</v>
      </c>
    </row>
    <row r="9" spans="1:4" x14ac:dyDescent="0.3">
      <c r="A9" t="s">
        <v>19</v>
      </c>
      <c r="B9" t="s">
        <v>5</v>
      </c>
      <c r="C9" t="s">
        <v>20</v>
      </c>
      <c r="D9" t="str">
        <f>HYPERLINK("https://talan.bank.gov.ua/get-user-certificate/K3aiZSTpTVqIzmMNH-w-","Завантажити сертифікат")</f>
        <v>Завантажити сертифікат</v>
      </c>
    </row>
    <row r="10" spans="1:4" x14ac:dyDescent="0.3">
      <c r="A10" t="s">
        <v>21</v>
      </c>
      <c r="B10" t="s">
        <v>5</v>
      </c>
      <c r="C10" t="s">
        <v>22</v>
      </c>
      <c r="D10" t="str">
        <f>HYPERLINK("https://talan.bank.gov.ua/get-user-certificate/K3aiZcRvInQu-t745Gk9","Завантажити сертифікат")</f>
        <v>Завантажити сертифікат</v>
      </c>
    </row>
    <row r="11" spans="1:4" x14ac:dyDescent="0.3">
      <c r="A11" t="s">
        <v>23</v>
      </c>
      <c r="B11" t="s">
        <v>5</v>
      </c>
      <c r="C11" t="s">
        <v>24</v>
      </c>
      <c r="D11" t="str">
        <f>HYPERLINK("https://talan.bank.gov.ua/get-user-certificate/K3aiZFBYN9w0UByVPVqm","Завантажити сертифікат")</f>
        <v>Завантажити сертифікат</v>
      </c>
    </row>
    <row r="12" spans="1:4" x14ac:dyDescent="0.3">
      <c r="A12" t="s">
        <v>25</v>
      </c>
      <c r="B12" t="s">
        <v>5</v>
      </c>
      <c r="C12" t="s">
        <v>26</v>
      </c>
      <c r="D12" t="str">
        <f>HYPERLINK("https://talan.bank.gov.ua/get-user-certificate/K3aiZNRZ004WNGICfas7","Завантажити сертифікат")</f>
        <v>Завантажити сертифікат</v>
      </c>
    </row>
    <row r="13" spans="1:4" x14ac:dyDescent="0.3">
      <c r="A13" t="s">
        <v>27</v>
      </c>
      <c r="B13" t="s">
        <v>5</v>
      </c>
      <c r="C13" t="s">
        <v>28</v>
      </c>
      <c r="D13" t="str">
        <f>HYPERLINK("https://talan.bank.gov.ua/get-user-certificate/K3aiZfZv25Dzx6D39OvZ","Завантажити сертифікат")</f>
        <v>Завантажити сертифікат</v>
      </c>
    </row>
    <row r="14" spans="1:4" x14ac:dyDescent="0.3">
      <c r="A14" t="s">
        <v>29</v>
      </c>
      <c r="B14" t="s">
        <v>5</v>
      </c>
      <c r="C14" t="s">
        <v>30</v>
      </c>
      <c r="D14" t="str">
        <f>HYPERLINK("https://talan.bank.gov.ua/get-user-certificate/K3aiZbiAwlKKf4PPGxW3","Завантажити сертифікат")</f>
        <v>Завантажити сертифікат</v>
      </c>
    </row>
    <row r="15" spans="1:4" x14ac:dyDescent="0.3">
      <c r="A15" t="s">
        <v>31</v>
      </c>
      <c r="B15" t="s">
        <v>5</v>
      </c>
      <c r="C15" t="s">
        <v>32</v>
      </c>
      <c r="D15" t="str">
        <f>HYPERLINK("https://talan.bank.gov.ua/get-user-certificate/K3aiZPisfIq6JT7P6xou","Завантажити сертифікат")</f>
        <v>Завантажити сертифікат</v>
      </c>
    </row>
    <row r="16" spans="1:4" x14ac:dyDescent="0.3">
      <c r="A16" t="s">
        <v>33</v>
      </c>
      <c r="B16" t="s">
        <v>5</v>
      </c>
      <c r="C16" t="s">
        <v>34</v>
      </c>
      <c r="D16" t="str">
        <f>HYPERLINK("https://talan.bank.gov.ua/get-user-certificate/K3aiZDGPx7Hiv1e5uU1N","Завантажити сертифікат")</f>
        <v>Завантажити сертифікат</v>
      </c>
    </row>
    <row r="17" spans="1:4" x14ac:dyDescent="0.3">
      <c r="A17" t="s">
        <v>35</v>
      </c>
      <c r="B17" t="s">
        <v>5</v>
      </c>
      <c r="C17" t="s">
        <v>36</v>
      </c>
      <c r="D17" t="str">
        <f>HYPERLINK("https://talan.bank.gov.ua/get-user-certificate/K3aiZsw6yExYjwrYvtDp","Завантажити сертифікат")</f>
        <v>Завантажити сертифікат</v>
      </c>
    </row>
    <row r="18" spans="1:4" x14ac:dyDescent="0.3">
      <c r="A18" t="s">
        <v>37</v>
      </c>
      <c r="B18" t="s">
        <v>5</v>
      </c>
      <c r="C18" t="s">
        <v>38</v>
      </c>
      <c r="D18" t="str">
        <f>HYPERLINK("https://talan.bank.gov.ua/get-user-certificate/K3aiZq6yW1h1YfncODHx","Завантажити сертифікат")</f>
        <v>Завантажити сертифікат</v>
      </c>
    </row>
    <row r="19" spans="1:4" x14ac:dyDescent="0.3">
      <c r="A19" t="s">
        <v>39</v>
      </c>
      <c r="B19" t="s">
        <v>5</v>
      </c>
      <c r="C19" t="s">
        <v>40</v>
      </c>
      <c r="D19" t="str">
        <f>HYPERLINK("https://talan.bank.gov.ua/get-user-certificate/K3aiZDo3VehHRLKjdrff","Завантажити сертифікат")</f>
        <v>Завантажити сертифікат</v>
      </c>
    </row>
    <row r="20" spans="1:4" x14ac:dyDescent="0.3">
      <c r="A20" t="s">
        <v>41</v>
      </c>
      <c r="B20" t="s">
        <v>5</v>
      </c>
      <c r="C20" t="s">
        <v>42</v>
      </c>
      <c r="D20" t="str">
        <f>HYPERLINK("https://talan.bank.gov.ua/get-user-certificate/K3aiZc5N9iaHBxqE5S97","Завантажити сертифікат")</f>
        <v>Завантажити сертифікат</v>
      </c>
    </row>
    <row r="21" spans="1:4" x14ac:dyDescent="0.3">
      <c r="A21" t="s">
        <v>43</v>
      </c>
      <c r="B21" t="s">
        <v>5</v>
      </c>
      <c r="C21" t="s">
        <v>44</v>
      </c>
      <c r="D21" t="str">
        <f>HYPERLINK("https://talan.bank.gov.ua/get-user-certificate/K3aiZ7q8eGAnhjBTnlgx","Завантажити сертифікат")</f>
        <v>Завантажити сертифікат</v>
      </c>
    </row>
    <row r="22" spans="1:4" x14ac:dyDescent="0.3">
      <c r="A22" t="s">
        <v>45</v>
      </c>
      <c r="B22" t="s">
        <v>5</v>
      </c>
      <c r="C22" t="s">
        <v>46</v>
      </c>
      <c r="D22" t="str">
        <f>HYPERLINK("https://talan.bank.gov.ua/get-user-certificate/K3aiZETFVlnKXaiuIMxU","Завантажити сертифікат")</f>
        <v>Завантажити сертифікат</v>
      </c>
    </row>
    <row r="23" spans="1:4" x14ac:dyDescent="0.3">
      <c r="A23" t="s">
        <v>47</v>
      </c>
      <c r="B23" t="s">
        <v>5</v>
      </c>
      <c r="C23" t="s">
        <v>48</v>
      </c>
      <c r="D23" t="str">
        <f>HYPERLINK("https://talan.bank.gov.ua/get-user-certificate/K3aiZPlbB2nHyeo5XmJo","Завантажити сертифікат")</f>
        <v>Завантажити сертифікат</v>
      </c>
    </row>
    <row r="24" spans="1:4" x14ac:dyDescent="0.3">
      <c r="A24" t="s">
        <v>49</v>
      </c>
      <c r="B24" t="s">
        <v>5</v>
      </c>
      <c r="C24" t="s">
        <v>50</v>
      </c>
      <c r="D24" t="str">
        <f>HYPERLINK("https://talan.bank.gov.ua/get-user-certificate/K3aiZwf1U3TwMNX9AtnL","Завантажити сертифікат")</f>
        <v>Завантажити сертифікат</v>
      </c>
    </row>
    <row r="25" spans="1:4" x14ac:dyDescent="0.3">
      <c r="A25" t="s">
        <v>51</v>
      </c>
      <c r="B25" t="s">
        <v>5</v>
      </c>
      <c r="C25" t="s">
        <v>52</v>
      </c>
      <c r="D25" t="str">
        <f>HYPERLINK("https://talan.bank.gov.ua/get-user-certificate/K3aiZIKY9Oclb9hmyvxN","Завантажити сертифікат")</f>
        <v>Завантажити сертифікат</v>
      </c>
    </row>
    <row r="26" spans="1:4" x14ac:dyDescent="0.3">
      <c r="A26" t="s">
        <v>53</v>
      </c>
      <c r="B26" t="s">
        <v>5</v>
      </c>
      <c r="C26" t="s">
        <v>54</v>
      </c>
      <c r="D26" t="str">
        <f>HYPERLINK("https://talan.bank.gov.ua/get-user-certificate/K3aiZWgIRpnDH9qQrQPs","Завантажити сертифікат")</f>
        <v>Завантажити сертифікат</v>
      </c>
    </row>
    <row r="27" spans="1:4" x14ac:dyDescent="0.3">
      <c r="A27" t="s">
        <v>55</v>
      </c>
      <c r="B27" t="s">
        <v>5</v>
      </c>
      <c r="C27" t="s">
        <v>56</v>
      </c>
      <c r="D27" t="str">
        <f>HYPERLINK("https://talan.bank.gov.ua/get-user-certificate/K3aiZS4cexJSJugkICj8","Завантажити сертифікат")</f>
        <v>Завантажити сертифікат</v>
      </c>
    </row>
    <row r="28" spans="1:4" x14ac:dyDescent="0.3">
      <c r="A28" t="s">
        <v>57</v>
      </c>
      <c r="B28" t="s">
        <v>5</v>
      </c>
      <c r="C28" t="s">
        <v>58</v>
      </c>
      <c r="D28" t="str">
        <f>HYPERLINK("https://talan.bank.gov.ua/get-user-certificate/K3aiZkquY-rqdXCMIuG2","Завантажити сертифікат")</f>
        <v>Завантажити сертифікат</v>
      </c>
    </row>
    <row r="29" spans="1:4" x14ac:dyDescent="0.3">
      <c r="A29" t="s">
        <v>59</v>
      </c>
      <c r="B29" t="s">
        <v>5</v>
      </c>
      <c r="C29" t="s">
        <v>60</v>
      </c>
      <c r="D29" t="str">
        <f>HYPERLINK("https://talan.bank.gov.ua/get-user-certificate/K3aiZJss90CTkKUQGg9V","Завантажити сертифікат")</f>
        <v>Завантажити сертифікат</v>
      </c>
    </row>
    <row r="30" spans="1:4" x14ac:dyDescent="0.3">
      <c r="A30" t="s">
        <v>61</v>
      </c>
      <c r="B30" t="s">
        <v>5</v>
      </c>
      <c r="C30" t="s">
        <v>62</v>
      </c>
      <c r="D30" t="str">
        <f>HYPERLINK("https://talan.bank.gov.ua/get-user-certificate/K3aiZ6YqsH9kTNIJW9Ps","Завантажити сертифікат")</f>
        <v>Завантажити сертифікат</v>
      </c>
    </row>
    <row r="31" spans="1:4" x14ac:dyDescent="0.3">
      <c r="A31" t="s">
        <v>63</v>
      </c>
      <c r="B31" t="s">
        <v>5</v>
      </c>
      <c r="C31" t="s">
        <v>64</v>
      </c>
      <c r="D31" t="str">
        <f>HYPERLINK("https://talan.bank.gov.ua/get-user-certificate/K3aiZexELZwTUyCLP90r","Завантажити сертифікат")</f>
        <v>Завантажити сертифікат</v>
      </c>
    </row>
    <row r="32" spans="1:4" x14ac:dyDescent="0.3">
      <c r="A32" t="s">
        <v>65</v>
      </c>
      <c r="B32" t="s">
        <v>5</v>
      </c>
      <c r="C32" t="s">
        <v>66</v>
      </c>
      <c r="D32" t="str">
        <f>HYPERLINK("https://talan.bank.gov.ua/get-user-certificate/K3aiZkKWllgIzqs8WFoz","Завантажити сертифікат")</f>
        <v>Завантажити сертифікат</v>
      </c>
    </row>
    <row r="33" spans="1:4" x14ac:dyDescent="0.3">
      <c r="A33" t="s">
        <v>67</v>
      </c>
      <c r="B33" t="s">
        <v>5</v>
      </c>
      <c r="C33" t="s">
        <v>68</v>
      </c>
      <c r="D33" t="str">
        <f>HYPERLINK("https://talan.bank.gov.ua/get-user-certificate/K3aiZNWLUADcB0JWnFv_","Завантажити сертифікат")</f>
        <v>Завантажити сертифікат</v>
      </c>
    </row>
    <row r="34" spans="1:4" x14ac:dyDescent="0.3">
      <c r="A34" t="s">
        <v>69</v>
      </c>
      <c r="B34" t="s">
        <v>5</v>
      </c>
      <c r="C34" t="s">
        <v>70</v>
      </c>
      <c r="D34" t="str">
        <f>HYPERLINK("https://talan.bank.gov.ua/get-user-certificate/K3aiZIdYMEPhFrbkGgQ8","Завантажити сертифікат")</f>
        <v>Завантажити сертифікат</v>
      </c>
    </row>
    <row r="35" spans="1:4" x14ac:dyDescent="0.3">
      <c r="A35" t="s">
        <v>71</v>
      </c>
      <c r="B35" t="s">
        <v>5</v>
      </c>
      <c r="C35" t="s">
        <v>72</v>
      </c>
      <c r="D35" t="str">
        <f>HYPERLINK("https://talan.bank.gov.ua/get-user-certificate/K3aiZfTwIxcB0Rbov1Dh","Завантажити сертифікат")</f>
        <v>Завантажити сертифікат</v>
      </c>
    </row>
    <row r="36" spans="1:4" x14ac:dyDescent="0.3">
      <c r="A36" t="s">
        <v>73</v>
      </c>
      <c r="B36" t="s">
        <v>5</v>
      </c>
      <c r="C36" t="s">
        <v>74</v>
      </c>
      <c r="D36" t="str">
        <f>HYPERLINK("https://talan.bank.gov.ua/get-user-certificate/K3aiZvK4Zfy-gleOeA10","Завантажити сертифікат")</f>
        <v>Завантажити сертифікат</v>
      </c>
    </row>
    <row r="37" spans="1:4" x14ac:dyDescent="0.3">
      <c r="A37" t="s">
        <v>75</v>
      </c>
      <c r="B37" t="s">
        <v>5</v>
      </c>
      <c r="C37" t="s">
        <v>76</v>
      </c>
      <c r="D37" t="str">
        <f>HYPERLINK("https://talan.bank.gov.ua/get-user-certificate/K3aiZvofwDsJmMALKYD_","Завантажити сертифікат")</f>
        <v>Завантажити сертифікат</v>
      </c>
    </row>
    <row r="38" spans="1:4" x14ac:dyDescent="0.3">
      <c r="A38" t="s">
        <v>77</v>
      </c>
      <c r="B38" t="s">
        <v>5</v>
      </c>
      <c r="C38" t="s">
        <v>78</v>
      </c>
      <c r="D38" t="str">
        <f>HYPERLINK("https://talan.bank.gov.ua/get-user-certificate/K3aiZLcKK2_oHJ253zJc","Завантажити сертифікат")</f>
        <v>Завантажити сертифікат</v>
      </c>
    </row>
    <row r="39" spans="1:4" x14ac:dyDescent="0.3">
      <c r="A39" t="s">
        <v>79</v>
      </c>
      <c r="B39" t="s">
        <v>5</v>
      </c>
      <c r="C39" t="s">
        <v>80</v>
      </c>
      <c r="D39" t="str">
        <f>HYPERLINK("https://talan.bank.gov.ua/get-user-certificate/K3aiZD6SvSvmAcHDLB1t","Завантажити сертифікат")</f>
        <v>Завантажити сертифікат</v>
      </c>
    </row>
    <row r="40" spans="1:4" x14ac:dyDescent="0.3">
      <c r="A40" t="s">
        <v>81</v>
      </c>
      <c r="B40" t="s">
        <v>5</v>
      </c>
      <c r="C40" t="s">
        <v>82</v>
      </c>
      <c r="D40" t="str">
        <f>HYPERLINK("https://talan.bank.gov.ua/get-user-certificate/K3aiZHgyIa6YG3zzHbQ_","Завантажити сертифікат")</f>
        <v>Завантажити сертифікат</v>
      </c>
    </row>
    <row r="41" spans="1:4" x14ac:dyDescent="0.3">
      <c r="A41" t="s">
        <v>83</v>
      </c>
      <c r="B41" t="s">
        <v>5</v>
      </c>
      <c r="C41" t="s">
        <v>84</v>
      </c>
      <c r="D41" t="str">
        <f>HYPERLINK("https://talan.bank.gov.ua/get-user-certificate/K3aiZ4nXNoki50-cQG7O","Завантажити сертифікат")</f>
        <v>Завантажити сертифікат</v>
      </c>
    </row>
    <row r="42" spans="1:4" x14ac:dyDescent="0.3">
      <c r="A42" t="s">
        <v>85</v>
      </c>
      <c r="B42" t="s">
        <v>5</v>
      </c>
      <c r="C42" t="s">
        <v>86</v>
      </c>
      <c r="D42" t="str">
        <f>HYPERLINK("https://talan.bank.gov.ua/get-user-certificate/K3aiZ5hgjtEaqrXLad6M","Завантажити сертифікат")</f>
        <v>Завантажити сертифікат</v>
      </c>
    </row>
    <row r="43" spans="1:4" x14ac:dyDescent="0.3">
      <c r="A43" t="s">
        <v>87</v>
      </c>
      <c r="B43" t="s">
        <v>5</v>
      </c>
      <c r="C43" t="s">
        <v>88</v>
      </c>
      <c r="D43" t="str">
        <f>HYPERLINK("https://talan.bank.gov.ua/get-user-certificate/K3aiZ_5-Q-Xdw_NzMZVp","Завантажити сертифікат")</f>
        <v>Завантажити сертифікат</v>
      </c>
    </row>
    <row r="44" spans="1:4" x14ac:dyDescent="0.3">
      <c r="A44" t="s">
        <v>89</v>
      </c>
      <c r="B44" t="s">
        <v>5</v>
      </c>
      <c r="C44" t="s">
        <v>90</v>
      </c>
      <c r="D44" t="str">
        <f>HYPERLINK("https://talan.bank.gov.ua/get-user-certificate/K3aiZOu_aZulZZtviL1J","Завантажити сертифікат")</f>
        <v>Завантажити сертифікат</v>
      </c>
    </row>
    <row r="45" spans="1:4" x14ac:dyDescent="0.3">
      <c r="A45" t="s">
        <v>91</v>
      </c>
      <c r="B45" t="s">
        <v>5</v>
      </c>
      <c r="C45" t="s">
        <v>92</v>
      </c>
      <c r="D45" t="str">
        <f>HYPERLINK("https://talan.bank.gov.ua/get-user-certificate/K3aiZdht2Ixss9hxdrv1","Завантажити сертифікат")</f>
        <v>Завантажити сертифікат</v>
      </c>
    </row>
    <row r="46" spans="1:4" x14ac:dyDescent="0.3">
      <c r="A46" t="s">
        <v>93</v>
      </c>
      <c r="B46" t="s">
        <v>5</v>
      </c>
      <c r="C46" t="s">
        <v>94</v>
      </c>
      <c r="D46" t="str">
        <f>HYPERLINK("https://talan.bank.gov.ua/get-user-certificate/K3aiZAu_lYz2i9JkYD6B","Завантажити сертифікат")</f>
        <v>Завантажити сертифікат</v>
      </c>
    </row>
    <row r="47" spans="1:4" x14ac:dyDescent="0.3">
      <c r="A47" t="s">
        <v>95</v>
      </c>
      <c r="B47" t="s">
        <v>5</v>
      </c>
      <c r="C47" t="s">
        <v>96</v>
      </c>
      <c r="D47" t="str">
        <f>HYPERLINK("https://talan.bank.gov.ua/get-user-certificate/K3aiZ8cQ-J14_r0U4Z8Z","Завантажити сертифікат")</f>
        <v>Завантажити сертифікат</v>
      </c>
    </row>
    <row r="48" spans="1:4" x14ac:dyDescent="0.3">
      <c r="A48" t="s">
        <v>97</v>
      </c>
      <c r="B48" t="s">
        <v>5</v>
      </c>
      <c r="C48" t="s">
        <v>98</v>
      </c>
      <c r="D48" t="str">
        <f>HYPERLINK("https://talan.bank.gov.ua/get-user-certificate/K3aiZcCBjXyDE0E2FPhI","Завантажити сертифікат")</f>
        <v>Завантажити сертифікат</v>
      </c>
    </row>
    <row r="49" spans="1:4" x14ac:dyDescent="0.3">
      <c r="A49" t="s">
        <v>99</v>
      </c>
      <c r="B49" t="s">
        <v>5</v>
      </c>
      <c r="C49" t="s">
        <v>100</v>
      </c>
      <c r="D49" t="str">
        <f>HYPERLINK("https://talan.bank.gov.ua/get-user-certificate/K3aiZFMoxESU_4O8E9ZY","Завантажити сертифікат")</f>
        <v>Завантажити сертифікат</v>
      </c>
    </row>
    <row r="50" spans="1:4" x14ac:dyDescent="0.3">
      <c r="A50" t="s">
        <v>101</v>
      </c>
      <c r="B50" t="s">
        <v>5</v>
      </c>
      <c r="C50" t="s">
        <v>102</v>
      </c>
      <c r="D50" t="str">
        <f>HYPERLINK("https://talan.bank.gov.ua/get-user-certificate/K3aiZYIUvkO9epSbFW65","Завантажити сертифікат")</f>
        <v>Завантажити сертифікат</v>
      </c>
    </row>
    <row r="51" spans="1:4" x14ac:dyDescent="0.3">
      <c r="A51" t="s">
        <v>103</v>
      </c>
      <c r="B51" t="s">
        <v>5</v>
      </c>
      <c r="C51" t="s">
        <v>104</v>
      </c>
      <c r="D51" t="str">
        <f>HYPERLINK("https://talan.bank.gov.ua/get-user-certificate/K3aiZzRLwTCDXhTkzfk-","Завантажити сертифікат")</f>
        <v>Завантажити сертифікат</v>
      </c>
    </row>
    <row r="52" spans="1:4" x14ac:dyDescent="0.3">
      <c r="A52" t="s">
        <v>105</v>
      </c>
      <c r="B52" t="s">
        <v>5</v>
      </c>
      <c r="C52" t="s">
        <v>106</v>
      </c>
      <c r="D52" t="str">
        <f>HYPERLINK("https://talan.bank.gov.ua/get-user-certificate/K3aiZBVnU4wpYC2iksXQ","Завантажити сертифікат")</f>
        <v>Завантажити сертифікат</v>
      </c>
    </row>
    <row r="53" spans="1:4" x14ac:dyDescent="0.3">
      <c r="A53" t="s">
        <v>107</v>
      </c>
      <c r="B53" t="s">
        <v>5</v>
      </c>
      <c r="C53" t="s">
        <v>108</v>
      </c>
      <c r="D53" t="str">
        <f>HYPERLINK("https://talan.bank.gov.ua/get-user-certificate/K3aiZJ74xyJrx_S9N2-q","Завантажити сертифікат")</f>
        <v>Завантажити сертифікат</v>
      </c>
    </row>
    <row r="54" spans="1:4" x14ac:dyDescent="0.3">
      <c r="A54" t="s">
        <v>109</v>
      </c>
      <c r="B54" t="s">
        <v>5</v>
      </c>
      <c r="C54" t="s">
        <v>110</v>
      </c>
      <c r="D54" t="str">
        <f>HYPERLINK("https://talan.bank.gov.ua/get-user-certificate/K3aiZJv3Z4xBfzO1NodX","Завантажити сертифікат")</f>
        <v>Завантажити сертифікат</v>
      </c>
    </row>
    <row r="55" spans="1:4" x14ac:dyDescent="0.3">
      <c r="A55" t="s">
        <v>111</v>
      </c>
      <c r="B55" t="s">
        <v>5</v>
      </c>
      <c r="C55" t="s">
        <v>112</v>
      </c>
      <c r="D55" t="str">
        <f>HYPERLINK("https://talan.bank.gov.ua/get-user-certificate/K3aiZUd9PhBoJ-d3lRh5","Завантажити сертифікат")</f>
        <v>Завантажити сертифікат</v>
      </c>
    </row>
    <row r="56" spans="1:4" x14ac:dyDescent="0.3">
      <c r="A56" t="s">
        <v>113</v>
      </c>
      <c r="B56" t="s">
        <v>5</v>
      </c>
      <c r="C56" t="s">
        <v>114</v>
      </c>
      <c r="D56" t="str">
        <f>HYPERLINK("https://talan.bank.gov.ua/get-user-certificate/K3aiZ4QYSzrrAMYRP7zc","Завантажити сертифікат")</f>
        <v>Завантажити сертифікат</v>
      </c>
    </row>
    <row r="57" spans="1:4" x14ac:dyDescent="0.3">
      <c r="A57" t="s">
        <v>115</v>
      </c>
      <c r="B57" t="s">
        <v>5</v>
      </c>
      <c r="C57" t="s">
        <v>116</v>
      </c>
      <c r="D57" t="str">
        <f>HYPERLINK("https://talan.bank.gov.ua/get-user-certificate/K3aiZ8ogjWG4ocG1MdFp","Завантажити сертифікат")</f>
        <v>Завантажити сертифікат</v>
      </c>
    </row>
    <row r="58" spans="1:4" x14ac:dyDescent="0.3">
      <c r="A58" t="s">
        <v>117</v>
      </c>
      <c r="B58" t="s">
        <v>5</v>
      </c>
      <c r="C58" t="s">
        <v>118</v>
      </c>
      <c r="D58" t="str">
        <f>HYPERLINK("https://talan.bank.gov.ua/get-user-certificate/K3aiZDF2X95uTnEoJCAc","Завантажити сертифікат")</f>
        <v>Завантажити сертифікат</v>
      </c>
    </row>
    <row r="59" spans="1:4" x14ac:dyDescent="0.3">
      <c r="A59" t="s">
        <v>119</v>
      </c>
      <c r="B59" t="s">
        <v>5</v>
      </c>
      <c r="C59" t="s">
        <v>120</v>
      </c>
      <c r="D59" t="str">
        <f>HYPERLINK("https://talan.bank.gov.ua/get-user-certificate/K3aiZTVwbUBETmRTTMlZ","Завантажити сертифікат")</f>
        <v>Завантажити сертифікат</v>
      </c>
    </row>
    <row r="60" spans="1:4" x14ac:dyDescent="0.3">
      <c r="A60" t="s">
        <v>121</v>
      </c>
      <c r="B60" t="s">
        <v>5</v>
      </c>
      <c r="C60" t="s">
        <v>122</v>
      </c>
      <c r="D60" t="str">
        <f>HYPERLINK("https://talan.bank.gov.ua/get-user-certificate/K3aiZXo_U2iTkRaC5-69","Завантажити сертифікат")</f>
        <v>Завантажити сертифікат</v>
      </c>
    </row>
    <row r="61" spans="1:4" x14ac:dyDescent="0.3">
      <c r="A61" t="s">
        <v>123</v>
      </c>
      <c r="B61" t="s">
        <v>5</v>
      </c>
      <c r="C61" t="s">
        <v>124</v>
      </c>
      <c r="D61" t="str">
        <f>HYPERLINK("https://talan.bank.gov.ua/get-user-certificate/K3aiZlRjH-Gxg1q5Fmr1","Завантажити сертифікат")</f>
        <v>Завантажити сертифікат</v>
      </c>
    </row>
    <row r="62" spans="1:4" x14ac:dyDescent="0.3">
      <c r="A62" t="s">
        <v>125</v>
      </c>
      <c r="B62" t="s">
        <v>5</v>
      </c>
      <c r="C62" t="s">
        <v>126</v>
      </c>
      <c r="D62" t="str">
        <f>HYPERLINK("https://talan.bank.gov.ua/get-user-certificate/K3aiZNkAHR5ah5voY42y","Завантажити сертифікат")</f>
        <v>Завантажити сертифікат</v>
      </c>
    </row>
    <row r="63" spans="1:4" x14ac:dyDescent="0.3">
      <c r="A63" t="s">
        <v>127</v>
      </c>
      <c r="B63" t="s">
        <v>5</v>
      </c>
      <c r="C63" t="s">
        <v>128</v>
      </c>
      <c r="D63" t="str">
        <f>HYPERLINK("https://talan.bank.gov.ua/get-user-certificate/K3aiZea5gs9K_MWEYd11","Завантажити сертифікат")</f>
        <v>Завантажити сертифікат</v>
      </c>
    </row>
    <row r="64" spans="1:4" x14ac:dyDescent="0.3">
      <c r="A64" t="s">
        <v>129</v>
      </c>
      <c r="B64" t="s">
        <v>5</v>
      </c>
      <c r="C64" t="s">
        <v>130</v>
      </c>
      <c r="D64" t="str">
        <f>HYPERLINK("https://talan.bank.gov.ua/get-user-certificate/K3aiZO1jR2wO8wHt252N","Завантажити сертифікат")</f>
        <v>Завантажити сертифікат</v>
      </c>
    </row>
    <row r="65" spans="1:4" x14ac:dyDescent="0.3">
      <c r="A65" t="s">
        <v>131</v>
      </c>
      <c r="B65" t="s">
        <v>5</v>
      </c>
      <c r="C65" t="s">
        <v>132</v>
      </c>
      <c r="D65" t="str">
        <f>HYPERLINK("https://talan.bank.gov.ua/get-user-certificate/K3aiZuvRu2C9WJtMgjKc","Завантажити сертифікат")</f>
        <v>Завантажити сертифікат</v>
      </c>
    </row>
    <row r="66" spans="1:4" x14ac:dyDescent="0.3">
      <c r="A66" t="s">
        <v>133</v>
      </c>
      <c r="B66" t="s">
        <v>5</v>
      </c>
      <c r="C66" t="s">
        <v>134</v>
      </c>
      <c r="D66" t="str">
        <f>HYPERLINK("https://talan.bank.gov.ua/get-user-certificate/K3aiZBnSGpI08XwEnCLG","Завантажити сертифікат")</f>
        <v>Завантажити сертифікат</v>
      </c>
    </row>
    <row r="67" spans="1:4" x14ac:dyDescent="0.3">
      <c r="A67" t="s">
        <v>135</v>
      </c>
      <c r="B67" t="s">
        <v>5</v>
      </c>
      <c r="C67" t="s">
        <v>136</v>
      </c>
      <c r="D67" t="str">
        <f>HYPERLINK("https://talan.bank.gov.ua/get-user-certificate/K3aiZF0b6jh87EhcelWR","Завантажити сертифікат")</f>
        <v>Завантажити сертифікат</v>
      </c>
    </row>
    <row r="68" spans="1:4" x14ac:dyDescent="0.3">
      <c r="A68" t="s">
        <v>137</v>
      </c>
      <c r="B68" t="s">
        <v>5</v>
      </c>
      <c r="C68" t="s">
        <v>138</v>
      </c>
      <c r="D68" t="str">
        <f>HYPERLINK("https://talan.bank.gov.ua/get-user-certificate/K3aiZD3FTRPeqjI0VwGJ","Завантажити сертифікат")</f>
        <v>Завантажити сертифікат</v>
      </c>
    </row>
    <row r="69" spans="1:4" x14ac:dyDescent="0.3">
      <c r="A69" t="s">
        <v>139</v>
      </c>
      <c r="B69" t="s">
        <v>5</v>
      </c>
      <c r="C69" t="s">
        <v>140</v>
      </c>
      <c r="D69" t="str">
        <f>HYPERLINK("https://talan.bank.gov.ua/get-user-certificate/K3aiZI42a-YuqaG8mhip","Завантажити сертифікат")</f>
        <v>Завантажити сертифікат</v>
      </c>
    </row>
    <row r="70" spans="1:4" x14ac:dyDescent="0.3">
      <c r="A70" t="s">
        <v>141</v>
      </c>
      <c r="B70" t="s">
        <v>5</v>
      </c>
      <c r="C70" t="s">
        <v>142</v>
      </c>
      <c r="D70" t="str">
        <f>HYPERLINK("https://talan.bank.gov.ua/get-user-certificate/K3aiZpY_itTU17aq0SXt","Завантажити сертифікат")</f>
        <v>Завантажити сертифікат</v>
      </c>
    </row>
    <row r="71" spans="1:4" x14ac:dyDescent="0.3">
      <c r="A71" t="s">
        <v>143</v>
      </c>
      <c r="B71" t="s">
        <v>5</v>
      </c>
      <c r="C71" t="s">
        <v>144</v>
      </c>
      <c r="D71" t="str">
        <f>HYPERLINK("https://talan.bank.gov.ua/get-user-certificate/K3aiZH5riusBQzIg1d2m","Завантажити сертифікат")</f>
        <v>Завантажити сертифікат</v>
      </c>
    </row>
    <row r="72" spans="1:4" x14ac:dyDescent="0.3">
      <c r="A72" t="s">
        <v>145</v>
      </c>
      <c r="B72" t="s">
        <v>5</v>
      </c>
      <c r="C72" t="s">
        <v>146</v>
      </c>
      <c r="D72" t="str">
        <f>HYPERLINK("https://talan.bank.gov.ua/get-user-certificate/K3aiZbCWQr8ZX7xyem6-","Завантажити сертифікат")</f>
        <v>Завантажити сертифікат</v>
      </c>
    </row>
    <row r="73" spans="1:4" x14ac:dyDescent="0.3">
      <c r="A73" t="s">
        <v>147</v>
      </c>
      <c r="B73" t="s">
        <v>5</v>
      </c>
      <c r="C73" t="s">
        <v>148</v>
      </c>
      <c r="D73" t="str">
        <f>HYPERLINK("https://talan.bank.gov.ua/get-user-certificate/K3aiZBajNHrdJbAcxyrM","Завантажити сертифікат")</f>
        <v>Завантажити сертифікат</v>
      </c>
    </row>
    <row r="74" spans="1:4" x14ac:dyDescent="0.3">
      <c r="A74" t="s">
        <v>149</v>
      </c>
      <c r="B74" t="s">
        <v>5</v>
      </c>
      <c r="C74" t="s">
        <v>150</v>
      </c>
      <c r="D74" t="str">
        <f>HYPERLINK("https://talan.bank.gov.ua/get-user-certificate/K3aiZyKk7VWTo3umOXhi","Завантажити сертифікат")</f>
        <v>Завантажити сертифікат</v>
      </c>
    </row>
    <row r="75" spans="1:4" x14ac:dyDescent="0.3">
      <c r="A75" t="s">
        <v>151</v>
      </c>
      <c r="B75" t="s">
        <v>5</v>
      </c>
      <c r="C75" t="s">
        <v>152</v>
      </c>
      <c r="D75" t="str">
        <f>HYPERLINK("https://talan.bank.gov.ua/get-user-certificate/K3aiZY0WLqAC31LIJN5i","Завантажити сертифікат")</f>
        <v>Завантажити сертифікат</v>
      </c>
    </row>
    <row r="76" spans="1:4" x14ac:dyDescent="0.3">
      <c r="A76" t="s">
        <v>153</v>
      </c>
      <c r="B76" t="s">
        <v>5</v>
      </c>
      <c r="C76" t="s">
        <v>154</v>
      </c>
      <c r="D76" t="str">
        <f>HYPERLINK("https://talan.bank.gov.ua/get-user-certificate/K3aiZVXDhnJOgQEQLBu2","Завантажити сертифікат")</f>
        <v>Завантажити сертифікат</v>
      </c>
    </row>
    <row r="77" spans="1:4" x14ac:dyDescent="0.3">
      <c r="A77" t="s">
        <v>155</v>
      </c>
      <c r="B77" t="s">
        <v>5</v>
      </c>
      <c r="C77" t="s">
        <v>156</v>
      </c>
      <c r="D77" t="str">
        <f>HYPERLINK("https://talan.bank.gov.ua/get-user-certificate/K3aiZZbMKpvYZDLBZqRX","Завантажити сертифікат")</f>
        <v>Завантажити сертифікат</v>
      </c>
    </row>
    <row r="78" spans="1:4" x14ac:dyDescent="0.3">
      <c r="A78" t="s">
        <v>157</v>
      </c>
      <c r="B78" t="s">
        <v>5</v>
      </c>
      <c r="C78" t="s">
        <v>158</v>
      </c>
      <c r="D78" t="str">
        <f>HYPERLINK("https://talan.bank.gov.ua/get-user-certificate/K3aiZhqaeFBjXHOGddQr","Завантажити сертифікат")</f>
        <v>Завантажити сертифікат</v>
      </c>
    </row>
    <row r="79" spans="1:4" x14ac:dyDescent="0.3">
      <c r="A79" t="s">
        <v>159</v>
      </c>
      <c r="B79" t="s">
        <v>5</v>
      </c>
      <c r="C79" t="s">
        <v>160</v>
      </c>
      <c r="D79" t="str">
        <f>HYPERLINK("https://talan.bank.gov.ua/get-user-certificate/K3aiZd6zNf6WfzxuejKp","Завантажити сертифікат")</f>
        <v>Завантажити сертифікат</v>
      </c>
    </row>
    <row r="80" spans="1:4" x14ac:dyDescent="0.3">
      <c r="A80" t="s">
        <v>161</v>
      </c>
      <c r="B80" t="s">
        <v>5</v>
      </c>
      <c r="C80" t="s">
        <v>162</v>
      </c>
      <c r="D80" t="str">
        <f>HYPERLINK("https://talan.bank.gov.ua/get-user-certificate/K3aiZWhk2J09hcluQjty","Завантажити сертифікат")</f>
        <v>Завантажити сертифікат</v>
      </c>
    </row>
    <row r="81" spans="1:4" x14ac:dyDescent="0.3">
      <c r="A81" t="s">
        <v>163</v>
      </c>
      <c r="B81" t="s">
        <v>5</v>
      </c>
      <c r="C81" t="s">
        <v>164</v>
      </c>
      <c r="D81" t="str">
        <f>HYPERLINK("https://talan.bank.gov.ua/get-user-certificate/K3aiZNHnUmkoFwN6QdTG","Завантажити сертифікат")</f>
        <v>Завантажити сертифікат</v>
      </c>
    </row>
    <row r="82" spans="1:4" x14ac:dyDescent="0.3">
      <c r="A82" t="s">
        <v>165</v>
      </c>
      <c r="B82" t="s">
        <v>5</v>
      </c>
      <c r="C82" t="s">
        <v>166</v>
      </c>
      <c r="D82" t="str">
        <f>HYPERLINK("https://talan.bank.gov.ua/get-user-certificate/K3aiZP1Pb3PDUWpNWE7_","Завантажити сертифікат")</f>
        <v>Завантажити сертифікат</v>
      </c>
    </row>
    <row r="83" spans="1:4" x14ac:dyDescent="0.3">
      <c r="A83" t="s">
        <v>167</v>
      </c>
      <c r="B83" t="s">
        <v>5</v>
      </c>
      <c r="C83" t="s">
        <v>168</v>
      </c>
      <c r="D83" t="str">
        <f>HYPERLINK("https://talan.bank.gov.ua/get-user-certificate/K3aiZkYgYyMKyP2EXerx","Завантажити сертифікат")</f>
        <v>Завантажити сертифікат</v>
      </c>
    </row>
    <row r="84" spans="1:4" x14ac:dyDescent="0.3">
      <c r="A84" t="s">
        <v>169</v>
      </c>
      <c r="B84" t="s">
        <v>5</v>
      </c>
      <c r="C84" t="s">
        <v>170</v>
      </c>
      <c r="D84" t="str">
        <f>HYPERLINK("https://talan.bank.gov.ua/get-user-certificate/K3aiZccZXNDMfPsk68ZD","Завантажити сертифікат")</f>
        <v>Завантажити сертифікат</v>
      </c>
    </row>
    <row r="85" spans="1:4" x14ac:dyDescent="0.3">
      <c r="A85" t="s">
        <v>171</v>
      </c>
      <c r="B85" t="s">
        <v>5</v>
      </c>
      <c r="C85" t="s">
        <v>172</v>
      </c>
      <c r="D85" t="str">
        <f>HYPERLINK("https://talan.bank.gov.ua/get-user-certificate/K3aiZlwxG1Q21w0ywNAj","Завантажити сертифікат")</f>
        <v>Завантажити сертифікат</v>
      </c>
    </row>
    <row r="86" spans="1:4" x14ac:dyDescent="0.3">
      <c r="A86" t="s">
        <v>173</v>
      </c>
      <c r="B86" t="s">
        <v>5</v>
      </c>
      <c r="C86" t="s">
        <v>174</v>
      </c>
      <c r="D86" t="str">
        <f>HYPERLINK("https://talan.bank.gov.ua/get-user-certificate/K3aiZncTuWJ9Ue7bHd_f","Завантажити сертифікат")</f>
        <v>Завантажити сертифікат</v>
      </c>
    </row>
    <row r="87" spans="1:4" x14ac:dyDescent="0.3">
      <c r="A87" t="s">
        <v>175</v>
      </c>
      <c r="B87" t="s">
        <v>5</v>
      </c>
      <c r="C87" t="s">
        <v>176</v>
      </c>
      <c r="D87" t="str">
        <f>HYPERLINK("https://talan.bank.gov.ua/get-user-certificate/K3aiZ93K3baD3Lr7DTVn","Завантажити сертифікат")</f>
        <v>Завантажити сертифікат</v>
      </c>
    </row>
    <row r="88" spans="1:4" x14ac:dyDescent="0.3">
      <c r="A88" t="s">
        <v>177</v>
      </c>
      <c r="B88" t="s">
        <v>5</v>
      </c>
      <c r="C88" t="s">
        <v>178</v>
      </c>
      <c r="D88" t="str">
        <f>HYPERLINK("https://talan.bank.gov.ua/get-user-certificate/K3aiZNY8AxUbKgYQKmuK","Завантажити сертифікат")</f>
        <v>Завантажити сертифікат</v>
      </c>
    </row>
    <row r="89" spans="1:4" x14ac:dyDescent="0.3">
      <c r="A89" t="s">
        <v>179</v>
      </c>
      <c r="B89" t="s">
        <v>5</v>
      </c>
      <c r="C89" t="s">
        <v>180</v>
      </c>
      <c r="D89" t="str">
        <f>HYPERLINK("https://talan.bank.gov.ua/get-user-certificate/K3aiZap8A3NBweWysaMT","Завантажити сертифікат")</f>
        <v>Завантажити сертифікат</v>
      </c>
    </row>
    <row r="90" spans="1:4" x14ac:dyDescent="0.3">
      <c r="A90" t="s">
        <v>181</v>
      </c>
      <c r="B90" t="s">
        <v>5</v>
      </c>
      <c r="C90" t="s">
        <v>182</v>
      </c>
      <c r="D90" t="str">
        <f>HYPERLINK("https://talan.bank.gov.ua/get-user-certificate/K3aiZwmg8pt1IVK6ytz0","Завантажити сертифікат")</f>
        <v>Завантажити сертифікат</v>
      </c>
    </row>
    <row r="91" spans="1:4" x14ac:dyDescent="0.3">
      <c r="A91" t="s">
        <v>183</v>
      </c>
      <c r="B91" t="s">
        <v>5</v>
      </c>
      <c r="C91" t="s">
        <v>184</v>
      </c>
      <c r="D91" t="str">
        <f>HYPERLINK("https://talan.bank.gov.ua/get-user-certificate/K3aiZrGRrqXFRNIlZGXW","Завантажити сертифікат")</f>
        <v>Завантажити сертифікат</v>
      </c>
    </row>
    <row r="92" spans="1:4" x14ac:dyDescent="0.3">
      <c r="A92" t="s">
        <v>185</v>
      </c>
      <c r="B92" t="s">
        <v>5</v>
      </c>
      <c r="C92" t="s">
        <v>186</v>
      </c>
      <c r="D92" t="str">
        <f>HYPERLINK("https://talan.bank.gov.ua/get-user-certificate/K3aiZhAjtp4tWbPwqMwU","Завантажити сертифікат")</f>
        <v>Завантажити сертифікат</v>
      </c>
    </row>
    <row r="93" spans="1:4" x14ac:dyDescent="0.3">
      <c r="A93" t="s">
        <v>187</v>
      </c>
      <c r="B93" t="s">
        <v>5</v>
      </c>
      <c r="C93" t="s">
        <v>188</v>
      </c>
      <c r="D93" t="str">
        <f>HYPERLINK("https://talan.bank.gov.ua/get-user-certificate/K3aiZmoZl-IX9INwAO0e","Завантажити сертифікат")</f>
        <v>Завантажити сертифікат</v>
      </c>
    </row>
    <row r="94" spans="1:4" x14ac:dyDescent="0.3">
      <c r="A94" t="s">
        <v>189</v>
      </c>
      <c r="B94" t="s">
        <v>5</v>
      </c>
      <c r="C94" t="s">
        <v>190</v>
      </c>
      <c r="D94" t="str">
        <f>HYPERLINK("https://talan.bank.gov.ua/get-user-certificate/K3aiZ9O9I_9Pez0hmK61","Завантажити сертифікат")</f>
        <v>Завантажити сертифікат</v>
      </c>
    </row>
    <row r="95" spans="1:4" x14ac:dyDescent="0.3">
      <c r="A95" t="s">
        <v>191</v>
      </c>
      <c r="B95" t="s">
        <v>5</v>
      </c>
      <c r="C95" t="s">
        <v>192</v>
      </c>
      <c r="D95" t="str">
        <f>HYPERLINK("https://talan.bank.gov.ua/get-user-certificate/K3aiZ1fwbPfXKCy3U-iI","Завантажити сертифікат")</f>
        <v>Завантажити сертифікат</v>
      </c>
    </row>
    <row r="96" spans="1:4" x14ac:dyDescent="0.3">
      <c r="A96" t="s">
        <v>193</v>
      </c>
      <c r="B96" t="s">
        <v>5</v>
      </c>
      <c r="C96" t="s">
        <v>194</v>
      </c>
      <c r="D96" t="str">
        <f>HYPERLINK("https://talan.bank.gov.ua/get-user-certificate/K3aiZaYsc_wdlvnqv-y7","Завантажити сертифікат")</f>
        <v>Завантажити сертифікат</v>
      </c>
    </row>
    <row r="97" spans="1:4" x14ac:dyDescent="0.3">
      <c r="A97" t="s">
        <v>195</v>
      </c>
      <c r="B97" t="s">
        <v>5</v>
      </c>
      <c r="C97" t="s">
        <v>196</v>
      </c>
      <c r="D97" t="str">
        <f>HYPERLINK("https://talan.bank.gov.ua/get-user-certificate/K3aiZuTXBD8XGlE31R2B","Завантажити сертифікат")</f>
        <v>Завантажити сертифікат</v>
      </c>
    </row>
    <row r="98" spans="1:4" x14ac:dyDescent="0.3">
      <c r="A98" t="s">
        <v>197</v>
      </c>
      <c r="B98" t="s">
        <v>5</v>
      </c>
      <c r="C98" t="s">
        <v>198</v>
      </c>
      <c r="D98" t="str">
        <f>HYPERLINK("https://talan.bank.gov.ua/get-user-certificate/K3aiZHTTGt3K9CZIOtTB","Завантажити сертифікат")</f>
        <v>Завантажити сертифікат</v>
      </c>
    </row>
    <row r="99" spans="1:4" x14ac:dyDescent="0.3">
      <c r="A99" t="s">
        <v>199</v>
      </c>
      <c r="B99" t="s">
        <v>5</v>
      </c>
      <c r="C99" t="s">
        <v>200</v>
      </c>
      <c r="D99" t="str">
        <f>HYPERLINK("https://talan.bank.gov.ua/get-user-certificate/K3aiZxDCTI7gJt17bAm-","Завантажити сертифікат")</f>
        <v>Завантажити сертифікат</v>
      </c>
    </row>
    <row r="100" spans="1:4" x14ac:dyDescent="0.3">
      <c r="A100" t="s">
        <v>201</v>
      </c>
      <c r="B100" t="s">
        <v>5</v>
      </c>
      <c r="C100" t="s">
        <v>202</v>
      </c>
      <c r="D100" t="str">
        <f>HYPERLINK("https://talan.bank.gov.ua/get-user-certificate/K3aiZeLyzR3_O0KGiHvm","Завантажити сертифікат")</f>
        <v>Завантажити сертифікат</v>
      </c>
    </row>
    <row r="101" spans="1:4" x14ac:dyDescent="0.3">
      <c r="A101" t="s">
        <v>203</v>
      </c>
      <c r="B101" t="s">
        <v>5</v>
      </c>
      <c r="C101" t="s">
        <v>204</v>
      </c>
      <c r="D101" t="str">
        <f>HYPERLINK("https://talan.bank.gov.ua/get-user-certificate/K3aiZ1JKX_gGM4YAzqiU","Завантажити сертифікат")</f>
        <v>Завантажити сертифікат</v>
      </c>
    </row>
    <row r="102" spans="1:4" x14ac:dyDescent="0.3">
      <c r="A102" t="s">
        <v>205</v>
      </c>
      <c r="B102" t="s">
        <v>5</v>
      </c>
      <c r="C102" t="s">
        <v>206</v>
      </c>
      <c r="D102" t="str">
        <f>HYPERLINK("https://talan.bank.gov.ua/get-user-certificate/K3aiZe44DvMtpNy79CGI","Завантажити сертифікат")</f>
        <v>Завантажити сертифікат</v>
      </c>
    </row>
    <row r="103" spans="1:4" x14ac:dyDescent="0.3">
      <c r="A103" t="s">
        <v>207</v>
      </c>
      <c r="B103" t="s">
        <v>5</v>
      </c>
      <c r="C103" t="s">
        <v>208</v>
      </c>
      <c r="D103" t="str">
        <f>HYPERLINK("https://talan.bank.gov.ua/get-user-certificate/K3aiZSibzSrVZdKviq7h","Завантажити сертифікат")</f>
        <v>Завантажити сертифікат</v>
      </c>
    </row>
    <row r="104" spans="1:4" x14ac:dyDescent="0.3">
      <c r="A104" t="s">
        <v>209</v>
      </c>
      <c r="B104" t="s">
        <v>5</v>
      </c>
      <c r="C104" t="s">
        <v>210</v>
      </c>
      <c r="D104" t="str">
        <f>HYPERLINK("https://talan.bank.gov.ua/get-user-certificate/K3aiZVbiHwYQfDl2WqO9","Завантажити сертифікат")</f>
        <v>Завантажити сертифікат</v>
      </c>
    </row>
    <row r="105" spans="1:4" x14ac:dyDescent="0.3">
      <c r="A105" t="s">
        <v>211</v>
      </c>
      <c r="B105" t="s">
        <v>5</v>
      </c>
      <c r="C105" t="s">
        <v>212</v>
      </c>
      <c r="D105" t="str">
        <f>HYPERLINK("https://talan.bank.gov.ua/get-user-certificate/K3aiZrj6aHVXYm75bzL0","Завантажити сертифікат")</f>
        <v>Завантажити сертифікат</v>
      </c>
    </row>
    <row r="106" spans="1:4" x14ac:dyDescent="0.3">
      <c r="A106" t="s">
        <v>213</v>
      </c>
      <c r="B106" t="s">
        <v>5</v>
      </c>
      <c r="C106" t="s">
        <v>214</v>
      </c>
      <c r="D106" t="str">
        <f>HYPERLINK("https://talan.bank.gov.ua/get-user-certificate/K3aiZ65BBbSE8xYbnM92","Завантажити сертифікат")</f>
        <v>Завантажити сертифікат</v>
      </c>
    </row>
    <row r="107" spans="1:4" x14ac:dyDescent="0.3">
      <c r="A107" t="s">
        <v>215</v>
      </c>
      <c r="B107" t="s">
        <v>5</v>
      </c>
      <c r="C107" t="s">
        <v>216</v>
      </c>
      <c r="D107" t="str">
        <f>HYPERLINK("https://talan.bank.gov.ua/get-user-certificate/K3aiZQEc6YetXN31iqDr","Завантажити сертифікат")</f>
        <v>Завантажити сертифікат</v>
      </c>
    </row>
    <row r="108" spans="1:4" x14ac:dyDescent="0.3">
      <c r="A108" t="s">
        <v>217</v>
      </c>
      <c r="B108" t="s">
        <v>5</v>
      </c>
      <c r="C108" t="s">
        <v>218</v>
      </c>
      <c r="D108" t="str">
        <f>HYPERLINK("https://talan.bank.gov.ua/get-user-certificate/K3aiZso1HZAa5PYxxjPS","Завантажити сертифікат")</f>
        <v>Завантажити сертифікат</v>
      </c>
    </row>
    <row r="109" spans="1:4" x14ac:dyDescent="0.3">
      <c r="A109" t="s">
        <v>219</v>
      </c>
      <c r="B109" t="s">
        <v>5</v>
      </c>
      <c r="C109" t="s">
        <v>220</v>
      </c>
      <c r="D109" t="str">
        <f>HYPERLINK("https://talan.bank.gov.ua/get-user-certificate/K3aiZQVJvsxCLbFaw93e","Завантажити сертифікат")</f>
        <v>Завантажити сертифікат</v>
      </c>
    </row>
    <row r="110" spans="1:4" x14ac:dyDescent="0.3">
      <c r="A110" t="s">
        <v>221</v>
      </c>
      <c r="B110" t="s">
        <v>5</v>
      </c>
      <c r="C110" t="s">
        <v>222</v>
      </c>
      <c r="D110" t="str">
        <f>HYPERLINK("https://talan.bank.gov.ua/get-user-certificate/K3aiZ-Dgen0N30zzj_wk","Завантажити сертифікат")</f>
        <v>Завантажити сертифікат</v>
      </c>
    </row>
    <row r="111" spans="1:4" x14ac:dyDescent="0.3">
      <c r="A111" t="s">
        <v>223</v>
      </c>
      <c r="B111" t="s">
        <v>5</v>
      </c>
      <c r="C111" t="s">
        <v>224</v>
      </c>
      <c r="D111" t="str">
        <f>HYPERLINK("https://talan.bank.gov.ua/get-user-certificate/K3aiZytxlUQq1Eh2MM1r","Завантажити сертифікат")</f>
        <v>Завантажити сертифікат</v>
      </c>
    </row>
    <row r="112" spans="1:4" x14ac:dyDescent="0.3">
      <c r="A112" t="s">
        <v>225</v>
      </c>
      <c r="B112" t="s">
        <v>5</v>
      </c>
      <c r="C112" t="s">
        <v>226</v>
      </c>
      <c r="D112" t="str">
        <f>HYPERLINK("https://talan.bank.gov.ua/get-user-certificate/K3aiZIsbuWd1tdlUZ763","Завантажити сертифікат")</f>
        <v>Завантажити сертифікат</v>
      </c>
    </row>
    <row r="113" spans="1:4" x14ac:dyDescent="0.3">
      <c r="A113" t="s">
        <v>227</v>
      </c>
      <c r="B113" t="s">
        <v>5</v>
      </c>
      <c r="C113" t="s">
        <v>228</v>
      </c>
      <c r="D113" t="str">
        <f>HYPERLINK("https://talan.bank.gov.ua/get-user-certificate/K3aiZQjVUwyFaG1rsXrs","Завантажити сертифікат")</f>
        <v>Завантажити сертифікат</v>
      </c>
    </row>
    <row r="114" spans="1:4" x14ac:dyDescent="0.3">
      <c r="A114" t="s">
        <v>229</v>
      </c>
      <c r="B114" t="s">
        <v>5</v>
      </c>
      <c r="C114" t="s">
        <v>230</v>
      </c>
      <c r="D114" t="str">
        <f>HYPERLINK("https://talan.bank.gov.ua/get-user-certificate/K3aiZkZWUwk3FEAJT8QE","Завантажити сертифікат")</f>
        <v>Завантажити сертифікат</v>
      </c>
    </row>
    <row r="115" spans="1:4" x14ac:dyDescent="0.3">
      <c r="A115" t="s">
        <v>231</v>
      </c>
      <c r="B115" t="s">
        <v>5</v>
      </c>
      <c r="C115" t="s">
        <v>232</v>
      </c>
      <c r="D115" t="str">
        <f>HYPERLINK("https://talan.bank.gov.ua/get-user-certificate/K3aiZ5fHpUFP4QHlW3B3","Завантажити сертифікат")</f>
        <v>Завантажити сертифікат</v>
      </c>
    </row>
    <row r="116" spans="1:4" x14ac:dyDescent="0.3">
      <c r="A116" t="s">
        <v>233</v>
      </c>
      <c r="B116" t="s">
        <v>5</v>
      </c>
      <c r="C116" t="s">
        <v>234</v>
      </c>
      <c r="D116" t="str">
        <f>HYPERLINK("https://talan.bank.gov.ua/get-user-certificate/K3aiZMAnVc3pTEAETfiN","Завантажити сертифікат")</f>
        <v>Завантажити сертифікат</v>
      </c>
    </row>
    <row r="117" spans="1:4" x14ac:dyDescent="0.3">
      <c r="A117" t="s">
        <v>235</v>
      </c>
      <c r="B117" t="s">
        <v>5</v>
      </c>
      <c r="C117" t="s">
        <v>236</v>
      </c>
      <c r="D117" t="str">
        <f>HYPERLINK("https://talan.bank.gov.ua/get-user-certificate/K3aiZmJ84qeX1UiTiAmg","Завантажити сертифікат")</f>
        <v>Завантажити сертифікат</v>
      </c>
    </row>
    <row r="118" spans="1:4" x14ac:dyDescent="0.3">
      <c r="A118" t="s">
        <v>237</v>
      </c>
      <c r="B118" t="s">
        <v>5</v>
      </c>
      <c r="C118" t="s">
        <v>238</v>
      </c>
      <c r="D118" t="str">
        <f>HYPERLINK("https://talan.bank.gov.ua/get-user-certificate/K3aiZ5HdEXS8Bt3BcF6i","Завантажити сертифікат")</f>
        <v>Завантажити сертифікат</v>
      </c>
    </row>
    <row r="119" spans="1:4" x14ac:dyDescent="0.3">
      <c r="A119" t="s">
        <v>239</v>
      </c>
      <c r="B119" t="s">
        <v>5</v>
      </c>
      <c r="C119" t="s">
        <v>240</v>
      </c>
      <c r="D119" t="str">
        <f>HYPERLINK("https://talan.bank.gov.ua/get-user-certificate/K3aiZzdGWw228qtkbmX7","Завантажити сертифікат")</f>
        <v>Завантажити сертифікат</v>
      </c>
    </row>
    <row r="120" spans="1:4" x14ac:dyDescent="0.3">
      <c r="A120" t="s">
        <v>241</v>
      </c>
      <c r="B120" t="s">
        <v>5</v>
      </c>
      <c r="C120" t="s">
        <v>242</v>
      </c>
      <c r="D120" t="str">
        <f>HYPERLINK("https://talan.bank.gov.ua/get-user-certificate/K3aiZOJ5grE4MTHrgcLY","Завантажити сертифікат")</f>
        <v>Завантажити сертифікат</v>
      </c>
    </row>
    <row r="121" spans="1:4" x14ac:dyDescent="0.3">
      <c r="A121" t="s">
        <v>243</v>
      </c>
      <c r="B121" t="s">
        <v>5</v>
      </c>
      <c r="C121" t="s">
        <v>244</v>
      </c>
      <c r="D121" t="str">
        <f>HYPERLINK("https://talan.bank.gov.ua/get-user-certificate/K3aiZ3Bq4shi-w0W_3Ah","Завантажити сертифікат")</f>
        <v>Завантажити сертифікат</v>
      </c>
    </row>
    <row r="122" spans="1:4" x14ac:dyDescent="0.3">
      <c r="A122" t="s">
        <v>245</v>
      </c>
      <c r="B122" t="s">
        <v>5</v>
      </c>
      <c r="C122" t="s">
        <v>246</v>
      </c>
      <c r="D122" t="str">
        <f>HYPERLINK("https://talan.bank.gov.ua/get-user-certificate/K3aiZLfKmWd-o7vJPFeP","Завантажити сертифікат")</f>
        <v>Завантажити сертифікат</v>
      </c>
    </row>
    <row r="123" spans="1:4" x14ac:dyDescent="0.3">
      <c r="A123" t="s">
        <v>247</v>
      </c>
      <c r="B123" t="s">
        <v>5</v>
      </c>
      <c r="C123" t="s">
        <v>248</v>
      </c>
      <c r="D123" t="str">
        <f>HYPERLINK("https://talan.bank.gov.ua/get-user-certificate/K3aiZaLjlpMB4iV7OEgu","Завантажити сертифікат")</f>
        <v>Завантажити сертифікат</v>
      </c>
    </row>
    <row r="124" spans="1:4" x14ac:dyDescent="0.3">
      <c r="A124" t="s">
        <v>249</v>
      </c>
      <c r="B124" t="s">
        <v>5</v>
      </c>
      <c r="C124" t="s">
        <v>250</v>
      </c>
      <c r="D124" t="str">
        <f>HYPERLINK("https://talan.bank.gov.ua/get-user-certificate/K3aiZSukDe39T4x56EKD","Завантажити сертифікат")</f>
        <v>Завантажити сертифікат</v>
      </c>
    </row>
    <row r="125" spans="1:4" x14ac:dyDescent="0.3">
      <c r="A125" t="s">
        <v>251</v>
      </c>
      <c r="B125" t="s">
        <v>5</v>
      </c>
      <c r="C125" t="s">
        <v>252</v>
      </c>
      <c r="D125" t="str">
        <f>HYPERLINK("https://talan.bank.gov.ua/get-user-certificate/K3aiZybutrY3ZlEwRDRP","Завантажити сертифікат")</f>
        <v>Завантажити сертифікат</v>
      </c>
    </row>
    <row r="126" spans="1:4" x14ac:dyDescent="0.3">
      <c r="A126" t="s">
        <v>253</v>
      </c>
      <c r="B126" t="s">
        <v>5</v>
      </c>
      <c r="C126" t="s">
        <v>254</v>
      </c>
      <c r="D126" t="str">
        <f>HYPERLINK("https://talan.bank.gov.ua/get-user-certificate/K3aiZMrSQ4dITKjnqSYG","Завантажити сертифікат")</f>
        <v>Завантажити сертифікат</v>
      </c>
    </row>
    <row r="127" spans="1:4" x14ac:dyDescent="0.3">
      <c r="A127" t="s">
        <v>255</v>
      </c>
      <c r="B127" t="s">
        <v>5</v>
      </c>
      <c r="C127" t="s">
        <v>256</v>
      </c>
      <c r="D127" t="str">
        <f>HYPERLINK("https://talan.bank.gov.ua/get-user-certificate/K3aiZ8w1_ow_aXzJ7JIl","Завантажити сертифікат")</f>
        <v>Завантажити сертифікат</v>
      </c>
    </row>
    <row r="128" spans="1:4" x14ac:dyDescent="0.3">
      <c r="A128" t="s">
        <v>257</v>
      </c>
      <c r="B128" t="s">
        <v>5</v>
      </c>
      <c r="C128" t="s">
        <v>258</v>
      </c>
      <c r="D128" t="str">
        <f>HYPERLINK("https://talan.bank.gov.ua/get-user-certificate/K3aiZLmaUgI0kfh4ku2N","Завантажити сертифікат")</f>
        <v>Завантажити сертифікат</v>
      </c>
    </row>
    <row r="129" spans="1:4" x14ac:dyDescent="0.3">
      <c r="A129" t="s">
        <v>259</v>
      </c>
      <c r="B129" t="s">
        <v>5</v>
      </c>
      <c r="C129" t="s">
        <v>260</v>
      </c>
      <c r="D129" t="str">
        <f>HYPERLINK("https://talan.bank.gov.ua/get-user-certificate/K3aiZdf3whazyZxs0AjR","Завантажити сертифікат")</f>
        <v>Завантажити сертифікат</v>
      </c>
    </row>
    <row r="130" spans="1:4" x14ac:dyDescent="0.3">
      <c r="A130" t="s">
        <v>261</v>
      </c>
      <c r="B130" t="s">
        <v>5</v>
      </c>
      <c r="C130" t="s">
        <v>262</v>
      </c>
      <c r="D130" t="str">
        <f>HYPERLINK("https://talan.bank.gov.ua/get-user-certificate/K3aiZ8sj8AS4cXtghgHN","Завантажити сертифікат")</f>
        <v>Завантажити сертифікат</v>
      </c>
    </row>
    <row r="131" spans="1:4" x14ac:dyDescent="0.3">
      <c r="A131" t="s">
        <v>263</v>
      </c>
      <c r="B131" t="s">
        <v>5</v>
      </c>
      <c r="C131" t="s">
        <v>264</v>
      </c>
      <c r="D131" t="str">
        <f>HYPERLINK("https://talan.bank.gov.ua/get-user-certificate/K3aiZW_UBdjC3efhlO3J","Завантажити сертифікат")</f>
        <v>Завантажити сертифікат</v>
      </c>
    </row>
    <row r="132" spans="1:4" x14ac:dyDescent="0.3">
      <c r="A132" t="s">
        <v>265</v>
      </c>
      <c r="B132" t="s">
        <v>5</v>
      </c>
      <c r="C132" t="s">
        <v>266</v>
      </c>
      <c r="D132" t="str">
        <f>HYPERLINK("https://talan.bank.gov.ua/get-user-certificate/K3aiZn2Bs-P3C8FGAEid","Завантажити сертифікат")</f>
        <v>Завантажити сертифікат</v>
      </c>
    </row>
    <row r="133" spans="1:4" x14ac:dyDescent="0.3">
      <c r="A133" t="s">
        <v>267</v>
      </c>
      <c r="B133" t="s">
        <v>5</v>
      </c>
      <c r="C133" t="s">
        <v>268</v>
      </c>
      <c r="D133" t="str">
        <f>HYPERLINK("https://talan.bank.gov.ua/get-user-certificate/K3aiZOsZA4FKB8btjeS8","Завантажити сертифікат")</f>
        <v>Завантажити сертифікат</v>
      </c>
    </row>
    <row r="134" spans="1:4" x14ac:dyDescent="0.3">
      <c r="A134" t="s">
        <v>269</v>
      </c>
      <c r="B134" t="s">
        <v>5</v>
      </c>
      <c r="C134" t="s">
        <v>270</v>
      </c>
      <c r="D134" t="str">
        <f>HYPERLINK("https://talan.bank.gov.ua/get-user-certificate/K3aiZxdRYrpuZlb6h0I-","Завантажити сертифікат")</f>
        <v>Завантажити сертифікат</v>
      </c>
    </row>
    <row r="135" spans="1:4" x14ac:dyDescent="0.3">
      <c r="A135" t="s">
        <v>271</v>
      </c>
      <c r="B135" t="s">
        <v>5</v>
      </c>
      <c r="C135" t="s">
        <v>272</v>
      </c>
      <c r="D135" t="str">
        <f>HYPERLINK("https://talan.bank.gov.ua/get-user-certificate/K3aiZF_hA2-hrJVajZnZ","Завантажити сертифікат")</f>
        <v>Завантажити сертифікат</v>
      </c>
    </row>
    <row r="136" spans="1:4" x14ac:dyDescent="0.3">
      <c r="A136" t="s">
        <v>273</v>
      </c>
      <c r="B136" t="s">
        <v>5</v>
      </c>
      <c r="C136" t="s">
        <v>274</v>
      </c>
      <c r="D136" t="str">
        <f>HYPERLINK("https://talan.bank.gov.ua/get-user-certificate/K3aiZ5AHEyN0XHDq_t84","Завантажити сертифікат")</f>
        <v>Завантажити сертифікат</v>
      </c>
    </row>
    <row r="137" spans="1:4" x14ac:dyDescent="0.3">
      <c r="A137" t="s">
        <v>275</v>
      </c>
      <c r="B137" t="s">
        <v>5</v>
      </c>
      <c r="C137" t="s">
        <v>276</v>
      </c>
      <c r="D137" t="str">
        <f>HYPERLINK("https://talan.bank.gov.ua/get-user-certificate/K3aiZzHUpFtP4xRHP2iv","Завантажити сертифікат")</f>
        <v>Завантажити сертифікат</v>
      </c>
    </row>
    <row r="138" spans="1:4" x14ac:dyDescent="0.3">
      <c r="A138" t="s">
        <v>277</v>
      </c>
      <c r="B138" t="s">
        <v>5</v>
      </c>
      <c r="C138" t="s">
        <v>278</v>
      </c>
      <c r="D138" t="str">
        <f>HYPERLINK("https://talan.bank.gov.ua/get-user-certificate/K3aiZBYlHIY8K-m5ds5z","Завантажити сертифікат")</f>
        <v>Завантажити сертифікат</v>
      </c>
    </row>
    <row r="139" spans="1:4" x14ac:dyDescent="0.3">
      <c r="A139" t="s">
        <v>279</v>
      </c>
      <c r="B139" t="s">
        <v>5</v>
      </c>
      <c r="C139" t="s">
        <v>280</v>
      </c>
      <c r="D139" t="str">
        <f>HYPERLINK("https://talan.bank.gov.ua/get-user-certificate/K3aiZtAMazJJjthyLUrn","Завантажити сертифікат")</f>
        <v>Завантажити сертифікат</v>
      </c>
    </row>
    <row r="140" spans="1:4" x14ac:dyDescent="0.3">
      <c r="A140" t="s">
        <v>281</v>
      </c>
      <c r="B140" t="s">
        <v>5</v>
      </c>
      <c r="C140" t="s">
        <v>282</v>
      </c>
      <c r="D140" t="str">
        <f>HYPERLINK("https://talan.bank.gov.ua/get-user-certificate/K3aiZtdy9oPug5RNXNUN","Завантажити сертифікат")</f>
        <v>Завантажити сертифікат</v>
      </c>
    </row>
    <row r="141" spans="1:4" x14ac:dyDescent="0.3">
      <c r="A141" t="s">
        <v>283</v>
      </c>
      <c r="B141" t="s">
        <v>5</v>
      </c>
      <c r="C141" t="s">
        <v>284</v>
      </c>
      <c r="D141" t="str">
        <f>HYPERLINK("https://talan.bank.gov.ua/get-user-certificate/K3aiZTfS0v9QVgaAD1bF","Завантажити сертифікат")</f>
        <v>Завантажити сертифікат</v>
      </c>
    </row>
    <row r="142" spans="1:4" x14ac:dyDescent="0.3">
      <c r="A142" t="s">
        <v>285</v>
      </c>
      <c r="B142" t="s">
        <v>5</v>
      </c>
      <c r="C142" t="s">
        <v>286</v>
      </c>
      <c r="D142" t="str">
        <f>HYPERLINK("https://talan.bank.gov.ua/get-user-certificate/K3aiZvTHitYcxkD5yCug","Завантажити сертифікат")</f>
        <v>Завантажити сертифікат</v>
      </c>
    </row>
    <row r="143" spans="1:4" x14ac:dyDescent="0.3">
      <c r="A143" t="s">
        <v>287</v>
      </c>
      <c r="B143" t="s">
        <v>5</v>
      </c>
      <c r="C143" t="s">
        <v>288</v>
      </c>
      <c r="D143" t="str">
        <f>HYPERLINK("https://talan.bank.gov.ua/get-user-certificate/K3aiZFlJY_gqyXVpv7FH","Завантажити сертифікат")</f>
        <v>Завантажити сертифікат</v>
      </c>
    </row>
    <row r="144" spans="1:4" x14ac:dyDescent="0.3">
      <c r="A144" t="s">
        <v>289</v>
      </c>
      <c r="B144" t="s">
        <v>5</v>
      </c>
      <c r="C144" t="s">
        <v>290</v>
      </c>
      <c r="D144" t="str">
        <f>HYPERLINK("https://talan.bank.gov.ua/get-user-certificate/K3aiZPaxJN_CdFZUUZSS","Завантажити сертифікат")</f>
        <v>Завантажити сертифікат</v>
      </c>
    </row>
    <row r="145" spans="1:4" x14ac:dyDescent="0.3">
      <c r="A145" t="s">
        <v>291</v>
      </c>
      <c r="B145" t="s">
        <v>5</v>
      </c>
      <c r="C145" t="s">
        <v>292</v>
      </c>
      <c r="D145" t="str">
        <f>HYPERLINK("https://talan.bank.gov.ua/get-user-certificate/K3aiZHO044mXeTnl0VSt","Завантажити сертифікат")</f>
        <v>Завантажити сертифікат</v>
      </c>
    </row>
    <row r="146" spans="1:4" x14ac:dyDescent="0.3">
      <c r="A146" t="s">
        <v>293</v>
      </c>
      <c r="B146" t="s">
        <v>5</v>
      </c>
      <c r="C146" t="s">
        <v>294</v>
      </c>
      <c r="D146" t="str">
        <f>HYPERLINK("https://talan.bank.gov.ua/get-user-certificate/K3aiZkdTDdzKLQjhFf_V","Завантажити сертифікат")</f>
        <v>Завантажити сертифікат</v>
      </c>
    </row>
    <row r="147" spans="1:4" x14ac:dyDescent="0.3">
      <c r="A147" t="s">
        <v>295</v>
      </c>
      <c r="B147" t="s">
        <v>5</v>
      </c>
      <c r="C147" t="s">
        <v>296</v>
      </c>
      <c r="D147" t="str">
        <f>HYPERLINK("https://talan.bank.gov.ua/get-user-certificate/K3aiZ3bBxwva7aFHYNeJ","Завантажити сертифікат")</f>
        <v>Завантажити сертифікат</v>
      </c>
    </row>
    <row r="148" spans="1:4" x14ac:dyDescent="0.3">
      <c r="A148" t="s">
        <v>297</v>
      </c>
      <c r="B148" t="s">
        <v>5</v>
      </c>
      <c r="C148" t="s">
        <v>298</v>
      </c>
      <c r="D148" t="str">
        <f>HYPERLINK("https://talan.bank.gov.ua/get-user-certificate/K3aiZAwu0rCoc-gsLjIp","Завантажити сертифікат")</f>
        <v>Завантажити сертифікат</v>
      </c>
    </row>
    <row r="149" spans="1:4" x14ac:dyDescent="0.3">
      <c r="A149" t="s">
        <v>299</v>
      </c>
      <c r="B149" t="s">
        <v>5</v>
      </c>
      <c r="C149" t="s">
        <v>300</v>
      </c>
      <c r="D149" t="str">
        <f>HYPERLINK("https://talan.bank.gov.ua/get-user-certificate/K3aiZ6xUEVAqUL9zNbSS","Завантажити сертифікат")</f>
        <v>Завантажити сертифікат</v>
      </c>
    </row>
    <row r="150" spans="1:4" x14ac:dyDescent="0.3">
      <c r="A150" t="s">
        <v>301</v>
      </c>
      <c r="B150" t="s">
        <v>5</v>
      </c>
      <c r="C150" t="s">
        <v>302</v>
      </c>
      <c r="D150" t="str">
        <f>HYPERLINK("https://talan.bank.gov.ua/get-user-certificate/K3aiZAOSTEe_PV87Y3Gp","Завантажити сертифікат")</f>
        <v>Завантажити сертифікат</v>
      </c>
    </row>
    <row r="151" spans="1:4" x14ac:dyDescent="0.3">
      <c r="A151" t="s">
        <v>303</v>
      </c>
      <c r="B151" t="s">
        <v>5</v>
      </c>
      <c r="C151" t="s">
        <v>304</v>
      </c>
      <c r="D151" t="str">
        <f>HYPERLINK("https://talan.bank.gov.ua/get-user-certificate/K3aiZpLQaGAZ3i5HYqMW","Завантажити сертифікат")</f>
        <v>Завантажити сертифікат</v>
      </c>
    </row>
    <row r="152" spans="1:4" x14ac:dyDescent="0.3">
      <c r="A152" t="s">
        <v>305</v>
      </c>
      <c r="B152" t="s">
        <v>5</v>
      </c>
      <c r="C152" t="s">
        <v>306</v>
      </c>
      <c r="D152" t="str">
        <f>HYPERLINK("https://talan.bank.gov.ua/get-user-certificate/K3aiZtTuzm_1YLT_W2m3","Завантажити сертифікат")</f>
        <v>Завантажити сертифікат</v>
      </c>
    </row>
    <row r="153" spans="1:4" x14ac:dyDescent="0.3">
      <c r="A153" t="s">
        <v>307</v>
      </c>
      <c r="B153" t="s">
        <v>5</v>
      </c>
      <c r="C153" t="s">
        <v>308</v>
      </c>
      <c r="D153" t="str">
        <f>HYPERLINK("https://talan.bank.gov.ua/get-user-certificate/K3aiZNgr41e8naG-PVfB","Завантажити сертифікат")</f>
        <v>Завантажити сертифікат</v>
      </c>
    </row>
    <row r="154" spans="1:4" x14ac:dyDescent="0.3">
      <c r="A154" t="s">
        <v>309</v>
      </c>
      <c r="B154" t="s">
        <v>5</v>
      </c>
      <c r="C154" t="s">
        <v>310</v>
      </c>
      <c r="D154" t="str">
        <f>HYPERLINK("https://talan.bank.gov.ua/get-user-certificate/K3aiZEtqRQoE6FEjDZ74","Завантажити сертифікат")</f>
        <v>Завантажити сертифікат</v>
      </c>
    </row>
    <row r="155" spans="1:4" x14ac:dyDescent="0.3">
      <c r="A155" t="s">
        <v>311</v>
      </c>
      <c r="B155" t="s">
        <v>5</v>
      </c>
      <c r="C155" t="s">
        <v>312</v>
      </c>
      <c r="D155" t="str">
        <f>HYPERLINK("https://talan.bank.gov.ua/get-user-certificate/K3aiZS8WAGAaUlt1s1eC","Завантажити сертифікат")</f>
        <v>Завантажити сертифікат</v>
      </c>
    </row>
    <row r="156" spans="1:4" x14ac:dyDescent="0.3">
      <c r="A156" t="s">
        <v>313</v>
      </c>
      <c r="B156" t="s">
        <v>5</v>
      </c>
      <c r="C156" t="s">
        <v>314</v>
      </c>
      <c r="D156" t="str">
        <f>HYPERLINK("https://talan.bank.gov.ua/get-user-certificate/K3aiZOyX79aEJStGoYjx","Завантажити сертифікат")</f>
        <v>Завантажити сертифікат</v>
      </c>
    </row>
    <row r="157" spans="1:4" x14ac:dyDescent="0.3">
      <c r="A157" t="s">
        <v>315</v>
      </c>
      <c r="B157" t="s">
        <v>5</v>
      </c>
      <c r="C157" t="s">
        <v>316</v>
      </c>
      <c r="D157" t="str">
        <f>HYPERLINK("https://talan.bank.gov.ua/get-user-certificate/K3aiZjm58WRGZyGh_RON","Завантажити сертифікат")</f>
        <v>Завантажити сертифікат</v>
      </c>
    </row>
    <row r="158" spans="1:4" x14ac:dyDescent="0.3">
      <c r="A158" t="s">
        <v>317</v>
      </c>
      <c r="B158" t="s">
        <v>5</v>
      </c>
      <c r="C158" t="s">
        <v>318</v>
      </c>
      <c r="D158" t="str">
        <f>HYPERLINK("https://talan.bank.gov.ua/get-user-certificate/K3aiZDoHh-WxzzYhuueW","Завантажити сертифікат")</f>
        <v>Завантажити сертифікат</v>
      </c>
    </row>
    <row r="159" spans="1:4" x14ac:dyDescent="0.3">
      <c r="A159" t="s">
        <v>319</v>
      </c>
      <c r="B159" t="s">
        <v>5</v>
      </c>
      <c r="C159" t="s">
        <v>320</v>
      </c>
      <c r="D159" t="str">
        <f>HYPERLINK("https://talan.bank.gov.ua/get-user-certificate/K3aiZKe2KEYjncAiI3t5","Завантажити сертифікат")</f>
        <v>Завантажити сертифікат</v>
      </c>
    </row>
    <row r="160" spans="1:4" x14ac:dyDescent="0.3">
      <c r="A160" t="s">
        <v>321</v>
      </c>
      <c r="B160" t="s">
        <v>5</v>
      </c>
      <c r="C160" t="s">
        <v>322</v>
      </c>
      <c r="D160" t="str">
        <f>HYPERLINK("https://talan.bank.gov.ua/get-user-certificate/K3aiZsO41O7Dbp98iQug","Завантажити сертифікат")</f>
        <v>Завантажити сертифікат</v>
      </c>
    </row>
    <row r="161" spans="1:4" x14ac:dyDescent="0.3">
      <c r="A161" t="s">
        <v>323</v>
      </c>
      <c r="B161" t="s">
        <v>5</v>
      </c>
      <c r="C161" t="s">
        <v>324</v>
      </c>
      <c r="D161" t="str">
        <f>HYPERLINK("https://talan.bank.gov.ua/get-user-certificate/K3aiZNf5Rb2RwSvCv7an","Завантажити сертифікат")</f>
        <v>Завантажити сертифікат</v>
      </c>
    </row>
    <row r="162" spans="1:4" x14ac:dyDescent="0.3">
      <c r="A162" t="s">
        <v>325</v>
      </c>
      <c r="B162" t="s">
        <v>5</v>
      </c>
      <c r="C162" t="s">
        <v>326</v>
      </c>
      <c r="D162" t="str">
        <f>HYPERLINK("https://talan.bank.gov.ua/get-user-certificate/K3aiZxTX2_f2WFnSOjKV","Завантажити сертифікат")</f>
        <v>Завантажити сертифікат</v>
      </c>
    </row>
    <row r="163" spans="1:4" x14ac:dyDescent="0.3">
      <c r="A163" t="s">
        <v>327</v>
      </c>
      <c r="B163" t="s">
        <v>5</v>
      </c>
      <c r="C163" t="s">
        <v>328</v>
      </c>
      <c r="D163" t="str">
        <f>HYPERLINK("https://talan.bank.gov.ua/get-user-certificate/K3aiZiEeScK9lDJKJAr7","Завантажити сертифікат")</f>
        <v>Завантажити сертифікат</v>
      </c>
    </row>
    <row r="164" spans="1:4" x14ac:dyDescent="0.3">
      <c r="A164" t="s">
        <v>329</v>
      </c>
      <c r="B164" t="s">
        <v>5</v>
      </c>
      <c r="C164" t="s">
        <v>330</v>
      </c>
      <c r="D164" t="str">
        <f>HYPERLINK("https://talan.bank.gov.ua/get-user-certificate/K3aiZG2hVM5C3GEOrKXU","Завантажити сертифікат")</f>
        <v>Завантажити сертифікат</v>
      </c>
    </row>
    <row r="165" spans="1:4" x14ac:dyDescent="0.3">
      <c r="A165" t="s">
        <v>331</v>
      </c>
      <c r="B165" t="s">
        <v>5</v>
      </c>
      <c r="C165" t="s">
        <v>332</v>
      </c>
      <c r="D165" t="str">
        <f>HYPERLINK("https://talan.bank.gov.ua/get-user-certificate/K3aiZE6J4XvYEe5KHbL1","Завантажити сертифікат")</f>
        <v>Завантажити сертифікат</v>
      </c>
    </row>
    <row r="166" spans="1:4" x14ac:dyDescent="0.3">
      <c r="A166" t="s">
        <v>333</v>
      </c>
      <c r="B166" t="s">
        <v>5</v>
      </c>
      <c r="C166" t="s">
        <v>334</v>
      </c>
      <c r="D166" t="str">
        <f>HYPERLINK("https://talan.bank.gov.ua/get-user-certificate/K3aiZJSknXHAEySTI70i","Завантажити сертифікат")</f>
        <v>Завантажити сертифікат</v>
      </c>
    </row>
    <row r="167" spans="1:4" x14ac:dyDescent="0.3">
      <c r="A167" t="s">
        <v>335</v>
      </c>
      <c r="B167" t="s">
        <v>5</v>
      </c>
      <c r="C167" t="s">
        <v>336</v>
      </c>
      <c r="D167" t="str">
        <f>HYPERLINK("https://talan.bank.gov.ua/get-user-certificate/K3aiZFPelPM2tPFeZ4oD","Завантажити сертифікат")</f>
        <v>Завантажити сертифікат</v>
      </c>
    </row>
    <row r="168" spans="1:4" x14ac:dyDescent="0.3">
      <c r="A168" t="s">
        <v>337</v>
      </c>
      <c r="B168" t="s">
        <v>5</v>
      </c>
      <c r="C168" t="s">
        <v>338</v>
      </c>
      <c r="D168" t="str">
        <f>HYPERLINK("https://talan.bank.gov.ua/get-user-certificate/K3aiZrMwN5VV_TlHluBN","Завантажити сертифікат")</f>
        <v>Завантажити сертифікат</v>
      </c>
    </row>
    <row r="169" spans="1:4" x14ac:dyDescent="0.3">
      <c r="A169" t="s">
        <v>339</v>
      </c>
      <c r="B169" t="s">
        <v>5</v>
      </c>
      <c r="C169" t="s">
        <v>340</v>
      </c>
      <c r="D169" t="str">
        <f>HYPERLINK("https://talan.bank.gov.ua/get-user-certificate/K3aiZ9u6seb9DPQbk_VU","Завантажити сертифікат")</f>
        <v>Завантажити сертифікат</v>
      </c>
    </row>
    <row r="170" spans="1:4" x14ac:dyDescent="0.3">
      <c r="A170" t="s">
        <v>341</v>
      </c>
      <c r="B170" t="s">
        <v>5</v>
      </c>
      <c r="C170" t="s">
        <v>342</v>
      </c>
      <c r="D170" t="str">
        <f>HYPERLINK("https://talan.bank.gov.ua/get-user-certificate/K3aiZxdHrC-PRlciSdzD","Завантажити сертифікат")</f>
        <v>Завантажити сертифікат</v>
      </c>
    </row>
    <row r="171" spans="1:4" x14ac:dyDescent="0.3">
      <c r="A171" t="s">
        <v>343</v>
      </c>
      <c r="B171" t="s">
        <v>5</v>
      </c>
      <c r="C171" t="s">
        <v>344</v>
      </c>
      <c r="D171" t="str">
        <f>HYPERLINK("https://talan.bank.gov.ua/get-user-certificate/K3aiZv9lc3OrqfVZFf9w","Завантажити сертифікат")</f>
        <v>Завантажити сертифікат</v>
      </c>
    </row>
    <row r="172" spans="1:4" x14ac:dyDescent="0.3">
      <c r="A172" t="s">
        <v>345</v>
      </c>
      <c r="B172" t="s">
        <v>5</v>
      </c>
      <c r="C172" t="s">
        <v>346</v>
      </c>
      <c r="D172" t="str">
        <f>HYPERLINK("https://talan.bank.gov.ua/get-user-certificate/K3aiZEyXyLsQ8VIAeeoO","Завантажити сертифікат")</f>
        <v>Завантажити сертифікат</v>
      </c>
    </row>
    <row r="173" spans="1:4" x14ac:dyDescent="0.3">
      <c r="A173" t="s">
        <v>347</v>
      </c>
      <c r="B173" t="s">
        <v>5</v>
      </c>
      <c r="C173" t="s">
        <v>348</v>
      </c>
      <c r="D173" t="str">
        <f>HYPERLINK("https://talan.bank.gov.ua/get-user-certificate/K3aiZid-EqPMAb3Aj-bp","Завантажити сертифікат")</f>
        <v>Завантажити сертифікат</v>
      </c>
    </row>
    <row r="174" spans="1:4" x14ac:dyDescent="0.3">
      <c r="A174" t="s">
        <v>349</v>
      </c>
      <c r="B174" t="s">
        <v>5</v>
      </c>
      <c r="C174" t="s">
        <v>350</v>
      </c>
      <c r="D174" t="str">
        <f>HYPERLINK("https://talan.bank.gov.ua/get-user-certificate/K3aiZVdapBcsegj-QCMT","Завантажити сертифікат")</f>
        <v>Завантажити сертифікат</v>
      </c>
    </row>
    <row r="175" spans="1:4" x14ac:dyDescent="0.3">
      <c r="A175" t="s">
        <v>351</v>
      </c>
      <c r="B175" t="s">
        <v>5</v>
      </c>
      <c r="C175" t="s">
        <v>352</v>
      </c>
      <c r="D175" t="str">
        <f>HYPERLINK("https://talan.bank.gov.ua/get-user-certificate/K3aiZhv8SJJhSBh1yTy5","Завантажити сертифікат")</f>
        <v>Завантажити сертифікат</v>
      </c>
    </row>
    <row r="176" spans="1:4" x14ac:dyDescent="0.3">
      <c r="A176" t="s">
        <v>353</v>
      </c>
      <c r="B176" t="s">
        <v>5</v>
      </c>
      <c r="C176" t="s">
        <v>354</v>
      </c>
      <c r="D176" t="str">
        <f>HYPERLINK("https://talan.bank.gov.ua/get-user-certificate/K3aiZQCISsobKGea668G","Завантажити сертифікат")</f>
        <v>Завантажити сертифікат</v>
      </c>
    </row>
    <row r="177" spans="1:4" x14ac:dyDescent="0.3">
      <c r="A177" t="s">
        <v>355</v>
      </c>
      <c r="B177" t="s">
        <v>5</v>
      </c>
      <c r="C177" t="s">
        <v>356</v>
      </c>
      <c r="D177" t="str">
        <f>HYPERLINK("https://talan.bank.gov.ua/get-user-certificate/K3aiZVZUVARJn6CgHLu2","Завантажити сертифікат")</f>
        <v>Завантажити сертифікат</v>
      </c>
    </row>
    <row r="178" spans="1:4" x14ac:dyDescent="0.3">
      <c r="A178" t="s">
        <v>357</v>
      </c>
      <c r="B178" t="s">
        <v>5</v>
      </c>
      <c r="C178" t="s">
        <v>358</v>
      </c>
      <c r="D178" t="str">
        <f>HYPERLINK("https://talan.bank.gov.ua/get-user-certificate/K3aiZWdDN1dVCCZ7KaKF","Завантажити сертифікат")</f>
        <v>Завантажити сертифікат</v>
      </c>
    </row>
    <row r="179" spans="1:4" x14ac:dyDescent="0.3">
      <c r="A179" t="s">
        <v>359</v>
      </c>
      <c r="B179" t="s">
        <v>5</v>
      </c>
      <c r="C179" t="s">
        <v>360</v>
      </c>
      <c r="D179" t="str">
        <f>HYPERLINK("https://talan.bank.gov.ua/get-user-certificate/K3aiZm9g720_munSy3Fs","Завантажити сертифікат")</f>
        <v>Завантажити сертифікат</v>
      </c>
    </row>
    <row r="180" spans="1:4" x14ac:dyDescent="0.3">
      <c r="A180" t="s">
        <v>361</v>
      </c>
      <c r="B180" t="s">
        <v>5</v>
      </c>
      <c r="C180" t="s">
        <v>362</v>
      </c>
      <c r="D180" t="str">
        <f>HYPERLINK("https://talan.bank.gov.ua/get-user-certificate/K3aiZiVP2xeOWErsuxpz","Завантажити сертифікат")</f>
        <v>Завантажити сертифікат</v>
      </c>
    </row>
    <row r="181" spans="1:4" x14ac:dyDescent="0.3">
      <c r="A181" t="s">
        <v>363</v>
      </c>
      <c r="B181" t="s">
        <v>5</v>
      </c>
      <c r="C181" t="s">
        <v>364</v>
      </c>
      <c r="D181" t="str">
        <f>HYPERLINK("https://talan.bank.gov.ua/get-user-certificate/K3aiZk3edZmvInR87Zj_","Завантажити сертифікат")</f>
        <v>Завантажити сертифікат</v>
      </c>
    </row>
    <row r="182" spans="1:4" x14ac:dyDescent="0.3">
      <c r="A182" t="s">
        <v>365</v>
      </c>
      <c r="B182" t="s">
        <v>5</v>
      </c>
      <c r="C182" t="s">
        <v>366</v>
      </c>
      <c r="D182" t="str">
        <f>HYPERLINK("https://talan.bank.gov.ua/get-user-certificate/K3aiZN5oEHLrUzqghE7H","Завантажити сертифікат")</f>
        <v>Завантажити сертифікат</v>
      </c>
    </row>
    <row r="183" spans="1:4" x14ac:dyDescent="0.3">
      <c r="A183" t="s">
        <v>367</v>
      </c>
      <c r="B183" t="s">
        <v>5</v>
      </c>
      <c r="C183" t="s">
        <v>368</v>
      </c>
      <c r="D183" t="str">
        <f>HYPERLINK("https://talan.bank.gov.ua/get-user-certificate/K3aiZQP6_2XolWdFH1-b","Завантажити сертифікат")</f>
        <v>Завантажити сертифікат</v>
      </c>
    </row>
    <row r="184" spans="1:4" x14ac:dyDescent="0.3">
      <c r="A184" t="s">
        <v>369</v>
      </c>
      <c r="B184" t="s">
        <v>5</v>
      </c>
      <c r="C184" t="s">
        <v>370</v>
      </c>
      <c r="D184" t="str">
        <f>HYPERLINK("https://talan.bank.gov.ua/get-user-certificate/K3aiZkDgN71cm9ayAv8w","Завантажити сертифікат")</f>
        <v>Завантажити сертифікат</v>
      </c>
    </row>
    <row r="185" spans="1:4" x14ac:dyDescent="0.3">
      <c r="A185" t="s">
        <v>371</v>
      </c>
      <c r="B185" t="s">
        <v>5</v>
      </c>
      <c r="C185" t="s">
        <v>372</v>
      </c>
      <c r="D185" t="str">
        <f>HYPERLINK("https://talan.bank.gov.ua/get-user-certificate/K3aiZrDVCZNQfk1c8f3Q","Завантажити сертифікат")</f>
        <v>Завантажити сертифікат</v>
      </c>
    </row>
    <row r="186" spans="1:4" x14ac:dyDescent="0.3">
      <c r="A186" t="s">
        <v>373</v>
      </c>
      <c r="B186" t="s">
        <v>5</v>
      </c>
      <c r="C186" t="s">
        <v>374</v>
      </c>
      <c r="D186" t="str">
        <f>HYPERLINK("https://talan.bank.gov.ua/get-user-certificate/K3aiZ1fJuqUrBt2qF1gB","Завантажити сертифікат")</f>
        <v>Завантажити сертифікат</v>
      </c>
    </row>
    <row r="187" spans="1:4" x14ac:dyDescent="0.3">
      <c r="A187" t="s">
        <v>375</v>
      </c>
      <c r="B187" t="s">
        <v>5</v>
      </c>
      <c r="C187" t="s">
        <v>376</v>
      </c>
      <c r="D187" t="str">
        <f>HYPERLINK("https://talan.bank.gov.ua/get-user-certificate/K3aiZQ8Ocgi6PcGKT8wk","Завантажити сертифікат")</f>
        <v>Завантажити сертифікат</v>
      </c>
    </row>
    <row r="188" spans="1:4" x14ac:dyDescent="0.3">
      <c r="A188" t="s">
        <v>377</v>
      </c>
      <c r="B188" t="s">
        <v>5</v>
      </c>
      <c r="C188" t="s">
        <v>378</v>
      </c>
      <c r="D188" t="str">
        <f>HYPERLINK("https://talan.bank.gov.ua/get-user-certificate/K3aiZDZUN-BZFrFuoEy4","Завантажити сертифікат")</f>
        <v>Завантажити сертифікат</v>
      </c>
    </row>
    <row r="189" spans="1:4" x14ac:dyDescent="0.3">
      <c r="A189" t="s">
        <v>379</v>
      </c>
      <c r="B189" t="s">
        <v>5</v>
      </c>
      <c r="C189" t="s">
        <v>380</v>
      </c>
      <c r="D189" t="str">
        <f>HYPERLINK("https://talan.bank.gov.ua/get-user-certificate/K3aiZT6ABdx7NHfnGP2c","Завантажити сертифікат")</f>
        <v>Завантажити сертифікат</v>
      </c>
    </row>
    <row r="190" spans="1:4" x14ac:dyDescent="0.3">
      <c r="A190" t="s">
        <v>381</v>
      </c>
      <c r="B190" t="s">
        <v>5</v>
      </c>
      <c r="C190" t="s">
        <v>382</v>
      </c>
      <c r="D190" t="str">
        <f>HYPERLINK("https://talan.bank.gov.ua/get-user-certificate/K3aiZBFrml1Sgr39bW5E","Завантажити сертифікат")</f>
        <v>Завантажити сертифікат</v>
      </c>
    </row>
    <row r="191" spans="1:4" x14ac:dyDescent="0.3">
      <c r="A191" t="s">
        <v>383</v>
      </c>
      <c r="B191" t="s">
        <v>5</v>
      </c>
      <c r="C191" t="s">
        <v>384</v>
      </c>
      <c r="D191" t="str">
        <f>HYPERLINK("https://talan.bank.gov.ua/get-user-certificate/K3aiZMDP3Srrk7peFE35","Завантажити сертифікат")</f>
        <v>Завантажити сертифікат</v>
      </c>
    </row>
    <row r="192" spans="1:4" x14ac:dyDescent="0.3">
      <c r="A192" t="s">
        <v>385</v>
      </c>
      <c r="B192" t="s">
        <v>5</v>
      </c>
      <c r="C192" t="s">
        <v>386</v>
      </c>
      <c r="D192" t="str">
        <f>HYPERLINK("https://talan.bank.gov.ua/get-user-certificate/K3aiZg4GEaJ5dx90VHze","Завантажити сертифікат")</f>
        <v>Завантажити сертифікат</v>
      </c>
    </row>
    <row r="193" spans="1:4" x14ac:dyDescent="0.3">
      <c r="A193" t="s">
        <v>387</v>
      </c>
      <c r="B193" t="s">
        <v>5</v>
      </c>
      <c r="C193" t="s">
        <v>388</v>
      </c>
      <c r="D193" t="str">
        <f>HYPERLINK("https://talan.bank.gov.ua/get-user-certificate/K3aiZO-H5AP9O_MIal2x","Завантажити сертифікат")</f>
        <v>Завантажити сертифікат</v>
      </c>
    </row>
    <row r="194" spans="1:4" x14ac:dyDescent="0.3">
      <c r="A194" t="s">
        <v>389</v>
      </c>
      <c r="B194" t="s">
        <v>5</v>
      </c>
      <c r="C194" t="s">
        <v>390</v>
      </c>
      <c r="D194" t="str">
        <f>HYPERLINK("https://talan.bank.gov.ua/get-user-certificate/K3aiZ-09I6AFxunCu20G","Завантажити сертифікат")</f>
        <v>Завантажити сертифікат</v>
      </c>
    </row>
    <row r="195" spans="1:4" x14ac:dyDescent="0.3">
      <c r="A195" t="s">
        <v>391</v>
      </c>
      <c r="B195" t="s">
        <v>5</v>
      </c>
      <c r="C195" t="s">
        <v>392</v>
      </c>
      <c r="D195" t="str">
        <f>HYPERLINK("https://talan.bank.gov.ua/get-user-certificate/K3aiZ1AnG-_bt_rd9-m3","Завантажити сертифікат")</f>
        <v>Завантажити сертифікат</v>
      </c>
    </row>
    <row r="196" spans="1:4" x14ac:dyDescent="0.3">
      <c r="A196" t="s">
        <v>393</v>
      </c>
      <c r="B196" t="s">
        <v>5</v>
      </c>
      <c r="C196" t="s">
        <v>394</v>
      </c>
      <c r="D196" t="str">
        <f>HYPERLINK("https://talan.bank.gov.ua/get-user-certificate/K3aiZMse0lqY-V4xGyeP","Завантажити сертифікат")</f>
        <v>Завантажити сертифікат</v>
      </c>
    </row>
    <row r="197" spans="1:4" x14ac:dyDescent="0.3">
      <c r="A197" t="s">
        <v>395</v>
      </c>
      <c r="B197" t="s">
        <v>5</v>
      </c>
      <c r="C197" t="s">
        <v>396</v>
      </c>
      <c r="D197" t="str">
        <f>HYPERLINK("https://talan.bank.gov.ua/get-user-certificate/K3aiZGzfAPszIIziR7V0","Завантажити сертифікат")</f>
        <v>Завантажити сертифікат</v>
      </c>
    </row>
    <row r="198" spans="1:4" x14ac:dyDescent="0.3">
      <c r="A198" t="s">
        <v>397</v>
      </c>
      <c r="B198" t="s">
        <v>5</v>
      </c>
      <c r="C198" t="s">
        <v>398</v>
      </c>
      <c r="D198" t="str">
        <f>HYPERLINK("https://talan.bank.gov.ua/get-user-certificate/K3aiZZnEHaRxO7w3qaqe","Завантажити сертифікат")</f>
        <v>Завантажити сертифікат</v>
      </c>
    </row>
    <row r="199" spans="1:4" x14ac:dyDescent="0.3">
      <c r="A199" t="s">
        <v>399</v>
      </c>
      <c r="B199" t="s">
        <v>5</v>
      </c>
      <c r="C199" t="s">
        <v>400</v>
      </c>
      <c r="D199" t="str">
        <f>HYPERLINK("https://talan.bank.gov.ua/get-user-certificate/K3aiZXOuvdI92Exq3S2C","Завантажити сертифікат")</f>
        <v>Завантажити сертифікат</v>
      </c>
    </row>
    <row r="200" spans="1:4" x14ac:dyDescent="0.3">
      <c r="A200" t="s">
        <v>401</v>
      </c>
      <c r="B200" t="s">
        <v>5</v>
      </c>
      <c r="C200" t="s">
        <v>402</v>
      </c>
      <c r="D200" t="str">
        <f>HYPERLINK("https://talan.bank.gov.ua/get-user-certificate/K3aiZ_-1ha1ee_Vpw4JN","Завантажити сертифікат")</f>
        <v>Завантажити сертифікат</v>
      </c>
    </row>
    <row r="201" spans="1:4" x14ac:dyDescent="0.3">
      <c r="A201" t="s">
        <v>403</v>
      </c>
      <c r="B201" t="s">
        <v>5</v>
      </c>
      <c r="C201" t="s">
        <v>404</v>
      </c>
      <c r="D201" t="str">
        <f>HYPERLINK("https://talan.bank.gov.ua/get-user-certificate/K3aiZXD3F0ffiqA-D4Ge","Завантажити сертифікат")</f>
        <v>Завантажити сертифікат</v>
      </c>
    </row>
    <row r="202" spans="1:4" x14ac:dyDescent="0.3">
      <c r="A202" t="s">
        <v>405</v>
      </c>
      <c r="B202" t="s">
        <v>5</v>
      </c>
      <c r="C202" t="s">
        <v>406</v>
      </c>
      <c r="D202" t="str">
        <f>HYPERLINK("https://talan.bank.gov.ua/get-user-certificate/K3aiZGadlWxiBTwsAPF4","Завантажити сертифікат")</f>
        <v>Завантажити сертифікат</v>
      </c>
    </row>
    <row r="203" spans="1:4" x14ac:dyDescent="0.3">
      <c r="A203" t="s">
        <v>407</v>
      </c>
      <c r="B203" t="s">
        <v>5</v>
      </c>
      <c r="C203" t="s">
        <v>408</v>
      </c>
      <c r="D203" t="str">
        <f>HYPERLINK("https://talan.bank.gov.ua/get-user-certificate/K3aiZbvHjjWnR_L1di2H","Завантажити сертифікат")</f>
        <v>Завантажити сертифікат</v>
      </c>
    </row>
    <row r="204" spans="1:4" x14ac:dyDescent="0.3">
      <c r="A204" t="s">
        <v>409</v>
      </c>
      <c r="B204" t="s">
        <v>5</v>
      </c>
      <c r="C204" t="s">
        <v>410</v>
      </c>
      <c r="D204" t="str">
        <f>HYPERLINK("https://talan.bank.gov.ua/get-user-certificate/K3aiZiOeDoZIZDbvZT4c","Завантажити сертифікат")</f>
        <v>Завантажити сертифікат</v>
      </c>
    </row>
    <row r="205" spans="1:4" x14ac:dyDescent="0.3">
      <c r="A205" t="s">
        <v>411</v>
      </c>
      <c r="B205" t="s">
        <v>5</v>
      </c>
      <c r="C205" t="s">
        <v>412</v>
      </c>
      <c r="D205" t="str">
        <f>HYPERLINK("https://talan.bank.gov.ua/get-user-certificate/K3aiZpaYgXtsZx8aOcBW","Завантажити сертифікат")</f>
        <v>Завантажити сертифікат</v>
      </c>
    </row>
    <row r="206" spans="1:4" x14ac:dyDescent="0.3">
      <c r="A206" t="s">
        <v>413</v>
      </c>
      <c r="B206" t="s">
        <v>5</v>
      </c>
      <c r="C206" t="s">
        <v>414</v>
      </c>
      <c r="D206" t="str">
        <f>HYPERLINK("https://talan.bank.gov.ua/get-user-certificate/K3aiZ4UwFkX6avT4DHEp","Завантажити сертифікат")</f>
        <v>Завантажити сертифікат</v>
      </c>
    </row>
    <row r="207" spans="1:4" x14ac:dyDescent="0.3">
      <c r="A207" t="s">
        <v>415</v>
      </c>
      <c r="B207" t="s">
        <v>5</v>
      </c>
      <c r="C207" t="s">
        <v>416</v>
      </c>
      <c r="D207" t="str">
        <f>HYPERLINK("https://talan.bank.gov.ua/get-user-certificate/K3aiZxu5h3hQ3Dfrz2ff","Завантажити сертифікат")</f>
        <v>Завантажити сертифікат</v>
      </c>
    </row>
    <row r="208" spans="1:4" x14ac:dyDescent="0.3">
      <c r="A208" t="s">
        <v>417</v>
      </c>
      <c r="B208" t="s">
        <v>5</v>
      </c>
      <c r="C208" t="s">
        <v>418</v>
      </c>
      <c r="D208" t="str">
        <f>HYPERLINK("https://talan.bank.gov.ua/get-user-certificate/K3aiZ4ZOtfeHQxQashXQ","Завантажити сертифікат")</f>
        <v>Завантажити сертифікат</v>
      </c>
    </row>
    <row r="209" spans="1:4" x14ac:dyDescent="0.3">
      <c r="A209" t="s">
        <v>419</v>
      </c>
      <c r="B209" t="s">
        <v>5</v>
      </c>
      <c r="C209" t="s">
        <v>420</v>
      </c>
      <c r="D209" t="str">
        <f>HYPERLINK("https://talan.bank.gov.ua/get-user-certificate/K3aiZgWKHjf4HSyQeCEA","Завантажити сертифікат")</f>
        <v>Завантажити сертифікат</v>
      </c>
    </row>
    <row r="210" spans="1:4" x14ac:dyDescent="0.3">
      <c r="A210" t="s">
        <v>421</v>
      </c>
      <c r="B210" t="s">
        <v>5</v>
      </c>
      <c r="C210" t="s">
        <v>422</v>
      </c>
      <c r="D210" t="str">
        <f>HYPERLINK("https://talan.bank.gov.ua/get-user-certificate/K3aiZqrxE2U_iTcVYTKK","Завантажити сертифікат")</f>
        <v>Завантажити сертифікат</v>
      </c>
    </row>
    <row r="211" spans="1:4" x14ac:dyDescent="0.3">
      <c r="A211" t="s">
        <v>423</v>
      </c>
      <c r="B211" t="s">
        <v>5</v>
      </c>
      <c r="C211" t="s">
        <v>424</v>
      </c>
      <c r="D211" t="str">
        <f>HYPERLINK("https://talan.bank.gov.ua/get-user-certificate/K3aiZBSObZln02cQ1aFa","Завантажити сертифікат")</f>
        <v>Завантажити сертифікат</v>
      </c>
    </row>
    <row r="212" spans="1:4" x14ac:dyDescent="0.3">
      <c r="A212" t="s">
        <v>425</v>
      </c>
      <c r="B212" t="s">
        <v>5</v>
      </c>
      <c r="C212" t="s">
        <v>426</v>
      </c>
      <c r="D212" t="str">
        <f>HYPERLINK("https://talan.bank.gov.ua/get-user-certificate/K3aiZFkZ99gZaUxHr3Er","Завантажити сертифікат")</f>
        <v>Завантажити сертифікат</v>
      </c>
    </row>
    <row r="213" spans="1:4" x14ac:dyDescent="0.3">
      <c r="A213" t="s">
        <v>427</v>
      </c>
      <c r="B213" t="s">
        <v>5</v>
      </c>
      <c r="C213" t="s">
        <v>428</v>
      </c>
      <c r="D213" t="str">
        <f>HYPERLINK("https://talan.bank.gov.ua/get-user-certificate/K3aiZi-3TBufnSy8f7t2","Завантажити сертифікат")</f>
        <v>Завантажити сертифікат</v>
      </c>
    </row>
    <row r="214" spans="1:4" x14ac:dyDescent="0.3">
      <c r="A214" t="s">
        <v>429</v>
      </c>
      <c r="B214" t="s">
        <v>5</v>
      </c>
      <c r="C214" t="s">
        <v>430</v>
      </c>
      <c r="D214" t="str">
        <f>HYPERLINK("https://talan.bank.gov.ua/get-user-certificate/K3aiZdARjtN7GAVqh2rU","Завантажити сертифікат")</f>
        <v>Завантажити сертифікат</v>
      </c>
    </row>
    <row r="215" spans="1:4" x14ac:dyDescent="0.3">
      <c r="A215" t="s">
        <v>431</v>
      </c>
      <c r="B215" t="s">
        <v>5</v>
      </c>
      <c r="C215" t="s">
        <v>432</v>
      </c>
      <c r="D215" t="str">
        <f>HYPERLINK("https://talan.bank.gov.ua/get-user-certificate/K3aiZza92pzSex32YfF-","Завантажити сертифікат")</f>
        <v>Завантажити сертифікат</v>
      </c>
    </row>
    <row r="216" spans="1:4" x14ac:dyDescent="0.3">
      <c r="A216" t="s">
        <v>433</v>
      </c>
      <c r="B216" t="s">
        <v>5</v>
      </c>
      <c r="C216" t="s">
        <v>434</v>
      </c>
      <c r="D216" t="str">
        <f>HYPERLINK("https://talan.bank.gov.ua/get-user-certificate/K3aiZ6Fdrqw9UFkNfrWt","Завантажити сертифікат")</f>
        <v>Завантажити сертифікат</v>
      </c>
    </row>
    <row r="217" spans="1:4" x14ac:dyDescent="0.3">
      <c r="A217" t="s">
        <v>435</v>
      </c>
      <c r="B217" t="s">
        <v>5</v>
      </c>
      <c r="C217" t="s">
        <v>436</v>
      </c>
      <c r="D217" t="str">
        <f>HYPERLINK("https://talan.bank.gov.ua/get-user-certificate/K3aiZXYqVEL10tJBgfYL","Завантажити сертифікат")</f>
        <v>Завантажити сертифікат</v>
      </c>
    </row>
    <row r="218" spans="1:4" x14ac:dyDescent="0.3">
      <c r="A218" t="s">
        <v>437</v>
      </c>
      <c r="B218" t="s">
        <v>5</v>
      </c>
      <c r="C218" t="s">
        <v>438</v>
      </c>
      <c r="D218" t="str">
        <f>HYPERLINK("https://talan.bank.gov.ua/get-user-certificate/K3aiZ1G11Uj-SH7kBcPh","Завантажити сертифікат")</f>
        <v>Завантажити сертифікат</v>
      </c>
    </row>
    <row r="219" spans="1:4" x14ac:dyDescent="0.3">
      <c r="A219" t="s">
        <v>439</v>
      </c>
      <c r="B219" t="s">
        <v>5</v>
      </c>
      <c r="C219" t="s">
        <v>440</v>
      </c>
      <c r="D219" t="str">
        <f>HYPERLINK("https://talan.bank.gov.ua/get-user-certificate/K3aiZIkU7VCtlnT_RNcu","Завантажити сертифікат")</f>
        <v>Завантажити сертифікат</v>
      </c>
    </row>
    <row r="220" spans="1:4" x14ac:dyDescent="0.3">
      <c r="A220" t="s">
        <v>441</v>
      </c>
      <c r="B220" t="s">
        <v>5</v>
      </c>
      <c r="C220" t="s">
        <v>442</v>
      </c>
      <c r="D220" t="str">
        <f>HYPERLINK("https://talan.bank.gov.ua/get-user-certificate/K3aiZ6Ii6JytjOIAwZ5p","Завантажити сертифікат")</f>
        <v>Завантажити сертифікат</v>
      </c>
    </row>
    <row r="221" spans="1:4" x14ac:dyDescent="0.3">
      <c r="A221" t="s">
        <v>443</v>
      </c>
      <c r="B221" t="s">
        <v>5</v>
      </c>
      <c r="C221" t="s">
        <v>444</v>
      </c>
      <c r="D221" t="str">
        <f>HYPERLINK("https://talan.bank.gov.ua/get-user-certificate/K3aiZec2rhhRJKxxad9_","Завантажити сертифікат")</f>
        <v>Завантажити сертифікат</v>
      </c>
    </row>
    <row r="222" spans="1:4" x14ac:dyDescent="0.3">
      <c r="A222" t="s">
        <v>445</v>
      </c>
      <c r="B222" t="s">
        <v>5</v>
      </c>
      <c r="C222" t="s">
        <v>446</v>
      </c>
      <c r="D222" t="str">
        <f>HYPERLINK("https://talan.bank.gov.ua/get-user-certificate/K3aiZi2UrfVBRKtjWjTM","Завантажити сертифікат")</f>
        <v>Завантажити сертифікат</v>
      </c>
    </row>
    <row r="223" spans="1:4" x14ac:dyDescent="0.3">
      <c r="A223" t="s">
        <v>447</v>
      </c>
      <c r="B223" t="s">
        <v>5</v>
      </c>
      <c r="C223" t="s">
        <v>448</v>
      </c>
      <c r="D223" t="str">
        <f>HYPERLINK("https://talan.bank.gov.ua/get-user-certificate/K3aiZt-rK1ofx7v6B6M1","Завантажити сертифікат")</f>
        <v>Завантажити сертифікат</v>
      </c>
    </row>
    <row r="224" spans="1:4" x14ac:dyDescent="0.3">
      <c r="A224" t="s">
        <v>449</v>
      </c>
      <c r="B224" t="s">
        <v>5</v>
      </c>
      <c r="C224" t="s">
        <v>450</v>
      </c>
      <c r="D224" t="str">
        <f>HYPERLINK("https://talan.bank.gov.ua/get-user-certificate/K3aiZVgjDPFHjBdTfyXx","Завантажити сертифікат")</f>
        <v>Завантажити сертифікат</v>
      </c>
    </row>
    <row r="225" spans="1:4" x14ac:dyDescent="0.3">
      <c r="A225" t="s">
        <v>451</v>
      </c>
      <c r="B225" t="s">
        <v>5</v>
      </c>
      <c r="C225" t="s">
        <v>452</v>
      </c>
      <c r="D225" t="str">
        <f>HYPERLINK("https://talan.bank.gov.ua/get-user-certificate/K3aiZkG21Qyr-EeG_5bN","Завантажити сертифікат")</f>
        <v>Завантажити сертифікат</v>
      </c>
    </row>
    <row r="226" spans="1:4" x14ac:dyDescent="0.3">
      <c r="A226" t="s">
        <v>453</v>
      </c>
      <c r="B226" t="s">
        <v>5</v>
      </c>
      <c r="C226" t="s">
        <v>454</v>
      </c>
      <c r="D226" t="str">
        <f>HYPERLINK("https://talan.bank.gov.ua/get-user-certificate/K3aiZFRbG-1oR5Igl90W","Завантажити сертифікат")</f>
        <v>Завантажити сертифікат</v>
      </c>
    </row>
    <row r="227" spans="1:4" x14ac:dyDescent="0.3">
      <c r="A227" t="s">
        <v>455</v>
      </c>
      <c r="B227" t="s">
        <v>5</v>
      </c>
      <c r="C227" t="s">
        <v>456</v>
      </c>
      <c r="D227" t="str">
        <f>HYPERLINK("https://talan.bank.gov.ua/get-user-certificate/K3aiZgpLaoFCjjLZS0kV","Завантажити сертифікат")</f>
        <v>Завантажити сертифікат</v>
      </c>
    </row>
    <row r="228" spans="1:4" x14ac:dyDescent="0.3">
      <c r="A228" t="s">
        <v>457</v>
      </c>
      <c r="B228" t="s">
        <v>5</v>
      </c>
      <c r="C228" t="s">
        <v>458</v>
      </c>
      <c r="D228" t="str">
        <f>HYPERLINK("https://talan.bank.gov.ua/get-user-certificate/K3aiZd-FBFqNKu2Dplb7","Завантажити сертифікат")</f>
        <v>Завантажити сертифікат</v>
      </c>
    </row>
    <row r="229" spans="1:4" x14ac:dyDescent="0.3">
      <c r="A229" t="s">
        <v>459</v>
      </c>
      <c r="B229" t="s">
        <v>5</v>
      </c>
      <c r="C229" t="s">
        <v>460</v>
      </c>
      <c r="D229" t="str">
        <f>HYPERLINK("https://talan.bank.gov.ua/get-user-certificate/K3aiZwf5xSuelV4B8yvG","Завантажити сертифікат")</f>
        <v>Завантажити сертифікат</v>
      </c>
    </row>
    <row r="230" spans="1:4" x14ac:dyDescent="0.3">
      <c r="A230" t="s">
        <v>461</v>
      </c>
      <c r="B230" t="s">
        <v>5</v>
      </c>
      <c r="C230" t="s">
        <v>462</v>
      </c>
      <c r="D230" t="str">
        <f>HYPERLINK("https://talan.bank.gov.ua/get-user-certificate/K3aiZ4exn3RjRfIn_AZC","Завантажити сертифікат")</f>
        <v>Завантажити сертифікат</v>
      </c>
    </row>
    <row r="231" spans="1:4" x14ac:dyDescent="0.3">
      <c r="A231" t="s">
        <v>463</v>
      </c>
      <c r="B231" t="s">
        <v>5</v>
      </c>
      <c r="C231" t="s">
        <v>464</v>
      </c>
      <c r="D231" t="str">
        <f>HYPERLINK("https://talan.bank.gov.ua/get-user-certificate/K3aiZ2NvUuFxgJNVOzbj","Завантажити сертифікат")</f>
        <v>Завантажити сертифікат</v>
      </c>
    </row>
    <row r="232" spans="1:4" x14ac:dyDescent="0.3">
      <c r="A232" t="s">
        <v>465</v>
      </c>
      <c r="B232" t="s">
        <v>5</v>
      </c>
      <c r="C232" t="s">
        <v>466</v>
      </c>
      <c r="D232" t="str">
        <f>HYPERLINK("https://talan.bank.gov.ua/get-user-certificate/K3aiZ4vDFGCB3_e2BH-p","Завантажити сертифікат")</f>
        <v>Завантажити сертифікат</v>
      </c>
    </row>
    <row r="233" spans="1:4" x14ac:dyDescent="0.3">
      <c r="A233" t="s">
        <v>467</v>
      </c>
      <c r="B233" t="s">
        <v>5</v>
      </c>
      <c r="C233" t="s">
        <v>468</v>
      </c>
      <c r="D233" t="str">
        <f>HYPERLINK("https://talan.bank.gov.ua/get-user-certificate/K3aiZq553deMs1BHriO0","Завантажити сертифікат")</f>
        <v>Завантажити сертифікат</v>
      </c>
    </row>
    <row r="234" spans="1:4" x14ac:dyDescent="0.3">
      <c r="A234" t="s">
        <v>469</v>
      </c>
      <c r="B234" t="s">
        <v>5</v>
      </c>
      <c r="C234" t="s">
        <v>470</v>
      </c>
      <c r="D234" t="str">
        <f>HYPERLINK("https://talan.bank.gov.ua/get-user-certificate/K3aiZ8DUUfvjh9dfjlt3","Завантажити сертифікат")</f>
        <v>Завантажити сертифікат</v>
      </c>
    </row>
    <row r="235" spans="1:4" x14ac:dyDescent="0.3">
      <c r="A235" t="s">
        <v>471</v>
      </c>
      <c r="B235" t="s">
        <v>5</v>
      </c>
      <c r="C235" t="s">
        <v>472</v>
      </c>
      <c r="D235" t="str">
        <f>HYPERLINK("https://talan.bank.gov.ua/get-user-certificate/K3aiZAtWdKbCQ0UIu6Bv","Завантажити сертифікат")</f>
        <v>Завантажити сертифікат</v>
      </c>
    </row>
    <row r="236" spans="1:4" x14ac:dyDescent="0.3">
      <c r="A236" t="s">
        <v>473</v>
      </c>
      <c r="B236" t="s">
        <v>5</v>
      </c>
      <c r="C236" t="s">
        <v>474</v>
      </c>
      <c r="D236" t="str">
        <f>HYPERLINK("https://talan.bank.gov.ua/get-user-certificate/K3aiZzINzz8SrwgcFtTX","Завантажити сертифікат")</f>
        <v>Завантажити сертифікат</v>
      </c>
    </row>
    <row r="237" spans="1:4" x14ac:dyDescent="0.3">
      <c r="A237" t="s">
        <v>475</v>
      </c>
      <c r="B237" t="s">
        <v>5</v>
      </c>
      <c r="C237" t="s">
        <v>476</v>
      </c>
      <c r="D237" t="str">
        <f>HYPERLINK("https://talan.bank.gov.ua/get-user-certificate/K3aiZoeR6BhE7p4O2mWY","Завантажити сертифікат")</f>
        <v>Завантажити сертифікат</v>
      </c>
    </row>
    <row r="238" spans="1:4" x14ac:dyDescent="0.3">
      <c r="A238" t="s">
        <v>477</v>
      </c>
      <c r="B238" t="s">
        <v>5</v>
      </c>
      <c r="C238" t="s">
        <v>478</v>
      </c>
      <c r="D238" t="str">
        <f>HYPERLINK("https://talan.bank.gov.ua/get-user-certificate/K3aiZ4pK1QquPqBw1PuG","Завантажити сертифікат")</f>
        <v>Завантажити сертифікат</v>
      </c>
    </row>
    <row r="239" spans="1:4" x14ac:dyDescent="0.3">
      <c r="A239" t="s">
        <v>479</v>
      </c>
      <c r="B239" t="s">
        <v>5</v>
      </c>
      <c r="C239" t="s">
        <v>480</v>
      </c>
      <c r="D239" t="str">
        <f>HYPERLINK("https://talan.bank.gov.ua/get-user-certificate/K3aiZxBlvwltNL87T4Dl","Завантажити сертифікат")</f>
        <v>Завантажити сертифікат</v>
      </c>
    </row>
    <row r="240" spans="1:4" x14ac:dyDescent="0.3">
      <c r="A240" t="s">
        <v>481</v>
      </c>
      <c r="B240" t="s">
        <v>5</v>
      </c>
      <c r="C240" t="s">
        <v>482</v>
      </c>
      <c r="D240" t="str">
        <f>HYPERLINK("https://talan.bank.gov.ua/get-user-certificate/K3aiZsAkkzsigMmyr-kR","Завантажити сертифікат")</f>
        <v>Завантажити сертифікат</v>
      </c>
    </row>
    <row r="241" spans="1:4" x14ac:dyDescent="0.3">
      <c r="A241" t="s">
        <v>483</v>
      </c>
      <c r="B241" t="s">
        <v>5</v>
      </c>
      <c r="C241" t="s">
        <v>484</v>
      </c>
      <c r="D241" t="str">
        <f>HYPERLINK("https://talan.bank.gov.ua/get-user-certificate/K3aiZsHFMLK7MyPbt2iQ","Завантажити сертифікат")</f>
        <v>Завантажити сертифікат</v>
      </c>
    </row>
    <row r="242" spans="1:4" x14ac:dyDescent="0.3">
      <c r="A242" t="s">
        <v>485</v>
      </c>
      <c r="B242" t="s">
        <v>5</v>
      </c>
      <c r="C242" t="s">
        <v>486</v>
      </c>
      <c r="D242" t="str">
        <f>HYPERLINK("https://talan.bank.gov.ua/get-user-certificate/K3aiZGewZg0Wrg-4k0Mb","Завантажити сертифікат")</f>
        <v>Завантажити сертифікат</v>
      </c>
    </row>
    <row r="243" spans="1:4" x14ac:dyDescent="0.3">
      <c r="A243" t="s">
        <v>487</v>
      </c>
      <c r="B243" t="s">
        <v>5</v>
      </c>
      <c r="C243" t="s">
        <v>488</v>
      </c>
      <c r="D243" t="str">
        <f>HYPERLINK("https://talan.bank.gov.ua/get-user-certificate/K3aiZuax2WxD-MXkCxHg","Завантажити сертифікат")</f>
        <v>Завантажити сертифікат</v>
      </c>
    </row>
    <row r="244" spans="1:4" x14ac:dyDescent="0.3">
      <c r="A244" t="s">
        <v>489</v>
      </c>
      <c r="B244" t="s">
        <v>5</v>
      </c>
      <c r="C244" t="s">
        <v>490</v>
      </c>
      <c r="D244" t="str">
        <f>HYPERLINK("https://talan.bank.gov.ua/get-user-certificate/K3aiZR7tGqnji4J36-fE","Завантажити сертифікат")</f>
        <v>Завантажити сертифікат</v>
      </c>
    </row>
    <row r="245" spans="1:4" x14ac:dyDescent="0.3">
      <c r="A245" t="s">
        <v>491</v>
      </c>
      <c r="B245" t="s">
        <v>5</v>
      </c>
      <c r="C245" t="s">
        <v>492</v>
      </c>
      <c r="D245" t="str">
        <f>HYPERLINK("https://talan.bank.gov.ua/get-user-certificate/K3aiZ0yLBZLXyEgrsm3o","Завантажити сертифікат")</f>
        <v>Завантажити сертифікат</v>
      </c>
    </row>
    <row r="246" spans="1:4" x14ac:dyDescent="0.3">
      <c r="A246" t="s">
        <v>493</v>
      </c>
      <c r="B246" t="s">
        <v>5</v>
      </c>
      <c r="C246" t="s">
        <v>494</v>
      </c>
      <c r="D246" t="str">
        <f>HYPERLINK("https://talan.bank.gov.ua/get-user-certificate/K3aiZKAPu9Kw9gquPG1s","Завантажити сертифікат")</f>
        <v>Завантажити сертифікат</v>
      </c>
    </row>
    <row r="247" spans="1:4" x14ac:dyDescent="0.3">
      <c r="A247" t="s">
        <v>495</v>
      </c>
      <c r="B247" t="s">
        <v>5</v>
      </c>
      <c r="C247" t="s">
        <v>496</v>
      </c>
      <c r="D247" t="str">
        <f>HYPERLINK("https://talan.bank.gov.ua/get-user-certificate/K3aiZo1CIZhujYd95TWg","Завантажити сертифікат")</f>
        <v>Завантажити сертифікат</v>
      </c>
    </row>
    <row r="248" spans="1:4" x14ac:dyDescent="0.3">
      <c r="A248" t="s">
        <v>497</v>
      </c>
      <c r="B248" t="s">
        <v>5</v>
      </c>
      <c r="C248" t="s">
        <v>498</v>
      </c>
      <c r="D248" t="str">
        <f>HYPERLINK("https://talan.bank.gov.ua/get-user-certificate/K3aiZtEyW-y1ZhUlHPd_","Завантажити сертифікат")</f>
        <v>Завантажити сертифікат</v>
      </c>
    </row>
    <row r="249" spans="1:4" x14ac:dyDescent="0.3">
      <c r="A249" t="s">
        <v>499</v>
      </c>
      <c r="B249" t="s">
        <v>5</v>
      </c>
      <c r="C249" t="s">
        <v>500</v>
      </c>
      <c r="D249" t="str">
        <f>HYPERLINK("https://talan.bank.gov.ua/get-user-certificate/K3aiZjsMHS-78F24ppg7","Завантажити сертифікат")</f>
        <v>Завантажити сертифікат</v>
      </c>
    </row>
    <row r="250" spans="1:4" x14ac:dyDescent="0.3">
      <c r="A250" t="s">
        <v>501</v>
      </c>
      <c r="B250" t="s">
        <v>5</v>
      </c>
      <c r="C250" t="s">
        <v>502</v>
      </c>
      <c r="D250" t="str">
        <f>HYPERLINK("https://talan.bank.gov.ua/get-user-certificate/K3aiZmFHlhoHfs5xqkqd","Завантажити сертифікат")</f>
        <v>Завантажити сертифікат</v>
      </c>
    </row>
    <row r="251" spans="1:4" x14ac:dyDescent="0.3">
      <c r="A251" t="s">
        <v>503</v>
      </c>
      <c r="B251" t="s">
        <v>5</v>
      </c>
      <c r="C251" t="s">
        <v>504</v>
      </c>
      <c r="D251" t="str">
        <f>HYPERLINK("https://talan.bank.gov.ua/get-user-certificate/K3aiZti2mfTdn9LdFZDc","Завантажити сертифікат")</f>
        <v>Завантажити сертифікат</v>
      </c>
    </row>
    <row r="252" spans="1:4" x14ac:dyDescent="0.3">
      <c r="A252" t="s">
        <v>505</v>
      </c>
      <c r="B252" t="s">
        <v>5</v>
      </c>
      <c r="C252" t="s">
        <v>506</v>
      </c>
      <c r="D252" t="str">
        <f>HYPERLINK("https://talan.bank.gov.ua/get-user-certificate/K3aiZXbu9UzWcphIGnZm","Завантажити сертифікат")</f>
        <v>Завантажити сертифікат</v>
      </c>
    </row>
    <row r="253" spans="1:4" x14ac:dyDescent="0.3">
      <c r="A253" t="s">
        <v>507</v>
      </c>
      <c r="B253" t="s">
        <v>5</v>
      </c>
      <c r="C253" t="s">
        <v>508</v>
      </c>
      <c r="D253" t="str">
        <f>HYPERLINK("https://talan.bank.gov.ua/get-user-certificate/K3aiZNSx4M5TYawSH5H7","Завантажити сертифікат")</f>
        <v>Завантажити сертифікат</v>
      </c>
    </row>
    <row r="254" spans="1:4" x14ac:dyDescent="0.3">
      <c r="A254" t="s">
        <v>509</v>
      </c>
      <c r="B254" t="s">
        <v>5</v>
      </c>
      <c r="C254" t="s">
        <v>510</v>
      </c>
      <c r="D254" t="str">
        <f>HYPERLINK("https://talan.bank.gov.ua/get-user-certificate/K3aiZGvmF07Vs76CUpWp","Завантажити сертифікат")</f>
        <v>Завантажити сертифікат</v>
      </c>
    </row>
    <row r="255" spans="1:4" x14ac:dyDescent="0.3">
      <c r="A255" t="s">
        <v>511</v>
      </c>
      <c r="B255" t="s">
        <v>5</v>
      </c>
      <c r="C255" t="s">
        <v>512</v>
      </c>
      <c r="D255" t="str">
        <f>HYPERLINK("https://talan.bank.gov.ua/get-user-certificate/K3aiZkdSyX2Kdj1lQoNw","Завантажити сертифікат")</f>
        <v>Завантажити сертифікат</v>
      </c>
    </row>
    <row r="256" spans="1:4" x14ac:dyDescent="0.3">
      <c r="A256" t="s">
        <v>513</v>
      </c>
      <c r="B256" t="s">
        <v>5</v>
      </c>
      <c r="C256" t="s">
        <v>514</v>
      </c>
      <c r="D256" t="str">
        <f>HYPERLINK("https://talan.bank.gov.ua/get-user-certificate/K3aiZNeJ6MREbKPMlzpp","Завантажити сертифікат")</f>
        <v>Завантажити сертифікат</v>
      </c>
    </row>
    <row r="257" spans="1:4" x14ac:dyDescent="0.3">
      <c r="A257" t="s">
        <v>515</v>
      </c>
      <c r="B257" t="s">
        <v>5</v>
      </c>
      <c r="C257" t="s">
        <v>516</v>
      </c>
      <c r="D257" t="str">
        <f>HYPERLINK("https://talan.bank.gov.ua/get-user-certificate/K3aiZ8dJ0DwSgRPn8IUP","Завантажити сертифікат")</f>
        <v>Завантажити сертифікат</v>
      </c>
    </row>
    <row r="258" spans="1:4" x14ac:dyDescent="0.3">
      <c r="A258" t="s">
        <v>517</v>
      </c>
      <c r="B258" t="s">
        <v>5</v>
      </c>
      <c r="C258" t="s">
        <v>518</v>
      </c>
      <c r="D258" t="str">
        <f>HYPERLINK("https://talan.bank.gov.ua/get-user-certificate/K3aiZNYT-cHOAOPVLUWh","Завантажити сертифікат")</f>
        <v>Завантажити сертифікат</v>
      </c>
    </row>
    <row r="259" spans="1:4" x14ac:dyDescent="0.3">
      <c r="A259" t="s">
        <v>519</v>
      </c>
      <c r="B259" t="s">
        <v>5</v>
      </c>
      <c r="C259" t="s">
        <v>520</v>
      </c>
      <c r="D259" t="str">
        <f>HYPERLINK("https://talan.bank.gov.ua/get-user-certificate/K3aiZiVPD4piF2tb3MW2","Завантажити сертифікат")</f>
        <v>Завантажити сертифікат</v>
      </c>
    </row>
    <row r="260" spans="1:4" x14ac:dyDescent="0.3">
      <c r="A260" t="s">
        <v>521</v>
      </c>
      <c r="B260" t="s">
        <v>5</v>
      </c>
      <c r="C260" t="s">
        <v>522</v>
      </c>
      <c r="D260" t="str">
        <f>HYPERLINK("https://talan.bank.gov.ua/get-user-certificate/K3aiZEAUJRB9JapvrLlA","Завантажити сертифікат")</f>
        <v>Завантажити сертифікат</v>
      </c>
    </row>
    <row r="261" spans="1:4" x14ac:dyDescent="0.3">
      <c r="A261" t="s">
        <v>523</v>
      </c>
      <c r="B261" t="s">
        <v>5</v>
      </c>
      <c r="C261" t="s">
        <v>524</v>
      </c>
      <c r="D261" t="str">
        <f>HYPERLINK("https://talan.bank.gov.ua/get-user-certificate/K3aiZr7gSJLl0gsPZgII","Завантажити сертифікат")</f>
        <v>Завантажити сертифікат</v>
      </c>
    </row>
    <row r="262" spans="1:4" x14ac:dyDescent="0.3">
      <c r="A262" t="s">
        <v>525</v>
      </c>
      <c r="B262" t="s">
        <v>5</v>
      </c>
      <c r="C262" t="s">
        <v>526</v>
      </c>
      <c r="D262" t="str">
        <f>HYPERLINK("https://talan.bank.gov.ua/get-user-certificate/K3aiZ1UTI4bN1Y8c4yN-","Завантажити сертифікат")</f>
        <v>Завантажити сертифікат</v>
      </c>
    </row>
    <row r="263" spans="1:4" x14ac:dyDescent="0.3">
      <c r="A263" t="s">
        <v>527</v>
      </c>
      <c r="B263" t="s">
        <v>5</v>
      </c>
      <c r="C263" t="s">
        <v>528</v>
      </c>
      <c r="D263" t="str">
        <f>HYPERLINK("https://talan.bank.gov.ua/get-user-certificate/K3aiZOMHxDYQIpq6UaH5","Завантажити сертифікат")</f>
        <v>Завантажити сертифікат</v>
      </c>
    </row>
    <row r="264" spans="1:4" x14ac:dyDescent="0.3">
      <c r="A264" t="s">
        <v>529</v>
      </c>
      <c r="B264" t="s">
        <v>5</v>
      </c>
      <c r="C264" t="s">
        <v>530</v>
      </c>
      <c r="D264" t="str">
        <f>HYPERLINK("https://talan.bank.gov.ua/get-user-certificate/K3aiZPWOJX_wMyeAM5sd","Завантажити сертифікат")</f>
        <v>Завантажити сертифікат</v>
      </c>
    </row>
    <row r="265" spans="1:4" x14ac:dyDescent="0.3">
      <c r="A265" t="s">
        <v>531</v>
      </c>
      <c r="B265" t="s">
        <v>5</v>
      </c>
      <c r="C265" t="s">
        <v>532</v>
      </c>
      <c r="D265" t="str">
        <f>HYPERLINK("https://talan.bank.gov.ua/get-user-certificate/K3aiZl4huqIqPcSDGpu2","Завантажити сертифікат")</f>
        <v>Завантажити сертифікат</v>
      </c>
    </row>
    <row r="266" spans="1:4" x14ac:dyDescent="0.3">
      <c r="A266" t="s">
        <v>533</v>
      </c>
      <c r="B266" t="s">
        <v>5</v>
      </c>
      <c r="C266" t="s">
        <v>534</v>
      </c>
      <c r="D266" t="str">
        <f>HYPERLINK("https://talan.bank.gov.ua/get-user-certificate/K3aiZqnRhZRFmmME4s4B","Завантажити сертифікат")</f>
        <v>Завантажити сертифікат</v>
      </c>
    </row>
    <row r="267" spans="1:4" x14ac:dyDescent="0.3">
      <c r="A267" t="s">
        <v>535</v>
      </c>
      <c r="B267" t="s">
        <v>5</v>
      </c>
      <c r="C267" t="s">
        <v>536</v>
      </c>
      <c r="D267" t="str">
        <f>HYPERLINK("https://talan.bank.gov.ua/get-user-certificate/K3aiZG4M2EOY9sToa7F6","Завантажити сертифікат")</f>
        <v>Завантажити сертифікат</v>
      </c>
    </row>
    <row r="268" spans="1:4" x14ac:dyDescent="0.3">
      <c r="A268" t="s">
        <v>537</v>
      </c>
      <c r="B268" t="s">
        <v>5</v>
      </c>
      <c r="C268" t="s">
        <v>538</v>
      </c>
      <c r="D268" t="str">
        <f>HYPERLINK("https://talan.bank.gov.ua/get-user-certificate/K3aiZp0tKcXxaQCrdk6o","Завантажити сертифікат")</f>
        <v>Завантажити сертифікат</v>
      </c>
    </row>
    <row r="269" spans="1:4" x14ac:dyDescent="0.3">
      <c r="A269" t="s">
        <v>539</v>
      </c>
      <c r="B269" t="s">
        <v>5</v>
      </c>
      <c r="C269" t="s">
        <v>540</v>
      </c>
      <c r="D269" t="str">
        <f>HYPERLINK("https://talan.bank.gov.ua/get-user-certificate/K3aiZOkvgM88oGIKQSLw","Завантажити сертифікат")</f>
        <v>Завантажити сертифікат</v>
      </c>
    </row>
    <row r="270" spans="1:4" x14ac:dyDescent="0.3">
      <c r="A270" t="s">
        <v>541</v>
      </c>
      <c r="B270" t="s">
        <v>5</v>
      </c>
      <c r="C270" t="s">
        <v>542</v>
      </c>
      <c r="D270" t="str">
        <f>HYPERLINK("https://talan.bank.gov.ua/get-user-certificate/K3aiZ-Fi96teWw3_p1VM","Завантажити сертифікат")</f>
        <v>Завантажити сертифікат</v>
      </c>
    </row>
    <row r="271" spans="1:4" x14ac:dyDescent="0.3">
      <c r="A271" t="s">
        <v>543</v>
      </c>
      <c r="B271" t="s">
        <v>5</v>
      </c>
      <c r="C271" t="s">
        <v>544</v>
      </c>
      <c r="D271" t="str">
        <f>HYPERLINK("https://talan.bank.gov.ua/get-user-certificate/K3aiZvc5OxkMBdFv4HJ1","Завантажити сертифікат")</f>
        <v>Завантажити сертифікат</v>
      </c>
    </row>
    <row r="272" spans="1:4" x14ac:dyDescent="0.3">
      <c r="A272" t="s">
        <v>545</v>
      </c>
      <c r="B272" t="s">
        <v>5</v>
      </c>
      <c r="C272" t="s">
        <v>546</v>
      </c>
      <c r="D272" t="str">
        <f>HYPERLINK("https://talan.bank.gov.ua/get-user-certificate/K3aiZQemWYl9_p9vyIIf","Завантажити сертифікат")</f>
        <v>Завантажити сертифікат</v>
      </c>
    </row>
    <row r="273" spans="1:4" x14ac:dyDescent="0.3">
      <c r="A273" t="s">
        <v>547</v>
      </c>
      <c r="B273" t="s">
        <v>5</v>
      </c>
      <c r="C273" t="s">
        <v>548</v>
      </c>
      <c r="D273" t="str">
        <f>HYPERLINK("https://talan.bank.gov.ua/get-user-certificate/K3aiZ-Q6NAeh7cEH_re4","Завантажити сертифікат")</f>
        <v>Завантажити сертифікат</v>
      </c>
    </row>
    <row r="274" spans="1:4" x14ac:dyDescent="0.3">
      <c r="A274" t="s">
        <v>549</v>
      </c>
      <c r="B274" t="s">
        <v>5</v>
      </c>
      <c r="C274" t="s">
        <v>550</v>
      </c>
      <c r="D274" t="str">
        <f>HYPERLINK("https://talan.bank.gov.ua/get-user-certificate/K3aiZ3MLbvZxQEGUNu5W","Завантажити сертифікат")</f>
        <v>Завантажити сертифікат</v>
      </c>
    </row>
    <row r="275" spans="1:4" x14ac:dyDescent="0.3">
      <c r="A275" t="s">
        <v>551</v>
      </c>
      <c r="B275" t="s">
        <v>5</v>
      </c>
      <c r="C275" t="s">
        <v>552</v>
      </c>
      <c r="D275" t="str">
        <f>HYPERLINK("https://talan.bank.gov.ua/get-user-certificate/K3aiZl4KCQ9awo4LAJzz","Завантажити сертифікат")</f>
        <v>Завантажити сертифікат</v>
      </c>
    </row>
    <row r="276" spans="1:4" x14ac:dyDescent="0.3">
      <c r="A276" t="s">
        <v>553</v>
      </c>
      <c r="B276" t="s">
        <v>5</v>
      </c>
      <c r="C276" t="s">
        <v>554</v>
      </c>
      <c r="D276" t="str">
        <f>HYPERLINK("https://talan.bank.gov.ua/get-user-certificate/K3aiZJYjgX73fwWLaJOC","Завантажити сертифікат")</f>
        <v>Завантажити сертифікат</v>
      </c>
    </row>
    <row r="277" spans="1:4" x14ac:dyDescent="0.3">
      <c r="A277" t="s">
        <v>555</v>
      </c>
      <c r="B277" t="s">
        <v>5</v>
      </c>
      <c r="C277" t="s">
        <v>556</v>
      </c>
      <c r="D277" t="str">
        <f>HYPERLINK("https://talan.bank.gov.ua/get-user-certificate/K3aiZ_y-A45CSSgVvyS5","Завантажити сертифікат")</f>
        <v>Завантажити сертифікат</v>
      </c>
    </row>
    <row r="278" spans="1:4" x14ac:dyDescent="0.3">
      <c r="A278" t="s">
        <v>557</v>
      </c>
      <c r="B278" t="s">
        <v>5</v>
      </c>
      <c r="C278" t="s">
        <v>558</v>
      </c>
      <c r="D278" t="str">
        <f>HYPERLINK("https://talan.bank.gov.ua/get-user-certificate/K3aiZDaIFXA0Pug_m1Wh","Завантажити сертифікат")</f>
        <v>Завантажити сертифікат</v>
      </c>
    </row>
    <row r="279" spans="1:4" x14ac:dyDescent="0.3">
      <c r="A279" t="s">
        <v>559</v>
      </c>
      <c r="B279" t="s">
        <v>5</v>
      </c>
      <c r="C279" t="s">
        <v>560</v>
      </c>
      <c r="D279" t="str">
        <f>HYPERLINK("https://talan.bank.gov.ua/get-user-certificate/K3aiZRp6Prxa5-Lb31Oy","Завантажити сертифікат")</f>
        <v>Завантажити сертифікат</v>
      </c>
    </row>
    <row r="280" spans="1:4" x14ac:dyDescent="0.3">
      <c r="A280" t="s">
        <v>561</v>
      </c>
      <c r="B280" t="s">
        <v>5</v>
      </c>
      <c r="C280" t="s">
        <v>562</v>
      </c>
      <c r="D280" t="str">
        <f>HYPERLINK("https://talan.bank.gov.ua/get-user-certificate/K3aiZtDjB_7L4OYPd7hE","Завантажити сертифікат")</f>
        <v>Завантажити сертифікат</v>
      </c>
    </row>
    <row r="281" spans="1:4" x14ac:dyDescent="0.3">
      <c r="A281" t="s">
        <v>563</v>
      </c>
      <c r="B281" t="s">
        <v>5</v>
      </c>
      <c r="C281" t="s">
        <v>564</v>
      </c>
      <c r="D281" t="str">
        <f>HYPERLINK("https://talan.bank.gov.ua/get-user-certificate/K3aiZFC-V0AJ-zdTLmYK","Завантажити сертифікат")</f>
        <v>Завантажити сертифікат</v>
      </c>
    </row>
    <row r="282" spans="1:4" x14ac:dyDescent="0.3">
      <c r="A282" t="s">
        <v>565</v>
      </c>
      <c r="B282" t="s">
        <v>5</v>
      </c>
      <c r="C282" t="s">
        <v>566</v>
      </c>
      <c r="D282" t="str">
        <f>HYPERLINK("https://talan.bank.gov.ua/get-user-certificate/K3aiZZjFAX0njOoFCnhO","Завантажити сертифікат")</f>
        <v>Завантажити сертифікат</v>
      </c>
    </row>
    <row r="283" spans="1:4" x14ac:dyDescent="0.3">
      <c r="A283" t="s">
        <v>567</v>
      </c>
      <c r="B283" t="s">
        <v>5</v>
      </c>
      <c r="C283" t="s">
        <v>568</v>
      </c>
      <c r="D283" t="str">
        <f>HYPERLINK("https://talan.bank.gov.ua/get-user-certificate/K3aiZF_fjEK5zVuGCu2J","Завантажити сертифікат")</f>
        <v>Завантажити сертифікат</v>
      </c>
    </row>
    <row r="284" spans="1:4" x14ac:dyDescent="0.3">
      <c r="A284" t="s">
        <v>569</v>
      </c>
      <c r="B284" t="s">
        <v>5</v>
      </c>
      <c r="C284" t="s">
        <v>570</v>
      </c>
      <c r="D284" t="str">
        <f>HYPERLINK("https://talan.bank.gov.ua/get-user-certificate/K3aiZ2dnDK1oK-0tMf4L","Завантажити сертифікат")</f>
        <v>Завантажити сертифікат</v>
      </c>
    </row>
    <row r="285" spans="1:4" x14ac:dyDescent="0.3">
      <c r="A285" t="s">
        <v>571</v>
      </c>
      <c r="B285" t="s">
        <v>5</v>
      </c>
      <c r="C285" t="s">
        <v>572</v>
      </c>
      <c r="D285" t="str">
        <f>HYPERLINK("https://talan.bank.gov.ua/get-user-certificate/K3aiZyfAtSofvglaZ3lA","Завантажити сертифікат")</f>
        <v>Завантажити сертифікат</v>
      </c>
    </row>
    <row r="286" spans="1:4" x14ac:dyDescent="0.3">
      <c r="A286" t="s">
        <v>573</v>
      </c>
      <c r="B286" t="s">
        <v>5</v>
      </c>
      <c r="C286" t="s">
        <v>574</v>
      </c>
      <c r="D286" t="str">
        <f>HYPERLINK("https://talan.bank.gov.ua/get-user-certificate/K3aiZYq1ShkGPXloghiV","Завантажити сертифікат")</f>
        <v>Завантажити сертифікат</v>
      </c>
    </row>
    <row r="287" spans="1:4" x14ac:dyDescent="0.3">
      <c r="A287" t="s">
        <v>575</v>
      </c>
      <c r="B287" t="s">
        <v>5</v>
      </c>
      <c r="C287" t="s">
        <v>576</v>
      </c>
      <c r="D287" t="str">
        <f>HYPERLINK("https://talan.bank.gov.ua/get-user-certificate/K3aiZIxcruCjuqLB4s36","Завантажити сертифікат")</f>
        <v>Завантажити сертифікат</v>
      </c>
    </row>
    <row r="288" spans="1:4" x14ac:dyDescent="0.3">
      <c r="A288" t="s">
        <v>577</v>
      </c>
      <c r="B288" t="s">
        <v>5</v>
      </c>
      <c r="C288" t="s">
        <v>578</v>
      </c>
      <c r="D288" t="str">
        <f>HYPERLINK("https://talan.bank.gov.ua/get-user-certificate/K3aiZ6zOw01M8JfVFYDq","Завантажити сертифікат")</f>
        <v>Завантажити сертифікат</v>
      </c>
    </row>
    <row r="289" spans="1:4" x14ac:dyDescent="0.3">
      <c r="A289" t="s">
        <v>579</v>
      </c>
      <c r="B289" t="s">
        <v>5</v>
      </c>
      <c r="C289" t="s">
        <v>580</v>
      </c>
      <c r="D289" t="str">
        <f>HYPERLINK("https://talan.bank.gov.ua/get-user-certificate/K3aiZm9c7AyxqRlrlMr8","Завантажити сертифікат")</f>
        <v>Завантажити сертифікат</v>
      </c>
    </row>
    <row r="290" spans="1:4" x14ac:dyDescent="0.3">
      <c r="A290" t="s">
        <v>581</v>
      </c>
      <c r="B290" t="s">
        <v>5</v>
      </c>
      <c r="C290" t="s">
        <v>582</v>
      </c>
      <c r="D290" t="str">
        <f>HYPERLINK("https://talan.bank.gov.ua/get-user-certificate/K3aiZSJ1AJ9wYL9bLFcP","Завантажити сертифікат")</f>
        <v>Завантажити сертифікат</v>
      </c>
    </row>
    <row r="291" spans="1:4" x14ac:dyDescent="0.3">
      <c r="A291" t="s">
        <v>583</v>
      </c>
      <c r="B291" t="s">
        <v>5</v>
      </c>
      <c r="C291" t="s">
        <v>584</v>
      </c>
      <c r="D291" t="str">
        <f>HYPERLINK("https://talan.bank.gov.ua/get-user-certificate/K3aiZUGiLVPKrH99D_vF","Завантажити сертифікат")</f>
        <v>Завантажити сертифікат</v>
      </c>
    </row>
    <row r="292" spans="1:4" x14ac:dyDescent="0.3">
      <c r="A292" t="s">
        <v>585</v>
      </c>
      <c r="B292" t="s">
        <v>5</v>
      </c>
      <c r="C292" t="s">
        <v>586</v>
      </c>
      <c r="D292" t="str">
        <f>HYPERLINK("https://talan.bank.gov.ua/get-user-certificate/K3aiZyJCGpKBiJz28x5n","Завантажити сертифікат")</f>
        <v>Завантажити сертифікат</v>
      </c>
    </row>
    <row r="293" spans="1:4" x14ac:dyDescent="0.3">
      <c r="A293" t="s">
        <v>587</v>
      </c>
      <c r="B293" t="s">
        <v>5</v>
      </c>
      <c r="C293" t="s">
        <v>588</v>
      </c>
      <c r="D293" t="str">
        <f>HYPERLINK("https://talan.bank.gov.ua/get-user-certificate/K3aiZ2xSSr9cnfBzC7kE","Завантажити сертифікат")</f>
        <v>Завантажити сертифікат</v>
      </c>
    </row>
    <row r="294" spans="1:4" x14ac:dyDescent="0.3">
      <c r="A294" t="s">
        <v>589</v>
      </c>
      <c r="B294" t="s">
        <v>5</v>
      </c>
      <c r="C294" t="s">
        <v>590</v>
      </c>
      <c r="D294" t="str">
        <f>HYPERLINK("https://talan.bank.gov.ua/get-user-certificate/K3aiZvqjkS15xlmAgA1L","Завантажити сертифікат")</f>
        <v>Завантажити сертифікат</v>
      </c>
    </row>
    <row r="295" spans="1:4" x14ac:dyDescent="0.3">
      <c r="A295" t="s">
        <v>591</v>
      </c>
      <c r="B295" t="s">
        <v>5</v>
      </c>
      <c r="C295" t="s">
        <v>592</v>
      </c>
      <c r="D295" t="str">
        <f>HYPERLINK("https://talan.bank.gov.ua/get-user-certificate/K3aiZXLSxmmTIhQvOmUq","Завантажити сертифікат")</f>
        <v>Завантажити сертифікат</v>
      </c>
    </row>
    <row r="296" spans="1:4" x14ac:dyDescent="0.3">
      <c r="A296" t="s">
        <v>593</v>
      </c>
      <c r="B296" t="s">
        <v>5</v>
      </c>
      <c r="C296" t="s">
        <v>594</v>
      </c>
      <c r="D296" t="str">
        <f>HYPERLINK("https://talan.bank.gov.ua/get-user-certificate/K3aiZL_DgLBVIhd7TY-r","Завантажити сертифікат")</f>
        <v>Завантажити сертифікат</v>
      </c>
    </row>
    <row r="297" spans="1:4" x14ac:dyDescent="0.3">
      <c r="A297" t="s">
        <v>595</v>
      </c>
      <c r="B297" t="s">
        <v>5</v>
      </c>
      <c r="C297" t="s">
        <v>596</v>
      </c>
      <c r="D297" t="str">
        <f>HYPERLINK("https://talan.bank.gov.ua/get-user-certificate/K3aiZIoEAHUpzM2Ak5P1","Завантажити сертифікат")</f>
        <v>Завантажити сертифікат</v>
      </c>
    </row>
    <row r="298" spans="1:4" x14ac:dyDescent="0.3">
      <c r="A298" t="s">
        <v>597</v>
      </c>
      <c r="B298" t="s">
        <v>5</v>
      </c>
      <c r="C298" t="s">
        <v>598</v>
      </c>
      <c r="D298" t="str">
        <f>HYPERLINK("https://talan.bank.gov.ua/get-user-certificate/K3aiZgNi4UEILgqeKKDa","Завантажити сертифікат")</f>
        <v>Завантажити сертифікат</v>
      </c>
    </row>
    <row r="299" spans="1:4" x14ac:dyDescent="0.3">
      <c r="A299" t="s">
        <v>599</v>
      </c>
      <c r="B299" t="s">
        <v>5</v>
      </c>
      <c r="C299" t="s">
        <v>600</v>
      </c>
      <c r="D299" t="str">
        <f>HYPERLINK("https://talan.bank.gov.ua/get-user-certificate/K3aiZuZ4YSvO0RaNddAh","Завантажити сертифікат")</f>
        <v>Завантажити сертифікат</v>
      </c>
    </row>
    <row r="300" spans="1:4" x14ac:dyDescent="0.3">
      <c r="A300" t="s">
        <v>601</v>
      </c>
      <c r="B300" t="s">
        <v>5</v>
      </c>
      <c r="C300" t="s">
        <v>602</v>
      </c>
      <c r="D300" t="str">
        <f>HYPERLINK("https://talan.bank.gov.ua/get-user-certificate/K3aiZHw0iEsYH9jWYpvc","Завантажити сертифікат")</f>
        <v>Завантажити сертифікат</v>
      </c>
    </row>
    <row r="301" spans="1:4" x14ac:dyDescent="0.3">
      <c r="A301" t="s">
        <v>603</v>
      </c>
      <c r="B301" t="s">
        <v>5</v>
      </c>
      <c r="C301" t="s">
        <v>604</v>
      </c>
      <c r="D301" t="str">
        <f>HYPERLINK("https://talan.bank.gov.ua/get-user-certificate/K3aiZrB5R0TW-Z8xBASR","Завантажити сертифікат")</f>
        <v>Завантажити сертифікат</v>
      </c>
    </row>
    <row r="302" spans="1:4" x14ac:dyDescent="0.3">
      <c r="A302" t="s">
        <v>605</v>
      </c>
      <c r="B302" t="s">
        <v>5</v>
      </c>
      <c r="C302" t="s">
        <v>606</v>
      </c>
      <c r="D302" t="str">
        <f>HYPERLINK("https://talan.bank.gov.ua/get-user-certificate/K3aiZ_oVCnEvBRQLL8vH","Завантажити сертифікат")</f>
        <v>Завантажити сертифікат</v>
      </c>
    </row>
    <row r="303" spans="1:4" x14ac:dyDescent="0.3">
      <c r="A303" t="s">
        <v>607</v>
      </c>
      <c r="B303" t="s">
        <v>5</v>
      </c>
      <c r="C303" t="s">
        <v>608</v>
      </c>
      <c r="D303" t="str">
        <f>HYPERLINK("https://talan.bank.gov.ua/get-user-certificate/K3aiZjxWG7ztYxJY4iJK","Завантажити сертифікат")</f>
        <v>Завантажити сертифікат</v>
      </c>
    </row>
    <row r="304" spans="1:4" x14ac:dyDescent="0.3">
      <c r="A304" t="s">
        <v>609</v>
      </c>
      <c r="B304" t="s">
        <v>5</v>
      </c>
      <c r="C304" t="s">
        <v>610</v>
      </c>
      <c r="D304" t="str">
        <f>HYPERLINK("https://talan.bank.gov.ua/get-user-certificate/K3aiZdx3eMwetU3pZNvh","Завантажити сертифікат")</f>
        <v>Завантажити сертифікат</v>
      </c>
    </row>
    <row r="305" spans="1:4" x14ac:dyDescent="0.3">
      <c r="A305" t="s">
        <v>611</v>
      </c>
      <c r="B305" t="s">
        <v>5</v>
      </c>
      <c r="C305" t="s">
        <v>612</v>
      </c>
      <c r="D305" t="str">
        <f>HYPERLINK("https://talan.bank.gov.ua/get-user-certificate/K3aiZNE9U-lrGjBPRF7R","Завантажити сертифікат")</f>
        <v>Завантажити сертифікат</v>
      </c>
    </row>
    <row r="306" spans="1:4" x14ac:dyDescent="0.3">
      <c r="A306" t="s">
        <v>613</v>
      </c>
      <c r="B306" t="s">
        <v>5</v>
      </c>
      <c r="C306" t="s">
        <v>614</v>
      </c>
      <c r="D306" t="str">
        <f>HYPERLINK("https://talan.bank.gov.ua/get-user-certificate/K3aiZm-_VgdxfRCZo9dT","Завантажити сертифікат")</f>
        <v>Завантажити сертифікат</v>
      </c>
    </row>
    <row r="307" spans="1:4" x14ac:dyDescent="0.3">
      <c r="A307" t="s">
        <v>615</v>
      </c>
      <c r="B307" t="s">
        <v>5</v>
      </c>
      <c r="C307" t="s">
        <v>616</v>
      </c>
      <c r="D307" t="str">
        <f>HYPERLINK("https://talan.bank.gov.ua/get-user-certificate/K3aiZ2AOqisLSmrquTPt","Завантажити сертифікат")</f>
        <v>Завантажити сертифікат</v>
      </c>
    </row>
    <row r="308" spans="1:4" x14ac:dyDescent="0.3">
      <c r="A308" t="s">
        <v>617</v>
      </c>
      <c r="B308" t="s">
        <v>5</v>
      </c>
      <c r="C308" t="s">
        <v>618</v>
      </c>
      <c r="D308" t="str">
        <f>HYPERLINK("https://talan.bank.gov.ua/get-user-certificate/K3aiZ2AQlDaBgk8ChEcU","Завантажити сертифікат")</f>
        <v>Завантажити сертифікат</v>
      </c>
    </row>
    <row r="309" spans="1:4" x14ac:dyDescent="0.3">
      <c r="A309" t="s">
        <v>619</v>
      </c>
      <c r="B309" t="s">
        <v>5</v>
      </c>
      <c r="C309" t="s">
        <v>620</v>
      </c>
      <c r="D309" t="str">
        <f>HYPERLINK("https://talan.bank.gov.ua/get-user-certificate/K3aiZwp4L6fX8oHZZSqK","Завантажити сертифікат")</f>
        <v>Завантажити сертифікат</v>
      </c>
    </row>
    <row r="310" spans="1:4" x14ac:dyDescent="0.3">
      <c r="A310" t="s">
        <v>621</v>
      </c>
      <c r="B310" t="s">
        <v>5</v>
      </c>
      <c r="C310" t="s">
        <v>622</v>
      </c>
      <c r="D310" t="str">
        <f>HYPERLINK("https://talan.bank.gov.ua/get-user-certificate/K3aiZY6uY6AUJrrVP9Cc","Завантажити сертифікат")</f>
        <v>Завантажити сертифікат</v>
      </c>
    </row>
    <row r="311" spans="1:4" x14ac:dyDescent="0.3">
      <c r="A311" t="s">
        <v>623</v>
      </c>
      <c r="B311" t="s">
        <v>5</v>
      </c>
      <c r="C311" t="s">
        <v>624</v>
      </c>
      <c r="D311" t="str">
        <f>HYPERLINK("https://talan.bank.gov.ua/get-user-certificate/K3aiZVSB5trO6IvZmfZo","Завантажити сертифікат")</f>
        <v>Завантажити сертифікат</v>
      </c>
    </row>
    <row r="312" spans="1:4" x14ac:dyDescent="0.3">
      <c r="A312" t="s">
        <v>625</v>
      </c>
      <c r="B312" t="s">
        <v>5</v>
      </c>
      <c r="C312" t="s">
        <v>626</v>
      </c>
      <c r="D312" t="str">
        <f>HYPERLINK("https://talan.bank.gov.ua/get-user-certificate/K3aiZkX48TOQ-PZqz1B-","Завантажити сертифікат")</f>
        <v>Завантажити сертифікат</v>
      </c>
    </row>
    <row r="313" spans="1:4" x14ac:dyDescent="0.3">
      <c r="A313" t="s">
        <v>627</v>
      </c>
      <c r="B313" t="s">
        <v>5</v>
      </c>
      <c r="C313" t="s">
        <v>628</v>
      </c>
      <c r="D313" t="str">
        <f>HYPERLINK("https://talan.bank.gov.ua/get-user-certificate/K3aiZymuwBn61KR-O7lz","Завантажити сертифікат")</f>
        <v>Завантажити сертифікат</v>
      </c>
    </row>
    <row r="314" spans="1:4" x14ac:dyDescent="0.3">
      <c r="A314" t="s">
        <v>629</v>
      </c>
      <c r="B314" t="s">
        <v>5</v>
      </c>
      <c r="C314" t="s">
        <v>630</v>
      </c>
      <c r="D314" t="str">
        <f>HYPERLINK("https://talan.bank.gov.ua/get-user-certificate/K3aiZvuCIV9S0DgY1HFl","Завантажити сертифікат")</f>
        <v>Завантажити сертифікат</v>
      </c>
    </row>
    <row r="315" spans="1:4" x14ac:dyDescent="0.3">
      <c r="A315" t="s">
        <v>631</v>
      </c>
      <c r="B315" t="s">
        <v>5</v>
      </c>
      <c r="C315" t="s">
        <v>632</v>
      </c>
      <c r="D315" t="str">
        <f>HYPERLINK("https://talan.bank.gov.ua/get-user-certificate/K3aiZSLywvgiTKYGIA9u","Завантажити сертифікат")</f>
        <v>Завантажити сертифікат</v>
      </c>
    </row>
    <row r="316" spans="1:4" x14ac:dyDescent="0.3">
      <c r="A316" t="s">
        <v>633</v>
      </c>
      <c r="B316" t="s">
        <v>5</v>
      </c>
      <c r="C316" t="s">
        <v>634</v>
      </c>
      <c r="D316" t="str">
        <f>HYPERLINK("https://talan.bank.gov.ua/get-user-certificate/K3aiZDEp5ipGHJJ1ridA","Завантажити сертифікат")</f>
        <v>Завантажити сертифікат</v>
      </c>
    </row>
    <row r="317" spans="1:4" x14ac:dyDescent="0.3">
      <c r="A317" t="s">
        <v>635</v>
      </c>
      <c r="B317" t="s">
        <v>5</v>
      </c>
      <c r="C317" t="s">
        <v>636</v>
      </c>
      <c r="D317" t="str">
        <f>HYPERLINK("https://talan.bank.gov.ua/get-user-certificate/K3aiZFM23WeJpQ3d7Muq","Завантажити сертифікат")</f>
        <v>Завантажити сертифікат</v>
      </c>
    </row>
    <row r="318" spans="1:4" x14ac:dyDescent="0.3">
      <c r="A318" t="s">
        <v>637</v>
      </c>
      <c r="B318" t="s">
        <v>5</v>
      </c>
      <c r="C318" t="s">
        <v>638</v>
      </c>
      <c r="D318" t="str">
        <f>HYPERLINK("https://talan.bank.gov.ua/get-user-certificate/K3aiZlOFiR5Hb8NLs8ZC","Завантажити сертифікат")</f>
        <v>Завантажити сертифікат</v>
      </c>
    </row>
    <row r="319" spans="1:4" x14ac:dyDescent="0.3">
      <c r="A319" t="s">
        <v>639</v>
      </c>
      <c r="B319" t="s">
        <v>5</v>
      </c>
      <c r="C319" t="s">
        <v>640</v>
      </c>
      <c r="D319" t="str">
        <f>HYPERLINK("https://talan.bank.gov.ua/get-user-certificate/K3aiZHAy3QyGFnNG4tfd","Завантажити сертифікат")</f>
        <v>Завантажити сертифікат</v>
      </c>
    </row>
    <row r="320" spans="1:4" x14ac:dyDescent="0.3">
      <c r="A320" t="s">
        <v>641</v>
      </c>
      <c r="B320" t="s">
        <v>5</v>
      </c>
      <c r="C320" t="s">
        <v>642</v>
      </c>
      <c r="D320" t="str">
        <f>HYPERLINK("https://talan.bank.gov.ua/get-user-certificate/K3aiZn5fn_YnpVMdEI5Y","Завантажити сертифікат")</f>
        <v>Завантажити сертифікат</v>
      </c>
    </row>
    <row r="321" spans="1:4" x14ac:dyDescent="0.3">
      <c r="A321" t="s">
        <v>643</v>
      </c>
      <c r="B321" t="s">
        <v>5</v>
      </c>
      <c r="C321" t="s">
        <v>644</v>
      </c>
      <c r="D321" t="str">
        <f>HYPERLINK("https://talan.bank.gov.ua/get-user-certificate/K3aiZQpv15cvqaFqPc8P","Завантажити сертифікат")</f>
        <v>Завантажити сертифікат</v>
      </c>
    </row>
    <row r="322" spans="1:4" x14ac:dyDescent="0.3">
      <c r="A322" t="s">
        <v>645</v>
      </c>
      <c r="B322" t="s">
        <v>5</v>
      </c>
      <c r="C322" t="s">
        <v>646</v>
      </c>
      <c r="D322" t="str">
        <f>HYPERLINK("https://talan.bank.gov.ua/get-user-certificate/K3aiZl-AtfDZbVZvUxev","Завантажити сертифікат")</f>
        <v>Завантажити сертифікат</v>
      </c>
    </row>
    <row r="323" spans="1:4" x14ac:dyDescent="0.3">
      <c r="A323" t="s">
        <v>647</v>
      </c>
      <c r="B323" t="s">
        <v>5</v>
      </c>
      <c r="C323" t="s">
        <v>648</v>
      </c>
      <c r="D323" t="str">
        <f>HYPERLINK("https://talan.bank.gov.ua/get-user-certificate/K3aiZnMAoVfUWwc8vtd5","Завантажити сертифікат")</f>
        <v>Завантажити сертифікат</v>
      </c>
    </row>
    <row r="324" spans="1:4" x14ac:dyDescent="0.3">
      <c r="A324" t="s">
        <v>649</v>
      </c>
      <c r="B324" t="s">
        <v>5</v>
      </c>
      <c r="C324" t="s">
        <v>650</v>
      </c>
      <c r="D324" t="str">
        <f>HYPERLINK("https://talan.bank.gov.ua/get-user-certificate/K3aiZ9dRHuMiFsIhDplg","Завантажити сертифікат")</f>
        <v>Завантажити сертифікат</v>
      </c>
    </row>
    <row r="325" spans="1:4" x14ac:dyDescent="0.3">
      <c r="A325" t="s">
        <v>651</v>
      </c>
      <c r="B325" t="s">
        <v>5</v>
      </c>
      <c r="C325" t="s">
        <v>652</v>
      </c>
      <c r="D325" t="str">
        <f>HYPERLINK("https://talan.bank.gov.ua/get-user-certificate/K3aiZPDGE_v3jtqvi_ux","Завантажити сертифікат")</f>
        <v>Завантажити сертифікат</v>
      </c>
    </row>
    <row r="326" spans="1:4" x14ac:dyDescent="0.3">
      <c r="A326" t="s">
        <v>653</v>
      </c>
      <c r="B326" t="s">
        <v>5</v>
      </c>
      <c r="C326" t="s">
        <v>654</v>
      </c>
      <c r="D326" t="str">
        <f>HYPERLINK("https://talan.bank.gov.ua/get-user-certificate/K3aiZVXZ2UhxqCkOEGuR","Завантажити сертифікат")</f>
        <v>Завантажити сертифікат</v>
      </c>
    </row>
    <row r="327" spans="1:4" x14ac:dyDescent="0.3">
      <c r="A327" t="s">
        <v>655</v>
      </c>
      <c r="B327" t="s">
        <v>5</v>
      </c>
      <c r="C327" t="s">
        <v>656</v>
      </c>
      <c r="D327" t="str">
        <f>HYPERLINK("https://talan.bank.gov.ua/get-user-certificate/K3aiZ-9thmH7Y624cO0n","Завантажити сертифікат")</f>
        <v>Завантажити сертифікат</v>
      </c>
    </row>
    <row r="328" spans="1:4" x14ac:dyDescent="0.3">
      <c r="A328" t="s">
        <v>657</v>
      </c>
      <c r="B328" t="s">
        <v>5</v>
      </c>
      <c r="C328" t="s">
        <v>658</v>
      </c>
      <c r="D328" t="str">
        <f>HYPERLINK("https://talan.bank.gov.ua/get-user-certificate/K3aiZ-Dh9piMu7rTVduY","Завантажити сертифікат")</f>
        <v>Завантажити сертифікат</v>
      </c>
    </row>
    <row r="329" spans="1:4" x14ac:dyDescent="0.3">
      <c r="A329" t="s">
        <v>659</v>
      </c>
      <c r="B329" t="s">
        <v>5</v>
      </c>
      <c r="C329" t="s">
        <v>660</v>
      </c>
      <c r="D329" t="str">
        <f>HYPERLINK("https://talan.bank.gov.ua/get-user-certificate/K3aiZdJpqnQzw9qMfPFU","Завантажити сертифікат")</f>
        <v>Завантажити сертифікат</v>
      </c>
    </row>
    <row r="330" spans="1:4" x14ac:dyDescent="0.3">
      <c r="A330" t="s">
        <v>661</v>
      </c>
      <c r="B330" t="s">
        <v>5</v>
      </c>
      <c r="C330" t="s">
        <v>662</v>
      </c>
      <c r="D330" t="str">
        <f>HYPERLINK("https://talan.bank.gov.ua/get-user-certificate/K3aiZXpgeqb3s4NAaf3q","Завантажити сертифікат")</f>
        <v>Завантажити сертифікат</v>
      </c>
    </row>
    <row r="331" spans="1:4" x14ac:dyDescent="0.3">
      <c r="A331" t="s">
        <v>663</v>
      </c>
      <c r="B331" t="s">
        <v>5</v>
      </c>
      <c r="C331" t="s">
        <v>664</v>
      </c>
      <c r="D331" t="str">
        <f>HYPERLINK("https://talan.bank.gov.ua/get-user-certificate/K3aiZEvZBWd9H7_caNPL","Завантажити сертифікат")</f>
        <v>Завантажити сертифікат</v>
      </c>
    </row>
    <row r="332" spans="1:4" x14ac:dyDescent="0.3">
      <c r="A332" t="s">
        <v>665</v>
      </c>
      <c r="B332" t="s">
        <v>5</v>
      </c>
      <c r="C332" t="s">
        <v>666</v>
      </c>
      <c r="D332" t="str">
        <f>HYPERLINK("https://talan.bank.gov.ua/get-user-certificate/K3aiZgMS8r-qs7W9pPJa","Завантажити сертифікат")</f>
        <v>Завантажити сертифікат</v>
      </c>
    </row>
    <row r="333" spans="1:4" x14ac:dyDescent="0.3">
      <c r="A333" t="s">
        <v>667</v>
      </c>
      <c r="B333" t="s">
        <v>5</v>
      </c>
      <c r="C333" t="s">
        <v>668</v>
      </c>
      <c r="D333" t="str">
        <f>HYPERLINK("https://talan.bank.gov.ua/get-user-certificate/K3aiZPQ7aEuwqfLcQN9q","Завантажити сертифікат")</f>
        <v>Завантажити сертифікат</v>
      </c>
    </row>
    <row r="334" spans="1:4" x14ac:dyDescent="0.3">
      <c r="A334" t="s">
        <v>669</v>
      </c>
      <c r="B334" t="s">
        <v>5</v>
      </c>
      <c r="C334" t="s">
        <v>670</v>
      </c>
      <c r="D334" t="str">
        <f>HYPERLINK("https://talan.bank.gov.ua/get-user-certificate/K3aiZsL4O1bQSfB4r1oI","Завантажити сертифікат")</f>
        <v>Завантажити сертифікат</v>
      </c>
    </row>
    <row r="335" spans="1:4" x14ac:dyDescent="0.3">
      <c r="A335" t="s">
        <v>671</v>
      </c>
      <c r="B335" t="s">
        <v>5</v>
      </c>
      <c r="C335" t="s">
        <v>672</v>
      </c>
      <c r="D335" t="str">
        <f>HYPERLINK("https://talan.bank.gov.ua/get-user-certificate/K3aiZqcqMccTNC299zqZ","Завантажити сертифікат")</f>
        <v>Завантажити сертифікат</v>
      </c>
    </row>
    <row r="336" spans="1:4" x14ac:dyDescent="0.3">
      <c r="A336" t="s">
        <v>673</v>
      </c>
      <c r="B336" t="s">
        <v>5</v>
      </c>
      <c r="C336" t="s">
        <v>674</v>
      </c>
      <c r="D336" t="str">
        <f>HYPERLINK("https://talan.bank.gov.ua/get-user-certificate/K3aiZ-9rTj3Sj-xDoB14","Завантажити сертифікат")</f>
        <v>Завантажити сертифікат</v>
      </c>
    </row>
    <row r="337" spans="1:4" x14ac:dyDescent="0.3">
      <c r="A337" t="s">
        <v>675</v>
      </c>
      <c r="B337" t="s">
        <v>5</v>
      </c>
      <c r="C337" t="s">
        <v>676</v>
      </c>
      <c r="D337" t="str">
        <f>HYPERLINK("https://talan.bank.gov.ua/get-user-certificate/K3aiZqG72SpJudeRohX8","Завантажити сертифікат")</f>
        <v>Завантажити сертифікат</v>
      </c>
    </row>
    <row r="338" spans="1:4" x14ac:dyDescent="0.3">
      <c r="A338" t="s">
        <v>677</v>
      </c>
      <c r="B338" t="s">
        <v>5</v>
      </c>
      <c r="C338" t="s">
        <v>678</v>
      </c>
      <c r="D338" t="str">
        <f>HYPERLINK("https://talan.bank.gov.ua/get-user-certificate/K3aiZ-u-EKxSQKMSKIN5","Завантажити сертифікат")</f>
        <v>Завантажити сертифікат</v>
      </c>
    </row>
    <row r="339" spans="1:4" x14ac:dyDescent="0.3">
      <c r="A339" t="s">
        <v>679</v>
      </c>
      <c r="B339" t="s">
        <v>5</v>
      </c>
      <c r="C339" t="s">
        <v>680</v>
      </c>
      <c r="D339" t="str">
        <f>HYPERLINK("https://talan.bank.gov.ua/get-user-certificate/K3aiZw1O0I05N7YnGbut","Завантажити сертифікат")</f>
        <v>Завантажити сертифікат</v>
      </c>
    </row>
    <row r="340" spans="1:4" x14ac:dyDescent="0.3">
      <c r="A340" t="s">
        <v>681</v>
      </c>
      <c r="B340" t="s">
        <v>5</v>
      </c>
      <c r="C340" t="s">
        <v>682</v>
      </c>
      <c r="D340" t="str">
        <f>HYPERLINK("https://talan.bank.gov.ua/get-user-certificate/K3aiZvPT67kWx-Q9TQc7","Завантажити сертифікат")</f>
        <v>Завантажити сертифікат</v>
      </c>
    </row>
    <row r="341" spans="1:4" x14ac:dyDescent="0.3">
      <c r="A341" t="s">
        <v>683</v>
      </c>
      <c r="B341" t="s">
        <v>5</v>
      </c>
      <c r="C341" t="s">
        <v>684</v>
      </c>
      <c r="D341" t="str">
        <f>HYPERLINK("https://talan.bank.gov.ua/get-user-certificate/K3aiZmGrAtp2f_ARB6PI","Завантажити сертифікат")</f>
        <v>Завантажити сертифікат</v>
      </c>
    </row>
    <row r="342" spans="1:4" x14ac:dyDescent="0.3">
      <c r="A342" t="s">
        <v>685</v>
      </c>
      <c r="B342" t="s">
        <v>5</v>
      </c>
      <c r="C342" t="s">
        <v>686</v>
      </c>
      <c r="D342" t="str">
        <f>HYPERLINK("https://talan.bank.gov.ua/get-user-certificate/K3aiZH0Nr_obCulva-P3","Завантажити сертифікат")</f>
        <v>Завантажити сертифікат</v>
      </c>
    </row>
    <row r="343" spans="1:4" x14ac:dyDescent="0.3">
      <c r="A343" t="s">
        <v>687</v>
      </c>
      <c r="B343" t="s">
        <v>5</v>
      </c>
      <c r="C343" t="s">
        <v>688</v>
      </c>
      <c r="D343" t="str">
        <f>HYPERLINK("https://talan.bank.gov.ua/get-user-certificate/K3aiZJwD0HEw7d_Zcwb_","Завантажити сертифікат")</f>
        <v>Завантажити сертифікат</v>
      </c>
    </row>
    <row r="344" spans="1:4" x14ac:dyDescent="0.3">
      <c r="A344" t="s">
        <v>689</v>
      </c>
      <c r="B344" t="s">
        <v>5</v>
      </c>
      <c r="C344" t="s">
        <v>690</v>
      </c>
      <c r="D344" t="str">
        <f>HYPERLINK("https://talan.bank.gov.ua/get-user-certificate/K3aiZDy1wN3HHWJ14D4p","Завантажити сертифікат")</f>
        <v>Завантажити сертифікат</v>
      </c>
    </row>
    <row r="345" spans="1:4" x14ac:dyDescent="0.3">
      <c r="A345" t="s">
        <v>691</v>
      </c>
      <c r="B345" t="s">
        <v>5</v>
      </c>
      <c r="C345" t="s">
        <v>692</v>
      </c>
      <c r="D345" t="str">
        <f>HYPERLINK("https://talan.bank.gov.ua/get-user-certificate/K3aiZdvskzJ4TgDrmTf_","Завантажити сертифікат")</f>
        <v>Завантажити сертифікат</v>
      </c>
    </row>
    <row r="346" spans="1:4" x14ac:dyDescent="0.3">
      <c r="A346" t="s">
        <v>693</v>
      </c>
      <c r="B346" t="s">
        <v>5</v>
      </c>
      <c r="C346" t="s">
        <v>694</v>
      </c>
      <c r="D346" t="str">
        <f>HYPERLINK("https://talan.bank.gov.ua/get-user-certificate/K3aiZN36car3vS1YUvEe","Завантажити сертифікат")</f>
        <v>Завантажити сертифікат</v>
      </c>
    </row>
    <row r="347" spans="1:4" x14ac:dyDescent="0.3">
      <c r="A347" t="s">
        <v>695</v>
      </c>
      <c r="B347" t="s">
        <v>5</v>
      </c>
      <c r="C347" t="s">
        <v>696</v>
      </c>
      <c r="D347" t="str">
        <f>HYPERLINK("https://talan.bank.gov.ua/get-user-certificate/K3aiZD6wL_skc9j7Kz_c","Завантажити сертифікат")</f>
        <v>Завантажити сертифікат</v>
      </c>
    </row>
    <row r="348" spans="1:4" x14ac:dyDescent="0.3">
      <c r="A348" t="s">
        <v>697</v>
      </c>
      <c r="B348" t="s">
        <v>5</v>
      </c>
      <c r="C348" t="s">
        <v>698</v>
      </c>
      <c r="D348" t="str">
        <f>HYPERLINK("https://talan.bank.gov.ua/get-user-certificate/K3aiZJCUFkpuUDWgUFFo","Завантажити сертифікат")</f>
        <v>Завантажити сертифікат</v>
      </c>
    </row>
    <row r="349" spans="1:4" x14ac:dyDescent="0.3">
      <c r="A349" t="s">
        <v>699</v>
      </c>
      <c r="B349" t="s">
        <v>5</v>
      </c>
      <c r="C349" t="s">
        <v>700</v>
      </c>
      <c r="D349" t="str">
        <f>HYPERLINK("https://talan.bank.gov.ua/get-user-certificate/K3aiZpEZXXclHtWFP7VZ","Завантажити сертифікат")</f>
        <v>Завантажити сертифікат</v>
      </c>
    </row>
    <row r="350" spans="1:4" x14ac:dyDescent="0.3">
      <c r="A350" t="s">
        <v>701</v>
      </c>
      <c r="B350" t="s">
        <v>5</v>
      </c>
      <c r="C350" t="s">
        <v>702</v>
      </c>
      <c r="D350" t="str">
        <f>HYPERLINK("https://talan.bank.gov.ua/get-user-certificate/K3aiZ30XRagrvgPIOo0g","Завантажити сертифікат")</f>
        <v>Завантажити сертифікат</v>
      </c>
    </row>
    <row r="351" spans="1:4" x14ac:dyDescent="0.3">
      <c r="A351" t="s">
        <v>703</v>
      </c>
      <c r="B351" t="s">
        <v>5</v>
      </c>
      <c r="C351" t="s">
        <v>704</v>
      </c>
      <c r="D351" t="str">
        <f>HYPERLINK("https://talan.bank.gov.ua/get-user-certificate/K3aiZWn0mKYaR9sDIP_u","Завантажити сертифікат")</f>
        <v>Завантажити сертифікат</v>
      </c>
    </row>
    <row r="352" spans="1:4" x14ac:dyDescent="0.3">
      <c r="A352" t="s">
        <v>705</v>
      </c>
      <c r="B352" t="s">
        <v>5</v>
      </c>
      <c r="C352" t="s">
        <v>706</v>
      </c>
      <c r="D352" t="str">
        <f>HYPERLINK("https://talan.bank.gov.ua/get-user-certificate/K3aiZaKRO9Fw7D_5_WS2","Завантажити сертифікат")</f>
        <v>Завантажити сертифікат</v>
      </c>
    </row>
    <row r="353" spans="1:4" x14ac:dyDescent="0.3">
      <c r="A353" t="s">
        <v>707</v>
      </c>
      <c r="B353" t="s">
        <v>5</v>
      </c>
      <c r="C353" t="s">
        <v>708</v>
      </c>
      <c r="D353" t="str">
        <f>HYPERLINK("https://talan.bank.gov.ua/get-user-certificate/K3aiZTMyC4l1EOhkl7aG","Завантажити сертифікат")</f>
        <v>Завантажити сертифікат</v>
      </c>
    </row>
    <row r="354" spans="1:4" x14ac:dyDescent="0.3">
      <c r="A354" t="s">
        <v>709</v>
      </c>
      <c r="B354" t="s">
        <v>5</v>
      </c>
      <c r="C354" t="s">
        <v>710</v>
      </c>
      <c r="D354" t="str">
        <f>HYPERLINK("https://talan.bank.gov.ua/get-user-certificate/K3aiZVH01Pv77wh5DcBB","Завантажити сертифікат")</f>
        <v>Завантажити сертифікат</v>
      </c>
    </row>
    <row r="355" spans="1:4" x14ac:dyDescent="0.3">
      <c r="A355" t="s">
        <v>711</v>
      </c>
      <c r="B355" t="s">
        <v>5</v>
      </c>
      <c r="C355" t="s">
        <v>712</v>
      </c>
      <c r="D355" t="str">
        <f>HYPERLINK("https://talan.bank.gov.ua/get-user-certificate/K3aiZ75iR09sSlTyzO1a","Завантажити сертифікат")</f>
        <v>Завантажити сертифікат</v>
      </c>
    </row>
    <row r="356" spans="1:4" x14ac:dyDescent="0.3">
      <c r="A356" t="s">
        <v>713</v>
      </c>
      <c r="B356" t="s">
        <v>5</v>
      </c>
      <c r="C356" t="s">
        <v>714</v>
      </c>
      <c r="D356" t="str">
        <f>HYPERLINK("https://talan.bank.gov.ua/get-user-certificate/K3aiZ9FSuaFy3hbgIgyJ","Завантажити сертифікат")</f>
        <v>Завантажити сертифікат</v>
      </c>
    </row>
    <row r="357" spans="1:4" x14ac:dyDescent="0.3">
      <c r="A357" t="s">
        <v>715</v>
      </c>
      <c r="B357" t="s">
        <v>5</v>
      </c>
      <c r="C357" t="s">
        <v>716</v>
      </c>
      <c r="D357" t="str">
        <f>HYPERLINK("https://talan.bank.gov.ua/get-user-certificate/K3aiZjEdNkhtePgx3zbv","Завантажити сертифікат")</f>
        <v>Завантажити сертифікат</v>
      </c>
    </row>
    <row r="358" spans="1:4" x14ac:dyDescent="0.3">
      <c r="A358" t="s">
        <v>717</v>
      </c>
      <c r="B358" t="s">
        <v>5</v>
      </c>
      <c r="C358" t="s">
        <v>718</v>
      </c>
      <c r="D358" t="str">
        <f>HYPERLINK("https://talan.bank.gov.ua/get-user-certificate/K3aiZisBYdDan19JXh24","Завантажити сертифікат")</f>
        <v>Завантажити сертифікат</v>
      </c>
    </row>
    <row r="359" spans="1:4" x14ac:dyDescent="0.3">
      <c r="A359" t="s">
        <v>719</v>
      </c>
      <c r="B359" t="s">
        <v>5</v>
      </c>
      <c r="C359" t="s">
        <v>720</v>
      </c>
      <c r="D359" t="str">
        <f>HYPERLINK("https://talan.bank.gov.ua/get-user-certificate/K3aiZT9LQGa8wTezMtSp","Завантажити сертифікат")</f>
        <v>Завантажити сертифікат</v>
      </c>
    </row>
    <row r="360" spans="1:4" x14ac:dyDescent="0.3">
      <c r="A360" t="s">
        <v>721</v>
      </c>
      <c r="B360" t="s">
        <v>5</v>
      </c>
      <c r="C360" t="s">
        <v>722</v>
      </c>
      <c r="D360" t="str">
        <f>HYPERLINK("https://talan.bank.gov.ua/get-user-certificate/K3aiZRcnqUCa3gV2jnlM","Завантажити сертифікат")</f>
        <v>Завантажити сертифікат</v>
      </c>
    </row>
    <row r="361" spans="1:4" x14ac:dyDescent="0.3">
      <c r="A361" t="s">
        <v>723</v>
      </c>
      <c r="B361" t="s">
        <v>5</v>
      </c>
      <c r="C361" t="s">
        <v>724</v>
      </c>
      <c r="D361" t="str">
        <f>HYPERLINK("https://talan.bank.gov.ua/get-user-certificate/K3aiZ6nIAUdEe422tAOH","Завантажити сертифікат")</f>
        <v>Завантажити сертифікат</v>
      </c>
    </row>
    <row r="362" spans="1:4" x14ac:dyDescent="0.3">
      <c r="A362" t="s">
        <v>725</v>
      </c>
      <c r="B362" t="s">
        <v>5</v>
      </c>
      <c r="C362" t="s">
        <v>726</v>
      </c>
      <c r="D362" t="str">
        <f>HYPERLINK("https://talan.bank.gov.ua/get-user-certificate/K3aiZiUoHlWCZqjO6WXh","Завантажити сертифікат")</f>
        <v>Завантажити сертифікат</v>
      </c>
    </row>
    <row r="363" spans="1:4" x14ac:dyDescent="0.3">
      <c r="A363" t="s">
        <v>727</v>
      </c>
      <c r="B363" t="s">
        <v>5</v>
      </c>
      <c r="C363" t="s">
        <v>728</v>
      </c>
      <c r="D363" t="str">
        <f>HYPERLINK("https://talan.bank.gov.ua/get-user-certificate/K3aiZyRIpJZu5GJpQ-x0","Завантажити сертифікат")</f>
        <v>Завантажити сертифікат</v>
      </c>
    </row>
    <row r="364" spans="1:4" x14ac:dyDescent="0.3">
      <c r="A364" t="s">
        <v>729</v>
      </c>
      <c r="B364" t="s">
        <v>5</v>
      </c>
      <c r="C364" t="s">
        <v>730</v>
      </c>
      <c r="D364" t="str">
        <f>HYPERLINK("https://talan.bank.gov.ua/get-user-certificate/K3aiZb8TPTHBSY55wALb","Завантажити сертифікат")</f>
        <v>Завантажити сертифікат</v>
      </c>
    </row>
    <row r="365" spans="1:4" x14ac:dyDescent="0.3">
      <c r="A365" t="s">
        <v>731</v>
      </c>
      <c r="B365" t="s">
        <v>5</v>
      </c>
      <c r="C365" t="s">
        <v>732</v>
      </c>
      <c r="D365" t="str">
        <f>HYPERLINK("https://talan.bank.gov.ua/get-user-certificate/K3aiZEW4_p6cGJt4RrIY","Завантажити сертифікат")</f>
        <v>Завантажити сертифікат</v>
      </c>
    </row>
    <row r="366" spans="1:4" x14ac:dyDescent="0.3">
      <c r="A366" t="s">
        <v>733</v>
      </c>
      <c r="B366" t="s">
        <v>5</v>
      </c>
      <c r="C366" t="s">
        <v>734</v>
      </c>
      <c r="D366" t="str">
        <f>HYPERLINK("https://talan.bank.gov.ua/get-user-certificate/K3aiZGSe-RKRpXtP2Md0","Завантажити сертифікат")</f>
        <v>Завантажити сертифікат</v>
      </c>
    </row>
    <row r="367" spans="1:4" x14ac:dyDescent="0.3">
      <c r="A367" t="s">
        <v>735</v>
      </c>
      <c r="B367" t="s">
        <v>5</v>
      </c>
      <c r="C367" t="s">
        <v>736</v>
      </c>
      <c r="D367" t="str">
        <f>HYPERLINK("https://talan.bank.gov.ua/get-user-certificate/K3aiZyaBOfvRupuNeD9Z","Завантажити сертифікат")</f>
        <v>Завантажити сертифікат</v>
      </c>
    </row>
    <row r="368" spans="1:4" x14ac:dyDescent="0.3">
      <c r="A368" t="s">
        <v>737</v>
      </c>
      <c r="B368" t="s">
        <v>5</v>
      </c>
      <c r="C368" t="s">
        <v>738</v>
      </c>
      <c r="D368" t="str">
        <f>HYPERLINK("https://talan.bank.gov.ua/get-user-certificate/K3aiZlwvL75gvSx65kt2","Завантажити сертифікат")</f>
        <v>Завантажити сертифікат</v>
      </c>
    </row>
    <row r="369" spans="1:4" x14ac:dyDescent="0.3">
      <c r="A369" t="s">
        <v>739</v>
      </c>
      <c r="B369" t="s">
        <v>5</v>
      </c>
      <c r="C369" t="s">
        <v>740</v>
      </c>
      <c r="D369" t="str">
        <f>HYPERLINK("https://talan.bank.gov.ua/get-user-certificate/K3aiZVrv03TUkek0ncWz","Завантажити сертифікат")</f>
        <v>Завантажити сертифікат</v>
      </c>
    </row>
    <row r="370" spans="1:4" x14ac:dyDescent="0.3">
      <c r="A370" t="s">
        <v>741</v>
      </c>
      <c r="B370" t="s">
        <v>5</v>
      </c>
      <c r="C370" t="s">
        <v>742</v>
      </c>
      <c r="D370" t="str">
        <f>HYPERLINK("https://talan.bank.gov.ua/get-user-certificate/K3aiZyipSooAybi70hQR","Завантажити сертифікат")</f>
        <v>Завантажити сертифікат</v>
      </c>
    </row>
    <row r="371" spans="1:4" x14ac:dyDescent="0.3">
      <c r="A371" t="s">
        <v>743</v>
      </c>
      <c r="B371" t="s">
        <v>5</v>
      </c>
      <c r="C371" t="s">
        <v>744</v>
      </c>
      <c r="D371" t="str">
        <f>HYPERLINK("https://talan.bank.gov.ua/get-user-certificate/K3aiZM2RkonlZ4ZkzmLd","Завантажити сертифікат")</f>
        <v>Завантажити сертифікат</v>
      </c>
    </row>
    <row r="372" spans="1:4" x14ac:dyDescent="0.3">
      <c r="A372" t="s">
        <v>745</v>
      </c>
      <c r="B372" t="s">
        <v>5</v>
      </c>
      <c r="C372" t="s">
        <v>746</v>
      </c>
      <c r="D372" t="str">
        <f>HYPERLINK("https://talan.bank.gov.ua/get-user-certificate/K3aiZ1LQycvoTJxDeO1t","Завантажити сертифікат")</f>
        <v>Завантажити сертифікат</v>
      </c>
    </row>
    <row r="373" spans="1:4" x14ac:dyDescent="0.3">
      <c r="A373" t="s">
        <v>747</v>
      </c>
      <c r="B373" t="s">
        <v>5</v>
      </c>
      <c r="C373" t="s">
        <v>748</v>
      </c>
      <c r="D373" t="str">
        <f>HYPERLINK("https://talan.bank.gov.ua/get-user-certificate/K3aiZKn-08Mac_pwuJ9x","Завантажити сертифікат")</f>
        <v>Завантажити сертифікат</v>
      </c>
    </row>
    <row r="374" spans="1:4" x14ac:dyDescent="0.3">
      <c r="A374" t="s">
        <v>749</v>
      </c>
      <c r="B374" t="s">
        <v>5</v>
      </c>
      <c r="C374" t="s">
        <v>750</v>
      </c>
      <c r="D374" t="str">
        <f>HYPERLINK("https://talan.bank.gov.ua/get-user-certificate/K3aiZMOvOC-4WGX3PvK5","Завантажити сертифікат")</f>
        <v>Завантажити сертифікат</v>
      </c>
    </row>
    <row r="375" spans="1:4" x14ac:dyDescent="0.3">
      <c r="A375" t="s">
        <v>751</v>
      </c>
      <c r="B375" t="s">
        <v>5</v>
      </c>
      <c r="C375" t="s">
        <v>752</v>
      </c>
      <c r="D375" t="str">
        <f>HYPERLINK("https://talan.bank.gov.ua/get-user-certificate/K3aiZszN6E_RnuelTscW","Завантажити сертифікат")</f>
        <v>Завантажити сертифікат</v>
      </c>
    </row>
    <row r="376" spans="1:4" x14ac:dyDescent="0.3">
      <c r="A376" t="s">
        <v>753</v>
      </c>
      <c r="B376" t="s">
        <v>5</v>
      </c>
      <c r="C376" t="s">
        <v>754</v>
      </c>
      <c r="D376" t="str">
        <f>HYPERLINK("https://talan.bank.gov.ua/get-user-certificate/K3aiZnGW9Str2qqWEgb6","Завантажити сертифікат")</f>
        <v>Завантажити сертифікат</v>
      </c>
    </row>
    <row r="377" spans="1:4" x14ac:dyDescent="0.3">
      <c r="A377" t="s">
        <v>755</v>
      </c>
      <c r="B377" t="s">
        <v>5</v>
      </c>
      <c r="C377" t="s">
        <v>756</v>
      </c>
      <c r="D377" t="str">
        <f>HYPERLINK("https://talan.bank.gov.ua/get-user-certificate/K3aiZ9YP4GY4dJaEP_7Y","Завантажити сертифікат")</f>
        <v>Завантажити сертифікат</v>
      </c>
    </row>
    <row r="378" spans="1:4" x14ac:dyDescent="0.3">
      <c r="A378" t="s">
        <v>757</v>
      </c>
      <c r="B378" t="s">
        <v>5</v>
      </c>
      <c r="C378" t="s">
        <v>758</v>
      </c>
      <c r="D378" t="str">
        <f>HYPERLINK("https://talan.bank.gov.ua/get-user-certificate/K3aiZWxiAOQWSHxLd0dD","Завантажити сертифікат")</f>
        <v>Завантажити сертифікат</v>
      </c>
    </row>
    <row r="379" spans="1:4" x14ac:dyDescent="0.3">
      <c r="A379" t="s">
        <v>759</v>
      </c>
      <c r="B379" t="s">
        <v>5</v>
      </c>
      <c r="C379" t="s">
        <v>760</v>
      </c>
      <c r="D379" t="str">
        <f>HYPERLINK("https://talan.bank.gov.ua/get-user-certificate/K3aiZeS9G4GlJvhC5WrI","Завантажити сертифікат")</f>
        <v>Завантажити сертифікат</v>
      </c>
    </row>
    <row r="380" spans="1:4" x14ac:dyDescent="0.3">
      <c r="A380" t="s">
        <v>761</v>
      </c>
      <c r="B380" t="s">
        <v>5</v>
      </c>
      <c r="C380" t="s">
        <v>762</v>
      </c>
      <c r="D380" t="str">
        <f>HYPERLINK("https://talan.bank.gov.ua/get-user-certificate/K3aiZfREq1CcUZJk0xtC","Завантажити сертифікат")</f>
        <v>Завантажити сертифікат</v>
      </c>
    </row>
    <row r="381" spans="1:4" x14ac:dyDescent="0.3">
      <c r="A381" t="s">
        <v>763</v>
      </c>
      <c r="B381" t="s">
        <v>5</v>
      </c>
      <c r="C381" t="s">
        <v>764</v>
      </c>
      <c r="D381" t="str">
        <f>HYPERLINK("https://talan.bank.gov.ua/get-user-certificate/K3aiZibJJmW1XQ6qaFi0","Завантажити сертифікат")</f>
        <v>Завантажити сертифікат</v>
      </c>
    </row>
    <row r="382" spans="1:4" x14ac:dyDescent="0.3">
      <c r="A382" t="s">
        <v>765</v>
      </c>
      <c r="B382" t="s">
        <v>5</v>
      </c>
      <c r="C382" t="s">
        <v>766</v>
      </c>
      <c r="D382" t="str">
        <f>HYPERLINK("https://talan.bank.gov.ua/get-user-certificate/K3aiZNoGA6zQ6Hbw8-pE","Завантажити сертифікат")</f>
        <v>Завантажити сертифікат</v>
      </c>
    </row>
    <row r="383" spans="1:4" x14ac:dyDescent="0.3">
      <c r="A383" t="s">
        <v>767</v>
      </c>
      <c r="B383" t="s">
        <v>5</v>
      </c>
      <c r="C383" t="s">
        <v>768</v>
      </c>
      <c r="D383" t="str">
        <f>HYPERLINK("https://talan.bank.gov.ua/get-user-certificate/K3aiZ9W_Xf7zYQ9SyQG2","Завантажити сертифікат")</f>
        <v>Завантажити сертифікат</v>
      </c>
    </row>
    <row r="384" spans="1:4" x14ac:dyDescent="0.3">
      <c r="A384" t="s">
        <v>769</v>
      </c>
      <c r="B384" t="s">
        <v>5</v>
      </c>
      <c r="C384" t="s">
        <v>770</v>
      </c>
      <c r="D384" t="str">
        <f>HYPERLINK("https://talan.bank.gov.ua/get-user-certificate/K3aiZTevBXQdnhAIBvko","Завантажити сертифікат")</f>
        <v>Завантажити сертифікат</v>
      </c>
    </row>
    <row r="385" spans="1:4" x14ac:dyDescent="0.3">
      <c r="A385" t="s">
        <v>771</v>
      </c>
      <c r="B385" t="s">
        <v>5</v>
      </c>
      <c r="C385" t="s">
        <v>772</v>
      </c>
      <c r="D385" t="str">
        <f>HYPERLINK("https://talan.bank.gov.ua/get-user-certificate/K3aiZlnTTg-4jYIpO4m7","Завантажити сертифікат")</f>
        <v>Завантажити сертифікат</v>
      </c>
    </row>
    <row r="386" spans="1:4" x14ac:dyDescent="0.3">
      <c r="A386" t="s">
        <v>773</v>
      </c>
      <c r="B386" t="s">
        <v>5</v>
      </c>
      <c r="C386" t="s">
        <v>774</v>
      </c>
      <c r="D386" t="str">
        <f>HYPERLINK("https://talan.bank.gov.ua/get-user-certificate/K3aiZKJeFc7k9himLdpK","Завантажити сертифікат")</f>
        <v>Завантажити сертифікат</v>
      </c>
    </row>
    <row r="387" spans="1:4" x14ac:dyDescent="0.3">
      <c r="A387" t="s">
        <v>775</v>
      </c>
      <c r="B387" t="s">
        <v>5</v>
      </c>
      <c r="C387" t="s">
        <v>776</v>
      </c>
      <c r="D387" t="str">
        <f>HYPERLINK("https://talan.bank.gov.ua/get-user-certificate/K3aiZgvXRII4jrkwywwg","Завантажити сертифікат")</f>
        <v>Завантажити сертифікат</v>
      </c>
    </row>
    <row r="388" spans="1:4" x14ac:dyDescent="0.3">
      <c r="A388" t="s">
        <v>777</v>
      </c>
      <c r="B388" t="s">
        <v>5</v>
      </c>
      <c r="C388" t="s">
        <v>778</v>
      </c>
      <c r="D388" t="str">
        <f>HYPERLINK("https://talan.bank.gov.ua/get-user-certificate/K3aiZkLs5q7nGnLkdeAe","Завантажити сертифікат")</f>
        <v>Завантажити сертифікат</v>
      </c>
    </row>
    <row r="389" spans="1:4" x14ac:dyDescent="0.3">
      <c r="A389" t="s">
        <v>779</v>
      </c>
      <c r="B389" t="s">
        <v>5</v>
      </c>
      <c r="C389" t="s">
        <v>780</v>
      </c>
      <c r="D389" t="str">
        <f>HYPERLINK("https://talan.bank.gov.ua/get-user-certificate/K3aiZmFZHCzo5x--B9R_","Завантажити сертифікат")</f>
        <v>Завантажити сертифікат</v>
      </c>
    </row>
    <row r="390" spans="1:4" x14ac:dyDescent="0.3">
      <c r="A390" t="s">
        <v>781</v>
      </c>
      <c r="B390" t="s">
        <v>5</v>
      </c>
      <c r="C390" t="s">
        <v>782</v>
      </c>
      <c r="D390" t="str">
        <f>HYPERLINK("https://talan.bank.gov.ua/get-user-certificate/K3aiZnVamqYThDiCKQTm","Завантажити сертифікат")</f>
        <v>Завантажити сертифікат</v>
      </c>
    </row>
    <row r="391" spans="1:4" x14ac:dyDescent="0.3">
      <c r="A391" t="s">
        <v>783</v>
      </c>
      <c r="B391" t="s">
        <v>5</v>
      </c>
      <c r="C391" t="s">
        <v>784</v>
      </c>
      <c r="D391" t="str">
        <f>HYPERLINK("https://talan.bank.gov.ua/get-user-certificate/K3aiZ-sY3FXFozgWJ8Z9","Завантажити сертифікат")</f>
        <v>Завантажити сертифікат</v>
      </c>
    </row>
    <row r="392" spans="1:4" x14ac:dyDescent="0.3">
      <c r="A392" t="s">
        <v>785</v>
      </c>
      <c r="B392" t="s">
        <v>5</v>
      </c>
      <c r="C392" t="s">
        <v>786</v>
      </c>
      <c r="D392" t="str">
        <f>HYPERLINK("https://talan.bank.gov.ua/get-user-certificate/K3aiZg7NB7eZVhkFOQrZ","Завантажити сертифікат")</f>
        <v>Завантажити сертифікат</v>
      </c>
    </row>
    <row r="393" spans="1:4" x14ac:dyDescent="0.3">
      <c r="A393" t="s">
        <v>787</v>
      </c>
      <c r="B393" t="s">
        <v>5</v>
      </c>
      <c r="C393" t="s">
        <v>788</v>
      </c>
      <c r="D393" t="str">
        <f>HYPERLINK("https://talan.bank.gov.ua/get-user-certificate/K3aiZB8j77b5HfpSiqpk","Завантажити сертифікат")</f>
        <v>Завантажити сертифікат</v>
      </c>
    </row>
    <row r="394" spans="1:4" x14ac:dyDescent="0.3">
      <c r="A394" t="s">
        <v>789</v>
      </c>
      <c r="B394" t="s">
        <v>5</v>
      </c>
      <c r="C394" t="s">
        <v>790</v>
      </c>
      <c r="D394" t="str">
        <f>HYPERLINK("https://talan.bank.gov.ua/get-user-certificate/K3aiZue7DyeUXKa5epHd","Завантажити сертифікат")</f>
        <v>Завантажити сертифікат</v>
      </c>
    </row>
    <row r="395" spans="1:4" x14ac:dyDescent="0.3">
      <c r="A395" t="s">
        <v>791</v>
      </c>
      <c r="B395" t="s">
        <v>5</v>
      </c>
      <c r="C395" t="s">
        <v>792</v>
      </c>
      <c r="D395" t="str">
        <f>HYPERLINK("https://talan.bank.gov.ua/get-user-certificate/K3aiZaIacbks_e7Jzeuv","Завантажити сертифікат")</f>
        <v>Завантажити сертифікат</v>
      </c>
    </row>
    <row r="396" spans="1:4" x14ac:dyDescent="0.3">
      <c r="A396" t="s">
        <v>793</v>
      </c>
      <c r="B396" t="s">
        <v>5</v>
      </c>
      <c r="C396" t="s">
        <v>794</v>
      </c>
      <c r="D396" t="str">
        <f>HYPERLINK("https://talan.bank.gov.ua/get-user-certificate/K3aiZ7yqdiG_JgqfeDyd","Завантажити сертифікат")</f>
        <v>Завантажити сертифікат</v>
      </c>
    </row>
    <row r="397" spans="1:4" x14ac:dyDescent="0.3">
      <c r="A397" t="s">
        <v>795</v>
      </c>
      <c r="B397" t="s">
        <v>5</v>
      </c>
      <c r="C397" t="s">
        <v>796</v>
      </c>
      <c r="D397" t="str">
        <f>HYPERLINK("https://talan.bank.gov.ua/get-user-certificate/K3aiZ6eABsjHBD3j1r7B","Завантажити сертифікат")</f>
        <v>Завантажити сертифікат</v>
      </c>
    </row>
    <row r="398" spans="1:4" x14ac:dyDescent="0.3">
      <c r="A398" t="s">
        <v>797</v>
      </c>
      <c r="B398" t="s">
        <v>5</v>
      </c>
      <c r="C398" t="s">
        <v>798</v>
      </c>
      <c r="D398" t="str">
        <f>HYPERLINK("https://talan.bank.gov.ua/get-user-certificate/K3aiZ-pzRvMszlHtIwCu","Завантажити сертифікат")</f>
        <v>Завантажити сертифікат</v>
      </c>
    </row>
    <row r="399" spans="1:4" x14ac:dyDescent="0.3">
      <c r="A399" t="s">
        <v>799</v>
      </c>
      <c r="B399" t="s">
        <v>5</v>
      </c>
      <c r="C399" t="s">
        <v>800</v>
      </c>
      <c r="D399" t="str">
        <f>HYPERLINK("https://talan.bank.gov.ua/get-user-certificate/K3aiZOFKLHwoEbGeISqs","Завантажити сертифікат")</f>
        <v>Завантажити сертифікат</v>
      </c>
    </row>
    <row r="400" spans="1:4" x14ac:dyDescent="0.3">
      <c r="A400" t="s">
        <v>801</v>
      </c>
      <c r="B400" t="s">
        <v>5</v>
      </c>
      <c r="C400" t="s">
        <v>802</v>
      </c>
      <c r="D400" t="str">
        <f>HYPERLINK("https://talan.bank.gov.ua/get-user-certificate/K3aiZBmbmI3Pfv8464Xp","Завантажити сертифікат")</f>
        <v>Завантажити сертифікат</v>
      </c>
    </row>
    <row r="401" spans="1:4" x14ac:dyDescent="0.3">
      <c r="A401" t="s">
        <v>803</v>
      </c>
      <c r="B401" t="s">
        <v>5</v>
      </c>
      <c r="C401" t="s">
        <v>804</v>
      </c>
      <c r="D401" t="str">
        <f>HYPERLINK("https://talan.bank.gov.ua/get-user-certificate/K3aiZXpkF4t4L5WgnCao","Завантажити сертифікат")</f>
        <v>Завантажити сертифікат</v>
      </c>
    </row>
    <row r="402" spans="1:4" x14ac:dyDescent="0.3">
      <c r="A402" t="s">
        <v>805</v>
      </c>
      <c r="B402" t="s">
        <v>5</v>
      </c>
      <c r="C402" t="s">
        <v>806</v>
      </c>
      <c r="D402" t="str">
        <f>HYPERLINK("https://talan.bank.gov.ua/get-user-certificate/K3aiZCq-dL9MM3TsH5q4","Завантажити сертифікат")</f>
        <v>Завантажити сертифікат</v>
      </c>
    </row>
    <row r="403" spans="1:4" x14ac:dyDescent="0.3">
      <c r="A403" t="s">
        <v>807</v>
      </c>
      <c r="B403" t="s">
        <v>5</v>
      </c>
      <c r="C403" t="s">
        <v>808</v>
      </c>
      <c r="D403" t="str">
        <f>HYPERLINK("https://talan.bank.gov.ua/get-user-certificate/K3aiZvg-9thJfJnJSPDt","Завантажити сертифікат")</f>
        <v>Завантажити сертифікат</v>
      </c>
    </row>
    <row r="404" spans="1:4" x14ac:dyDescent="0.3">
      <c r="A404" t="s">
        <v>809</v>
      </c>
      <c r="B404" t="s">
        <v>5</v>
      </c>
      <c r="C404" t="s">
        <v>810</v>
      </c>
      <c r="D404" t="str">
        <f>HYPERLINK("https://talan.bank.gov.ua/get-user-certificate/K3aiZwRMiHQDpkR6tB5G","Завантажити сертифікат")</f>
        <v>Завантажити сертифікат</v>
      </c>
    </row>
    <row r="405" spans="1:4" x14ac:dyDescent="0.3">
      <c r="A405" t="s">
        <v>811</v>
      </c>
      <c r="B405" t="s">
        <v>5</v>
      </c>
      <c r="C405" t="s">
        <v>812</v>
      </c>
      <c r="D405" t="str">
        <f>HYPERLINK("https://talan.bank.gov.ua/get-user-certificate/K3aiZHCNY8KoG39FDEfL","Завантажити сертифікат")</f>
        <v>Завантажити сертифікат</v>
      </c>
    </row>
    <row r="406" spans="1:4" x14ac:dyDescent="0.3">
      <c r="A406" t="s">
        <v>813</v>
      </c>
      <c r="B406" t="s">
        <v>5</v>
      </c>
      <c r="C406" t="s">
        <v>814</v>
      </c>
      <c r="D406" t="str">
        <f>HYPERLINK("https://talan.bank.gov.ua/get-user-certificate/K3aiZlKrs58EP4RfSNfH","Завантажити сертифікат")</f>
        <v>Завантажити сертифікат</v>
      </c>
    </row>
    <row r="407" spans="1:4" x14ac:dyDescent="0.3">
      <c r="A407" t="s">
        <v>815</v>
      </c>
      <c r="B407" t="s">
        <v>5</v>
      </c>
      <c r="C407" t="s">
        <v>816</v>
      </c>
      <c r="D407" t="str">
        <f>HYPERLINK("https://talan.bank.gov.ua/get-user-certificate/K3aiZIckUKHeCOHVbIFQ","Завантажити сертифікат")</f>
        <v>Завантажити сертифікат</v>
      </c>
    </row>
    <row r="408" spans="1:4" x14ac:dyDescent="0.3">
      <c r="A408" t="s">
        <v>817</v>
      </c>
      <c r="B408" t="s">
        <v>5</v>
      </c>
      <c r="C408" t="s">
        <v>818</v>
      </c>
      <c r="D408" t="str">
        <f>HYPERLINK("https://talan.bank.gov.ua/get-user-certificate/K3aiZy2azfngWRtCEfI_","Завантажити сертифікат")</f>
        <v>Завантажити сертифікат</v>
      </c>
    </row>
    <row r="409" spans="1:4" x14ac:dyDescent="0.3">
      <c r="A409" t="s">
        <v>819</v>
      </c>
      <c r="B409" t="s">
        <v>5</v>
      </c>
      <c r="C409" t="s">
        <v>820</v>
      </c>
      <c r="D409" t="str">
        <f>HYPERLINK("https://talan.bank.gov.ua/get-user-certificate/K3aiZpeM05fhn9hOoBLq","Завантажити сертифікат")</f>
        <v>Завантажити сертифікат</v>
      </c>
    </row>
    <row r="410" spans="1:4" x14ac:dyDescent="0.3">
      <c r="A410" t="s">
        <v>821</v>
      </c>
      <c r="B410" t="s">
        <v>5</v>
      </c>
      <c r="C410" t="s">
        <v>822</v>
      </c>
      <c r="D410" t="str">
        <f>HYPERLINK("https://talan.bank.gov.ua/get-user-certificate/K3aiZEWA8a7YjyPDLCd7","Завантажити сертифікат")</f>
        <v>Завантажити сертифікат</v>
      </c>
    </row>
    <row r="411" spans="1:4" x14ac:dyDescent="0.3">
      <c r="A411" t="s">
        <v>823</v>
      </c>
      <c r="B411" t="s">
        <v>5</v>
      </c>
      <c r="C411" t="s">
        <v>824</v>
      </c>
      <c r="D411" t="str">
        <f>HYPERLINK("https://talan.bank.gov.ua/get-user-certificate/K3aiZEPxpiOWLiGtQfKw","Завантажити сертифікат")</f>
        <v>Завантажити сертифікат</v>
      </c>
    </row>
    <row r="412" spans="1:4" x14ac:dyDescent="0.3">
      <c r="A412" t="s">
        <v>825</v>
      </c>
      <c r="B412" t="s">
        <v>5</v>
      </c>
      <c r="C412" t="s">
        <v>826</v>
      </c>
      <c r="D412" t="str">
        <f>HYPERLINK("https://talan.bank.gov.ua/get-user-certificate/K3aiZEjjt60ZL7K5Z4kw","Завантажити сертифікат")</f>
        <v>Завантажити сертифікат</v>
      </c>
    </row>
    <row r="413" spans="1:4" x14ac:dyDescent="0.3">
      <c r="A413" t="s">
        <v>827</v>
      </c>
      <c r="B413" t="s">
        <v>5</v>
      </c>
      <c r="C413" t="s">
        <v>828</v>
      </c>
      <c r="D413" t="str">
        <f>HYPERLINK("https://talan.bank.gov.ua/get-user-certificate/K3aiZyQN-jmnGMzbxZMW","Завантажити сертифікат")</f>
        <v>Завантажити сертифікат</v>
      </c>
    </row>
    <row r="414" spans="1:4" x14ac:dyDescent="0.3">
      <c r="A414" t="s">
        <v>829</v>
      </c>
      <c r="B414" t="s">
        <v>5</v>
      </c>
      <c r="C414" t="s">
        <v>830</v>
      </c>
      <c r="D414" t="str">
        <f>HYPERLINK("https://talan.bank.gov.ua/get-user-certificate/K3aiZTA5VQxTm8yKp8SI","Завантажити сертифікат")</f>
        <v>Завантажити сертифікат</v>
      </c>
    </row>
    <row r="415" spans="1:4" x14ac:dyDescent="0.3">
      <c r="A415" t="s">
        <v>831</v>
      </c>
      <c r="B415" t="s">
        <v>5</v>
      </c>
      <c r="C415" t="s">
        <v>832</v>
      </c>
      <c r="D415" t="str">
        <f>HYPERLINK("https://talan.bank.gov.ua/get-user-certificate/K3aiZ8BpneHsLWygyQKe","Завантажити сертифікат")</f>
        <v>Завантажити сертифікат</v>
      </c>
    </row>
    <row r="416" spans="1:4" x14ac:dyDescent="0.3">
      <c r="A416" t="s">
        <v>833</v>
      </c>
      <c r="B416" t="s">
        <v>5</v>
      </c>
      <c r="C416" t="s">
        <v>834</v>
      </c>
      <c r="D416" t="str">
        <f>HYPERLINK("https://talan.bank.gov.ua/get-user-certificate/K3aiZV0TNlpLR2XZEfT6","Завантажити сертифікат")</f>
        <v>Завантажити сертифікат</v>
      </c>
    </row>
    <row r="417" spans="1:4" x14ac:dyDescent="0.3">
      <c r="A417" t="s">
        <v>835</v>
      </c>
      <c r="B417" t="s">
        <v>5</v>
      </c>
      <c r="C417" t="s">
        <v>836</v>
      </c>
      <c r="D417" t="str">
        <f>HYPERLINK("https://talan.bank.gov.ua/get-user-certificate/K3aiZH9S5OSXW5Zqc2N5","Завантажити сертифікат")</f>
        <v>Завантажити сертифікат</v>
      </c>
    </row>
    <row r="418" spans="1:4" x14ac:dyDescent="0.3">
      <c r="A418" t="s">
        <v>837</v>
      </c>
      <c r="B418" t="s">
        <v>5</v>
      </c>
      <c r="C418" t="s">
        <v>838</v>
      </c>
      <c r="D418" t="str">
        <f>HYPERLINK("https://talan.bank.gov.ua/get-user-certificate/K3aiZGtZME2Ch7I561q_","Завантажити сертифікат")</f>
        <v>Завантажити сертифікат</v>
      </c>
    </row>
    <row r="419" spans="1:4" x14ac:dyDescent="0.3">
      <c r="A419" t="s">
        <v>839</v>
      </c>
      <c r="B419" t="s">
        <v>5</v>
      </c>
      <c r="C419" t="s">
        <v>840</v>
      </c>
      <c r="D419" t="str">
        <f>HYPERLINK("https://talan.bank.gov.ua/get-user-certificate/K3aiZ7TuV6HGzYnyu2Qo","Завантажити сертифікат")</f>
        <v>Завантажити сертифікат</v>
      </c>
    </row>
    <row r="420" spans="1:4" x14ac:dyDescent="0.3">
      <c r="A420" t="s">
        <v>841</v>
      </c>
      <c r="B420" t="s">
        <v>5</v>
      </c>
      <c r="C420" t="s">
        <v>842</v>
      </c>
      <c r="D420" t="str">
        <f>HYPERLINK("https://talan.bank.gov.ua/get-user-certificate/K3aiZ23HeUsErp2KdCOD","Завантажити сертифікат")</f>
        <v>Завантажити сертифікат</v>
      </c>
    </row>
    <row r="421" spans="1:4" x14ac:dyDescent="0.3">
      <c r="A421" t="s">
        <v>843</v>
      </c>
      <c r="B421" t="s">
        <v>5</v>
      </c>
      <c r="C421" t="s">
        <v>844</v>
      </c>
      <c r="D421" t="str">
        <f>HYPERLINK("https://talan.bank.gov.ua/get-user-certificate/K3aiZewKXF_HFlTNSo3W","Завантажити сертифікат")</f>
        <v>Завантажити сертифікат</v>
      </c>
    </row>
    <row r="422" spans="1:4" x14ac:dyDescent="0.3">
      <c r="A422" t="s">
        <v>845</v>
      </c>
      <c r="B422" t="s">
        <v>5</v>
      </c>
      <c r="C422" t="s">
        <v>846</v>
      </c>
      <c r="D422" t="str">
        <f>HYPERLINK("https://talan.bank.gov.ua/get-user-certificate/K3aiZRjZsztKn3EFB_vs","Завантажити сертифікат")</f>
        <v>Завантажити сертифікат</v>
      </c>
    </row>
    <row r="423" spans="1:4" x14ac:dyDescent="0.3">
      <c r="A423" t="s">
        <v>847</v>
      </c>
      <c r="B423" t="s">
        <v>5</v>
      </c>
      <c r="C423" t="s">
        <v>848</v>
      </c>
      <c r="D423" t="str">
        <f>HYPERLINK("https://talan.bank.gov.ua/get-user-certificate/K3aiZeHoOhHB-gi9T68H","Завантажити сертифікат")</f>
        <v>Завантажити сертифікат</v>
      </c>
    </row>
    <row r="424" spans="1:4" x14ac:dyDescent="0.3">
      <c r="A424" t="s">
        <v>849</v>
      </c>
      <c r="B424" t="s">
        <v>5</v>
      </c>
      <c r="C424" t="s">
        <v>850</v>
      </c>
      <c r="D424" t="str">
        <f>HYPERLINK("https://talan.bank.gov.ua/get-user-certificate/K3aiZNXOzmnJay7hNMp-","Завантажити сертифікат")</f>
        <v>Завантажити сертифікат</v>
      </c>
    </row>
    <row r="425" spans="1:4" x14ac:dyDescent="0.3">
      <c r="A425" t="s">
        <v>851</v>
      </c>
      <c r="B425" t="s">
        <v>5</v>
      </c>
      <c r="C425" t="s">
        <v>852</v>
      </c>
      <c r="D425" t="str">
        <f>HYPERLINK("https://talan.bank.gov.ua/get-user-certificate/K3aiZbeA7Yfs51GH9MKd","Завантажити сертифікат")</f>
        <v>Завантажити сертифікат</v>
      </c>
    </row>
    <row r="426" spans="1:4" x14ac:dyDescent="0.3">
      <c r="A426" t="s">
        <v>853</v>
      </c>
      <c r="B426" t="s">
        <v>5</v>
      </c>
      <c r="C426" t="s">
        <v>854</v>
      </c>
      <c r="D426" t="str">
        <f>HYPERLINK("https://talan.bank.gov.ua/get-user-certificate/K3aiZ2F_v5kJKQEt83fU","Завантажити сертифікат")</f>
        <v>Завантажити сертифікат</v>
      </c>
    </row>
    <row r="427" spans="1:4" x14ac:dyDescent="0.3">
      <c r="A427" t="s">
        <v>855</v>
      </c>
      <c r="B427" t="s">
        <v>5</v>
      </c>
      <c r="C427" t="s">
        <v>856</v>
      </c>
      <c r="D427" t="str">
        <f>HYPERLINK("https://talan.bank.gov.ua/get-user-certificate/K3aiZkhRTwqZxhx8hmmF","Завантажити сертифікат")</f>
        <v>Завантажити сертифікат</v>
      </c>
    </row>
    <row r="428" spans="1:4" x14ac:dyDescent="0.3">
      <c r="A428" t="s">
        <v>857</v>
      </c>
      <c r="B428" t="s">
        <v>5</v>
      </c>
      <c r="C428" t="s">
        <v>858</v>
      </c>
      <c r="D428" t="str">
        <f>HYPERLINK("https://talan.bank.gov.ua/get-user-certificate/K3aiZzzAW3oiyPH-3FlK","Завантажити сертифікат")</f>
        <v>Завантажити сертифікат</v>
      </c>
    </row>
    <row r="429" spans="1:4" x14ac:dyDescent="0.3">
      <c r="A429" t="s">
        <v>859</v>
      </c>
      <c r="B429" t="s">
        <v>5</v>
      </c>
      <c r="C429" t="s">
        <v>860</v>
      </c>
      <c r="D429" t="str">
        <f>HYPERLINK("https://talan.bank.gov.ua/get-user-certificate/K3aiZ8ljGe9nu13rbqa3","Завантажити сертифікат")</f>
        <v>Завантажити сертифікат</v>
      </c>
    </row>
    <row r="430" spans="1:4" x14ac:dyDescent="0.3">
      <c r="A430" t="s">
        <v>861</v>
      </c>
      <c r="B430" t="s">
        <v>5</v>
      </c>
      <c r="C430" t="s">
        <v>862</v>
      </c>
      <c r="D430" t="str">
        <f>HYPERLINK("https://talan.bank.gov.ua/get-user-certificate/K3aiZb1aZfyEfSyKyOI9","Завантажити сертифікат")</f>
        <v>Завантажити сертифікат</v>
      </c>
    </row>
    <row r="431" spans="1:4" x14ac:dyDescent="0.3">
      <c r="A431" t="s">
        <v>863</v>
      </c>
      <c r="B431" t="s">
        <v>5</v>
      </c>
      <c r="C431" t="s">
        <v>864</v>
      </c>
      <c r="D431" t="str">
        <f>HYPERLINK("https://talan.bank.gov.ua/get-user-certificate/K3aiZOV20DtBmKrEBCe_","Завантажити сертифікат")</f>
        <v>Завантажити сертифікат</v>
      </c>
    </row>
    <row r="432" spans="1:4" x14ac:dyDescent="0.3">
      <c r="A432" t="s">
        <v>865</v>
      </c>
      <c r="B432" t="s">
        <v>5</v>
      </c>
      <c r="C432" t="s">
        <v>866</v>
      </c>
      <c r="D432" t="str">
        <f>HYPERLINK("https://talan.bank.gov.ua/get-user-certificate/K3aiZZzDCpvzXtL2sz3M","Завантажити сертифікат")</f>
        <v>Завантажити сертифікат</v>
      </c>
    </row>
    <row r="433" spans="1:4" x14ac:dyDescent="0.3">
      <c r="A433" t="s">
        <v>867</v>
      </c>
      <c r="B433" t="s">
        <v>5</v>
      </c>
      <c r="C433" t="s">
        <v>868</v>
      </c>
      <c r="D433" t="str">
        <f>HYPERLINK("https://talan.bank.gov.ua/get-user-certificate/K3aiZzab0g6v5bKUl_Uh","Завантажити сертифікат")</f>
        <v>Завантажити сертифікат</v>
      </c>
    </row>
    <row r="434" spans="1:4" x14ac:dyDescent="0.3">
      <c r="A434" t="s">
        <v>869</v>
      </c>
      <c r="B434" t="s">
        <v>5</v>
      </c>
      <c r="C434" t="s">
        <v>870</v>
      </c>
      <c r="D434" t="str">
        <f>HYPERLINK("https://talan.bank.gov.ua/get-user-certificate/K3aiZEFdl2UTO_cpB3FZ","Завантажити сертифікат")</f>
        <v>Завантажити сертифікат</v>
      </c>
    </row>
    <row r="435" spans="1:4" x14ac:dyDescent="0.3">
      <c r="A435" t="s">
        <v>871</v>
      </c>
      <c r="B435" t="s">
        <v>5</v>
      </c>
      <c r="C435" t="s">
        <v>872</v>
      </c>
      <c r="D435" t="str">
        <f>HYPERLINK("https://talan.bank.gov.ua/get-user-certificate/K3aiZKRrvyDO6jK7fSWG","Завантажити сертифікат")</f>
        <v>Завантажити сертифікат</v>
      </c>
    </row>
    <row r="436" spans="1:4" x14ac:dyDescent="0.3">
      <c r="A436" t="s">
        <v>873</v>
      </c>
      <c r="B436" t="s">
        <v>5</v>
      </c>
      <c r="C436" t="s">
        <v>874</v>
      </c>
      <c r="D436" t="str">
        <f>HYPERLINK("https://talan.bank.gov.ua/get-user-certificate/K3aiZUdtLHEGuShUSYIL","Завантажити сертифікат")</f>
        <v>Завантажити сертифікат</v>
      </c>
    </row>
    <row r="437" spans="1:4" x14ac:dyDescent="0.3">
      <c r="A437" t="s">
        <v>875</v>
      </c>
      <c r="B437" t="s">
        <v>5</v>
      </c>
      <c r="C437" t="s">
        <v>876</v>
      </c>
      <c r="D437" t="str">
        <f>HYPERLINK("https://talan.bank.gov.ua/get-user-certificate/K3aiZar6F00ALqAnfFbi","Завантажити сертифікат")</f>
        <v>Завантажити сертифікат</v>
      </c>
    </row>
    <row r="438" spans="1:4" x14ac:dyDescent="0.3">
      <c r="A438" t="s">
        <v>877</v>
      </c>
      <c r="B438" t="s">
        <v>5</v>
      </c>
      <c r="C438" t="s">
        <v>878</v>
      </c>
      <c r="D438" t="str">
        <f>HYPERLINK("https://talan.bank.gov.ua/get-user-certificate/K3aiZJCwY6D_a9fdlgP9","Завантажити сертифікат")</f>
        <v>Завантажити сертифікат</v>
      </c>
    </row>
    <row r="439" spans="1:4" x14ac:dyDescent="0.3">
      <c r="A439" t="s">
        <v>879</v>
      </c>
      <c r="B439" t="s">
        <v>5</v>
      </c>
      <c r="C439" t="s">
        <v>880</v>
      </c>
      <c r="D439" t="str">
        <f>HYPERLINK("https://talan.bank.gov.ua/get-user-certificate/K3aiZt4HCJn1j8z93Qtg","Завантажити сертифікат")</f>
        <v>Завантажити сертифікат</v>
      </c>
    </row>
    <row r="440" spans="1:4" x14ac:dyDescent="0.3">
      <c r="A440" t="s">
        <v>881</v>
      </c>
      <c r="B440" t="s">
        <v>5</v>
      </c>
      <c r="C440" t="s">
        <v>882</v>
      </c>
      <c r="D440" t="str">
        <f>HYPERLINK("https://talan.bank.gov.ua/get-user-certificate/K3aiZIbmMVZ5K4QKSm7y","Завантажити сертифікат")</f>
        <v>Завантажити сертифікат</v>
      </c>
    </row>
    <row r="441" spans="1:4" x14ac:dyDescent="0.3">
      <c r="A441" t="s">
        <v>883</v>
      </c>
      <c r="B441" t="s">
        <v>5</v>
      </c>
      <c r="C441" t="s">
        <v>884</v>
      </c>
      <c r="D441" t="str">
        <f>HYPERLINK("https://talan.bank.gov.ua/get-user-certificate/K3aiZtWZZ-OtbwUS88J7","Завантажити сертифікат")</f>
        <v>Завантажити сертифікат</v>
      </c>
    </row>
    <row r="442" spans="1:4" x14ac:dyDescent="0.3">
      <c r="A442" t="s">
        <v>885</v>
      </c>
      <c r="B442" t="s">
        <v>5</v>
      </c>
      <c r="C442" t="s">
        <v>886</v>
      </c>
      <c r="D442" t="str">
        <f>HYPERLINK("https://talan.bank.gov.ua/get-user-certificate/K3aiZOJ-UCVtwD_KbxWh","Завантажити сертифікат")</f>
        <v>Завантажити сертифікат</v>
      </c>
    </row>
    <row r="443" spans="1:4" x14ac:dyDescent="0.3">
      <c r="A443" t="s">
        <v>887</v>
      </c>
      <c r="B443" t="s">
        <v>5</v>
      </c>
      <c r="C443" t="s">
        <v>888</v>
      </c>
      <c r="D443" t="str">
        <f>HYPERLINK("https://talan.bank.gov.ua/get-user-certificate/K3aiZS1442vHfL4avHtq","Завантажити сертифікат")</f>
        <v>Завантажити сертифікат</v>
      </c>
    </row>
    <row r="444" spans="1:4" x14ac:dyDescent="0.3">
      <c r="A444" t="s">
        <v>889</v>
      </c>
      <c r="B444" t="s">
        <v>5</v>
      </c>
      <c r="C444" t="s">
        <v>890</v>
      </c>
      <c r="D444" t="str">
        <f>HYPERLINK("https://talan.bank.gov.ua/get-user-certificate/K3aiZ3_Lx5Qy7iDIPjeo","Завантажити сертифікат")</f>
        <v>Завантажити сертифікат</v>
      </c>
    </row>
    <row r="445" spans="1:4" x14ac:dyDescent="0.3">
      <c r="A445" t="s">
        <v>891</v>
      </c>
      <c r="B445" t="s">
        <v>5</v>
      </c>
      <c r="C445" t="s">
        <v>892</v>
      </c>
      <c r="D445" t="str">
        <f>HYPERLINK("https://talan.bank.gov.ua/get-user-certificate/K3aiZ9E1E09Os6wPX8yg","Завантажити сертифікат")</f>
        <v>Завантажити сертифікат</v>
      </c>
    </row>
    <row r="446" spans="1:4" x14ac:dyDescent="0.3">
      <c r="A446" t="s">
        <v>893</v>
      </c>
      <c r="B446" t="s">
        <v>5</v>
      </c>
      <c r="C446" t="s">
        <v>894</v>
      </c>
      <c r="D446" t="str">
        <f>HYPERLINK("https://talan.bank.gov.ua/get-user-certificate/K3aiZvfwCaHK0vEhazBw","Завантажити сертифікат")</f>
        <v>Завантажити сертифікат</v>
      </c>
    </row>
    <row r="447" spans="1:4" x14ac:dyDescent="0.3">
      <c r="A447" t="s">
        <v>895</v>
      </c>
      <c r="B447" t="s">
        <v>5</v>
      </c>
      <c r="C447" t="s">
        <v>896</v>
      </c>
      <c r="D447" t="str">
        <f>HYPERLINK("https://talan.bank.gov.ua/get-user-certificate/K3aiZPIrKN7gmoA8Xnew","Завантажити сертифікат")</f>
        <v>Завантажити сертифікат</v>
      </c>
    </row>
    <row r="448" spans="1:4" x14ac:dyDescent="0.3">
      <c r="A448" t="s">
        <v>897</v>
      </c>
      <c r="B448" t="s">
        <v>5</v>
      </c>
      <c r="C448" t="s">
        <v>898</v>
      </c>
      <c r="D448" t="str">
        <f>HYPERLINK("https://talan.bank.gov.ua/get-user-certificate/K3aiZBamhG7qnUqRtZD5","Завантажити сертифікат")</f>
        <v>Завантажити сертифікат</v>
      </c>
    </row>
    <row r="449" spans="1:4" x14ac:dyDescent="0.3">
      <c r="A449" t="s">
        <v>899</v>
      </c>
      <c r="B449" t="s">
        <v>5</v>
      </c>
      <c r="C449" t="s">
        <v>900</v>
      </c>
      <c r="D449" t="str">
        <f>HYPERLINK("https://talan.bank.gov.ua/get-user-certificate/K3aiZkzfguS1pztQkOrZ","Завантажити сертифікат")</f>
        <v>Завантажити сертифікат</v>
      </c>
    </row>
    <row r="450" spans="1:4" x14ac:dyDescent="0.3">
      <c r="A450" t="s">
        <v>901</v>
      </c>
      <c r="B450" t="s">
        <v>5</v>
      </c>
      <c r="C450" t="s">
        <v>902</v>
      </c>
      <c r="D450" t="str">
        <f>HYPERLINK("https://talan.bank.gov.ua/get-user-certificate/K3aiZy5xzSkGcs_mDPwC","Завантажити сертифікат")</f>
        <v>Завантажити сертифікат</v>
      </c>
    </row>
    <row r="451" spans="1:4" x14ac:dyDescent="0.3">
      <c r="A451" t="s">
        <v>903</v>
      </c>
      <c r="B451" t="s">
        <v>5</v>
      </c>
      <c r="C451" t="s">
        <v>904</v>
      </c>
      <c r="D451" t="str">
        <f>HYPERLINK("https://talan.bank.gov.ua/get-user-certificate/K3aiZ_HfHGjQxuS3jCR2","Завантажити сертифікат")</f>
        <v>Завантажити сертифікат</v>
      </c>
    </row>
    <row r="452" spans="1:4" x14ac:dyDescent="0.3">
      <c r="A452" t="s">
        <v>905</v>
      </c>
      <c r="B452" t="s">
        <v>5</v>
      </c>
      <c r="C452" t="s">
        <v>906</v>
      </c>
      <c r="D452" t="str">
        <f>HYPERLINK("https://talan.bank.gov.ua/get-user-certificate/K3aiZU8XrArpscvm_oBZ","Завантажити сертифікат")</f>
        <v>Завантажити сертифікат</v>
      </c>
    </row>
    <row r="453" spans="1:4" x14ac:dyDescent="0.3">
      <c r="A453" t="s">
        <v>907</v>
      </c>
      <c r="B453" t="s">
        <v>5</v>
      </c>
      <c r="C453" t="s">
        <v>908</v>
      </c>
      <c r="D453" t="str">
        <f>HYPERLINK("https://talan.bank.gov.ua/get-user-certificate/K3aiZjnYFy2v88KzI6V2","Завантажити сертифікат")</f>
        <v>Завантажити сертифікат</v>
      </c>
    </row>
    <row r="454" spans="1:4" x14ac:dyDescent="0.3">
      <c r="A454" t="s">
        <v>909</v>
      </c>
      <c r="B454" t="s">
        <v>5</v>
      </c>
      <c r="C454" t="s">
        <v>910</v>
      </c>
      <c r="D454" t="str">
        <f>HYPERLINK("https://talan.bank.gov.ua/get-user-certificate/K3aiZmUI_MNQd0_SPMvn","Завантажити сертифікат")</f>
        <v>Завантажити сертифікат</v>
      </c>
    </row>
    <row r="455" spans="1:4" x14ac:dyDescent="0.3">
      <c r="A455" t="s">
        <v>911</v>
      </c>
      <c r="B455" t="s">
        <v>5</v>
      </c>
      <c r="C455" t="s">
        <v>912</v>
      </c>
      <c r="D455" t="str">
        <f>HYPERLINK("https://talan.bank.gov.ua/get-user-certificate/K3aiZm999LqPRmI1TWp3","Завантажити сертифікат")</f>
        <v>Завантажити сертифікат</v>
      </c>
    </row>
    <row r="456" spans="1:4" x14ac:dyDescent="0.3">
      <c r="A456" t="s">
        <v>913</v>
      </c>
      <c r="B456" t="s">
        <v>5</v>
      </c>
      <c r="C456" t="s">
        <v>914</v>
      </c>
      <c r="D456" t="str">
        <f>HYPERLINK("https://talan.bank.gov.ua/get-user-certificate/K3aiZ4S90BexFY8YaKPH","Завантажити сертифікат")</f>
        <v>Завантажити сертифікат</v>
      </c>
    </row>
    <row r="457" spans="1:4" x14ac:dyDescent="0.3">
      <c r="A457" t="s">
        <v>915</v>
      </c>
      <c r="B457" t="s">
        <v>5</v>
      </c>
      <c r="C457" t="s">
        <v>916</v>
      </c>
      <c r="D457" t="str">
        <f>HYPERLINK("https://talan.bank.gov.ua/get-user-certificate/K3aiZaFoL6K7W9_uHSZX","Завантажити сертифікат")</f>
        <v>Завантажити сертифікат</v>
      </c>
    </row>
    <row r="458" spans="1:4" x14ac:dyDescent="0.3">
      <c r="A458" t="s">
        <v>917</v>
      </c>
      <c r="B458" t="s">
        <v>5</v>
      </c>
      <c r="C458" t="s">
        <v>918</v>
      </c>
      <c r="D458" t="str">
        <f>HYPERLINK("https://talan.bank.gov.ua/get-user-certificate/K3aiZ6oZ5p6axMoVbkNQ","Завантажити сертифікат")</f>
        <v>Завантажити сертифікат</v>
      </c>
    </row>
    <row r="459" spans="1:4" x14ac:dyDescent="0.3">
      <c r="A459" t="s">
        <v>919</v>
      </c>
      <c r="B459" t="s">
        <v>5</v>
      </c>
      <c r="C459" t="s">
        <v>920</v>
      </c>
      <c r="D459" t="str">
        <f>HYPERLINK("https://talan.bank.gov.ua/get-user-certificate/K3aiZpL85u09BmAb9Ze8","Завантажити сертифікат")</f>
        <v>Завантажити сертифікат</v>
      </c>
    </row>
    <row r="460" spans="1:4" x14ac:dyDescent="0.3">
      <c r="A460" t="s">
        <v>921</v>
      </c>
      <c r="B460" t="s">
        <v>5</v>
      </c>
      <c r="C460" t="s">
        <v>922</v>
      </c>
      <c r="D460" t="str">
        <f>HYPERLINK("https://talan.bank.gov.ua/get-user-certificate/K3aiZmlgQtGzvFdHZDB7","Завантажити сертифікат")</f>
        <v>Завантажити сертифікат</v>
      </c>
    </row>
    <row r="461" spans="1:4" x14ac:dyDescent="0.3">
      <c r="A461" t="s">
        <v>923</v>
      </c>
      <c r="B461" t="s">
        <v>5</v>
      </c>
      <c r="C461" t="s">
        <v>924</v>
      </c>
      <c r="D461" t="str">
        <f>HYPERLINK("https://talan.bank.gov.ua/get-user-certificate/K3aiZoSUQVNbE8MzVM6g","Завантажити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D2" r:id="rId1" tooltip="Завантажити сертифікат" display="Завантажити сертифікат"/>
    <hyperlink ref="D3" r:id="rId2" tooltip="Завантажити сертифікат" display="Завантажити сертифікат"/>
    <hyperlink ref="D4" r:id="rId3" tooltip="Завантажити сертифікат" display="Завантажити сертифікат"/>
    <hyperlink ref="D5" r:id="rId4" tooltip="Завантажити сертифікат" display="Завантажити сертифікат"/>
    <hyperlink ref="D6" r:id="rId5" tooltip="Завантажити сертифікат" display="Завантажити сертифікат"/>
    <hyperlink ref="D7" r:id="rId6" tooltip="Завантажити сертифікат" display="Завантажити сертифікат"/>
    <hyperlink ref="D8" r:id="rId7" tooltip="Завантажити сертифікат" display="Завантажити сертифікат"/>
    <hyperlink ref="D9" r:id="rId8" tooltip="Завантажити сертифікат" display="Завантажити сертифікат"/>
    <hyperlink ref="D10" r:id="rId9" tooltip="Завантажити сертифікат" display="Завантажити сертифікат"/>
    <hyperlink ref="D11" r:id="rId10" tooltip="Завантажити сертифікат" display="Завантажити сертифікат"/>
    <hyperlink ref="D12" r:id="rId11" tooltip="Завантажити сертифікат" display="Завантажити сертифікат"/>
    <hyperlink ref="D13" r:id="rId12" tooltip="Завантажити сертифікат" display="Завантажити сертифікат"/>
    <hyperlink ref="D14" r:id="rId13" tooltip="Завантажити сертифікат" display="Завантажити сертифікат"/>
    <hyperlink ref="D15" r:id="rId14" tooltip="Завантажити сертифікат" display="Завантажити сертифікат"/>
    <hyperlink ref="D16" r:id="rId15" tooltip="Завантажити сертифікат" display="Завантажити сертифікат"/>
    <hyperlink ref="D17" r:id="rId16" tooltip="Завантажити сертифікат" display="Завантажити сертифікат"/>
    <hyperlink ref="D18" r:id="rId17" tooltip="Завантажити сертифікат" display="Завантажити сертифікат"/>
    <hyperlink ref="D19" r:id="rId18" tooltip="Завантажити сертифікат" display="Завантажити сертифікат"/>
    <hyperlink ref="D20" r:id="rId19" tooltip="Завантажити сертифікат" display="Завантажити сертифікат"/>
    <hyperlink ref="D21" r:id="rId20" tooltip="Завантажити сертифікат" display="Завантажити сертифікат"/>
    <hyperlink ref="D22" r:id="rId21" tooltip="Завантажити сертифікат" display="Завантажити сертифікат"/>
    <hyperlink ref="D23" r:id="rId22" tooltip="Завантажити сертифікат" display="Завантажити сертифікат"/>
    <hyperlink ref="D24" r:id="rId23" tooltip="Завантажити сертифікат" display="Завантажити сертифікат"/>
    <hyperlink ref="D25" r:id="rId24" tooltip="Завантажити сертифікат" display="Завантажити сертифікат"/>
    <hyperlink ref="D26" r:id="rId25" tooltip="Завантажити сертифікат" display="Завантажити сертифікат"/>
    <hyperlink ref="D27" r:id="rId26" tooltip="Завантажити сертифікат" display="Завантажити сертифікат"/>
    <hyperlink ref="D28" r:id="rId27" tooltip="Завантажити сертифікат" display="Завантажити сертифікат"/>
    <hyperlink ref="D29" r:id="rId28" tooltip="Завантажити сертифікат" display="Завантажити сертифікат"/>
    <hyperlink ref="D30" r:id="rId29" tooltip="Завантажити сертифікат" display="Завантажити сертифікат"/>
    <hyperlink ref="D31" r:id="rId30" tooltip="Завантажити сертифікат" display="Завантажити сертифікат"/>
    <hyperlink ref="D32" r:id="rId31" tooltip="Завантажити сертифікат" display="Завантажити сертифікат"/>
    <hyperlink ref="D33" r:id="rId32" tooltip="Завантажити сертифікат" display="Завантажити сертифікат"/>
    <hyperlink ref="D34" r:id="rId33" tooltip="Завантажити сертифікат" display="Завантажити сертифікат"/>
    <hyperlink ref="D35" r:id="rId34" tooltip="Завантажити сертифікат" display="Завантажити сертифікат"/>
    <hyperlink ref="D36" r:id="rId35" tooltip="Завантажити сертифікат" display="Завантажити сертифікат"/>
    <hyperlink ref="D37" r:id="rId36" tooltip="Завантажити сертифікат" display="Завантажити сертифікат"/>
    <hyperlink ref="D38" r:id="rId37" tooltip="Завантажити сертифікат" display="Завантажити сертифікат"/>
    <hyperlink ref="D39" r:id="rId38" tooltip="Завантажити сертифікат" display="Завантажити сертифікат"/>
    <hyperlink ref="D40" r:id="rId39" tooltip="Завантажити сертифікат" display="Завантажити сертифікат"/>
    <hyperlink ref="D41" r:id="rId40" tooltip="Завантажити сертифікат" display="Завантажити сертифікат"/>
    <hyperlink ref="D42" r:id="rId41" tooltip="Завантажити сертифікат" display="Завантажити сертифікат"/>
    <hyperlink ref="D43" r:id="rId42" tooltip="Завантажити сертифікат" display="Завантажити сертифікат"/>
    <hyperlink ref="D44" r:id="rId43" tooltip="Завантажити сертифікат" display="Завантажити сертифікат"/>
    <hyperlink ref="D45" r:id="rId44" tooltip="Завантажити сертифікат" display="Завантажити сертифікат"/>
    <hyperlink ref="D46" r:id="rId45" tooltip="Завантажити сертифікат" display="Завантажити сертифікат"/>
    <hyperlink ref="D47" r:id="rId46" tooltip="Завантажити сертифікат" display="Завантажити сертифікат"/>
    <hyperlink ref="D48" r:id="rId47" tooltip="Завантажити сертифікат" display="Завантажити сертифікат"/>
    <hyperlink ref="D49" r:id="rId48" tooltip="Завантажити сертифікат" display="Завантажити сертифікат"/>
    <hyperlink ref="D50" r:id="rId49" tooltip="Завантажити сертифікат" display="Завантажити сертифікат"/>
    <hyperlink ref="D51" r:id="rId50" tooltip="Завантажити сертифікат" display="Завантажити сертифікат"/>
    <hyperlink ref="D52" r:id="rId51" tooltip="Завантажити сертифікат" display="Завантажити сертифікат"/>
    <hyperlink ref="D53" r:id="rId52" tooltip="Завантажити сертифікат" display="Завантажити сертифікат"/>
    <hyperlink ref="D54" r:id="rId53" tooltip="Завантажити сертифікат" display="Завантажити сертифікат"/>
    <hyperlink ref="D55" r:id="rId54" tooltip="Завантажити сертифікат" display="Завантажити сертифікат"/>
    <hyperlink ref="D56" r:id="rId55" tooltip="Завантажити сертифікат" display="Завантажити сертифікат"/>
    <hyperlink ref="D57" r:id="rId56" tooltip="Завантажити сертифікат" display="Завантажити сертифікат"/>
    <hyperlink ref="D58" r:id="rId57" tooltip="Завантажити сертифікат" display="Завантажити сертифікат"/>
    <hyperlink ref="D59" r:id="rId58" tooltip="Завантажити сертифікат" display="Завантажити сертифікат"/>
    <hyperlink ref="D60" r:id="rId59" tooltip="Завантажити сертифікат" display="Завантажити сертифікат"/>
    <hyperlink ref="D61" r:id="rId60" tooltip="Завантажити сертифікат" display="Завантажити сертифікат"/>
    <hyperlink ref="D62" r:id="rId61" tooltip="Завантажити сертифікат" display="Завантажити сертифікат"/>
    <hyperlink ref="D63" r:id="rId62" tooltip="Завантажити сертифікат" display="Завантажити сертифікат"/>
    <hyperlink ref="D64" r:id="rId63" tooltip="Завантажити сертифікат" display="Завантажити сертифікат"/>
    <hyperlink ref="D65" r:id="rId64" tooltip="Завантажити сертифікат" display="Завантажити сертифікат"/>
    <hyperlink ref="D66" r:id="rId65" tooltip="Завантажити сертифікат" display="Завантажити сертифікат"/>
    <hyperlink ref="D67" r:id="rId66" tooltip="Завантажити сертифікат" display="Завантажити сертифікат"/>
    <hyperlink ref="D68" r:id="rId67" tooltip="Завантажити сертифікат" display="Завантажити сертифікат"/>
    <hyperlink ref="D69" r:id="rId68" tooltip="Завантажити сертифікат" display="Завантажити сертифікат"/>
    <hyperlink ref="D70" r:id="rId69" tooltip="Завантажити сертифікат" display="Завантажити сертифікат"/>
    <hyperlink ref="D71" r:id="rId70" tooltip="Завантажити сертифікат" display="Завантажити сертифікат"/>
    <hyperlink ref="D72" r:id="rId71" tooltip="Завантажити сертифікат" display="Завантажити сертифікат"/>
    <hyperlink ref="D73" r:id="rId72" tooltip="Завантажити сертифікат" display="Завантажити сертифікат"/>
    <hyperlink ref="D74" r:id="rId73" tooltip="Завантажити сертифікат" display="Завантажити сертифікат"/>
    <hyperlink ref="D75" r:id="rId74" tooltip="Завантажити сертифікат" display="Завантажити сертифікат"/>
    <hyperlink ref="D76" r:id="rId75" tooltip="Завантажити сертифікат" display="Завантажити сертифікат"/>
    <hyperlink ref="D77" r:id="rId76" tooltip="Завантажити сертифікат" display="Завантажити сертифікат"/>
    <hyperlink ref="D78" r:id="rId77" tooltip="Завантажити сертифікат" display="Завантажити сертифікат"/>
    <hyperlink ref="D79" r:id="rId78" tooltip="Завантажити сертифікат" display="Завантажити сертифікат"/>
    <hyperlink ref="D80" r:id="rId79" tooltip="Завантажити сертифікат" display="Завантажити сертифікат"/>
    <hyperlink ref="D81" r:id="rId80" tooltip="Завантажити сертифікат" display="Завантажити сертифікат"/>
    <hyperlink ref="D82" r:id="rId81" tooltip="Завантажити сертифікат" display="Завантажити сертифікат"/>
    <hyperlink ref="D83" r:id="rId82" tooltip="Завантажити сертифікат" display="Завантажити сертифікат"/>
    <hyperlink ref="D84" r:id="rId83" tooltip="Завантажити сертифікат" display="Завантажити сертифікат"/>
    <hyperlink ref="D85" r:id="rId84" tooltip="Завантажити сертифікат" display="Завантажити сертифікат"/>
    <hyperlink ref="D86" r:id="rId85" tooltip="Завантажити сертифікат" display="Завантажити сертифікат"/>
    <hyperlink ref="D87" r:id="rId86" tooltip="Завантажити сертифікат" display="Завантажити сертифікат"/>
    <hyperlink ref="D88" r:id="rId87" tooltip="Завантажити сертифікат" display="Завантажити сертифікат"/>
    <hyperlink ref="D89" r:id="rId88" tooltip="Завантажити сертифікат" display="Завантажити сертифікат"/>
    <hyperlink ref="D90" r:id="rId89" tooltip="Завантажити сертифікат" display="Завантажити сертифікат"/>
    <hyperlink ref="D91" r:id="rId90" tooltip="Завантажити сертифікат" display="Завантажити сертифікат"/>
    <hyperlink ref="D92" r:id="rId91" tooltip="Завантажити сертифікат" display="Завантажити сертифікат"/>
    <hyperlink ref="D93" r:id="rId92" tooltip="Завантажити сертифікат" display="Завантажити сертифікат"/>
    <hyperlink ref="D94" r:id="rId93" tooltip="Завантажити сертифікат" display="Завантажити сертифікат"/>
    <hyperlink ref="D95" r:id="rId94" tooltip="Завантажити сертифікат" display="Завантажити сертифікат"/>
    <hyperlink ref="D96" r:id="rId95" tooltip="Завантажити сертифікат" display="Завантажити сертифікат"/>
    <hyperlink ref="D97" r:id="rId96" tooltip="Завантажити сертифікат" display="Завантажити сертифікат"/>
    <hyperlink ref="D98" r:id="rId97" tooltip="Завантажити сертифікат" display="Завантажити сертифікат"/>
    <hyperlink ref="D99" r:id="rId98" tooltip="Завантажити сертифікат" display="Завантажити сертифікат"/>
    <hyperlink ref="D100" r:id="rId99" tooltip="Завантажити сертифікат" display="Завантажити сертифікат"/>
    <hyperlink ref="D101" r:id="rId100" tooltip="Завантажити сертифікат" display="Завантажити сертифікат"/>
    <hyperlink ref="D102" r:id="rId101" tooltip="Завантажити сертифікат" display="Завантажити сертифікат"/>
    <hyperlink ref="D103" r:id="rId102" tooltip="Завантажити сертифікат" display="Завантажити сертифікат"/>
    <hyperlink ref="D104" r:id="rId103" tooltip="Завантажити сертифікат" display="Завантажити сертифікат"/>
    <hyperlink ref="D105" r:id="rId104" tooltip="Завантажити сертифікат" display="Завантажити сертифікат"/>
    <hyperlink ref="D106" r:id="rId105" tooltip="Завантажити сертифікат" display="Завантажити сертифікат"/>
    <hyperlink ref="D107" r:id="rId106" tooltip="Завантажити сертифікат" display="Завантажити сертифікат"/>
    <hyperlink ref="D108" r:id="rId107" tooltip="Завантажити сертифікат" display="Завантажити сертифікат"/>
    <hyperlink ref="D109" r:id="rId108" tooltip="Завантажити сертифікат" display="Завантажити сертифікат"/>
    <hyperlink ref="D110" r:id="rId109" tooltip="Завантажити сертифікат" display="Завантажити сертифікат"/>
    <hyperlink ref="D111" r:id="rId110" tooltip="Завантажити сертифікат" display="Завантажити сертифікат"/>
    <hyperlink ref="D112" r:id="rId111" tooltip="Завантажити сертифікат" display="Завантажити сертифікат"/>
    <hyperlink ref="D113" r:id="rId112" tooltip="Завантажити сертифікат" display="Завантажити сертифікат"/>
    <hyperlink ref="D114" r:id="rId113" tooltip="Завантажити сертифікат" display="Завантажити сертифікат"/>
    <hyperlink ref="D115" r:id="rId114" tooltip="Завантажити сертифікат" display="Завантажити сертифікат"/>
    <hyperlink ref="D116" r:id="rId115" tooltip="Завантажити сертифікат" display="Завантажити сертифікат"/>
    <hyperlink ref="D117" r:id="rId116" tooltip="Завантажити сертифікат" display="Завантажити сертифікат"/>
    <hyperlink ref="D118" r:id="rId117" tooltip="Завантажити сертифікат" display="Завантажити сертифікат"/>
    <hyperlink ref="D119" r:id="rId118" tooltip="Завантажити сертифікат" display="Завантажити сертифікат"/>
    <hyperlink ref="D120" r:id="rId119" tooltip="Завантажити сертифікат" display="Завантажити сертифікат"/>
    <hyperlink ref="D121" r:id="rId120" tooltip="Завантажити сертифікат" display="Завантажити сертифікат"/>
    <hyperlink ref="D122" r:id="rId121" tooltip="Завантажити сертифікат" display="Завантажити сертифікат"/>
    <hyperlink ref="D123" r:id="rId122" tooltip="Завантажити сертифікат" display="Завантажити сертифікат"/>
    <hyperlink ref="D124" r:id="rId123" tooltip="Завантажити сертифікат" display="Завантажити сертифікат"/>
    <hyperlink ref="D125" r:id="rId124" tooltip="Завантажити сертифікат" display="Завантажити сертифікат"/>
    <hyperlink ref="D126" r:id="rId125" tooltip="Завантажити сертифікат" display="Завантажити сертифікат"/>
    <hyperlink ref="D127" r:id="rId126" tooltip="Завантажити сертифікат" display="Завантажити сертифікат"/>
    <hyperlink ref="D128" r:id="rId127" tooltip="Завантажити сертифікат" display="Завантажити сертифікат"/>
    <hyperlink ref="D129" r:id="rId128" tooltip="Завантажити сертифікат" display="Завантажити сертифікат"/>
    <hyperlink ref="D130" r:id="rId129" tooltip="Завантажити сертифікат" display="Завантажити сертифікат"/>
    <hyperlink ref="D131" r:id="rId130" tooltip="Завантажити сертифікат" display="Завантажити сертифікат"/>
    <hyperlink ref="D132" r:id="rId131" tooltip="Завантажити сертифікат" display="Завантажити сертифікат"/>
    <hyperlink ref="D133" r:id="rId132" tooltip="Завантажити сертифікат" display="Завантажити сертифікат"/>
    <hyperlink ref="D134" r:id="rId133" tooltip="Завантажити сертифікат" display="Завантажити сертифікат"/>
    <hyperlink ref="D135" r:id="rId134" tooltip="Завантажити сертифікат" display="Завантажити сертифікат"/>
    <hyperlink ref="D136" r:id="rId135" tooltip="Завантажити сертифікат" display="Завантажити сертифікат"/>
    <hyperlink ref="D137" r:id="rId136" tooltip="Завантажити сертифікат" display="Завантажити сертифікат"/>
    <hyperlink ref="D138" r:id="rId137" tooltip="Завантажити сертифікат" display="Завантажити сертифікат"/>
    <hyperlink ref="D139" r:id="rId138" tooltip="Завантажити сертифікат" display="Завантажити сертифікат"/>
    <hyperlink ref="D140" r:id="rId139" tooltip="Завантажити сертифікат" display="Завантажити сертифікат"/>
    <hyperlink ref="D141" r:id="rId140" tooltip="Завантажити сертифікат" display="Завантажити сертифікат"/>
    <hyperlink ref="D142" r:id="rId141" tooltip="Завантажити сертифікат" display="Завантажити сертифікат"/>
    <hyperlink ref="D143" r:id="rId142" tooltip="Завантажити сертифікат" display="Завантажити сертифікат"/>
    <hyperlink ref="D144" r:id="rId143" tooltip="Завантажити сертифікат" display="Завантажити сертифікат"/>
    <hyperlink ref="D145" r:id="rId144" tooltip="Завантажити сертифікат" display="Завантажити сертифікат"/>
    <hyperlink ref="D146" r:id="rId145" tooltip="Завантажити сертифікат" display="Завантажити сертифікат"/>
    <hyperlink ref="D147" r:id="rId146" tooltip="Завантажити сертифікат" display="Завантажити сертифікат"/>
    <hyperlink ref="D148" r:id="rId147" tooltip="Завантажити сертифікат" display="Завантажити сертифікат"/>
    <hyperlink ref="D149" r:id="rId148" tooltip="Завантажити сертифікат" display="Завантажити сертифікат"/>
    <hyperlink ref="D150" r:id="rId149" tooltip="Завантажити сертифікат" display="Завантажити сертифікат"/>
    <hyperlink ref="D151" r:id="rId150" tooltip="Завантажити сертифікат" display="Завантажити сертифікат"/>
    <hyperlink ref="D152" r:id="rId151" tooltip="Завантажити сертифікат" display="Завантажити сертифікат"/>
    <hyperlink ref="D153" r:id="rId152" tooltip="Завантажити сертифікат" display="Завантажити сертифікат"/>
    <hyperlink ref="D154" r:id="rId153" tooltip="Завантажити сертифікат" display="Завантажити сертифікат"/>
    <hyperlink ref="D155" r:id="rId154" tooltip="Завантажити сертифікат" display="Завантажити сертифікат"/>
    <hyperlink ref="D156" r:id="rId155" tooltip="Завантажити сертифікат" display="Завантажити сертифікат"/>
    <hyperlink ref="D157" r:id="rId156" tooltip="Завантажити сертифікат" display="Завантажити сертифікат"/>
    <hyperlink ref="D158" r:id="rId157" tooltip="Завантажити сертифікат" display="Завантажити сертифікат"/>
    <hyperlink ref="D159" r:id="rId158" tooltip="Завантажити сертифікат" display="Завантажити сертифікат"/>
    <hyperlink ref="D160" r:id="rId159" tooltip="Завантажити сертифікат" display="Завантажити сертифікат"/>
    <hyperlink ref="D161" r:id="rId160" tooltip="Завантажити сертифікат" display="Завантажити сертифікат"/>
    <hyperlink ref="D162" r:id="rId161" tooltip="Завантажити сертифікат" display="Завантажити сертифікат"/>
    <hyperlink ref="D163" r:id="rId162" tooltip="Завантажити сертифікат" display="Завантажити сертифікат"/>
    <hyperlink ref="D164" r:id="rId163" tooltip="Завантажити сертифікат" display="Завантажити сертифікат"/>
    <hyperlink ref="D165" r:id="rId164" tooltip="Завантажити сертифікат" display="Завантажити сертифікат"/>
    <hyperlink ref="D166" r:id="rId165" tooltip="Завантажити сертифікат" display="Завантажити сертифікат"/>
    <hyperlink ref="D167" r:id="rId166" tooltip="Завантажити сертифікат" display="Завантажити сертифікат"/>
    <hyperlink ref="D168" r:id="rId167" tooltip="Завантажити сертифікат" display="Завантажити сертифікат"/>
    <hyperlink ref="D169" r:id="rId168" tooltip="Завантажити сертифікат" display="Завантажити сертифікат"/>
    <hyperlink ref="D170" r:id="rId169" tooltip="Завантажити сертифікат" display="Завантажити сертифікат"/>
    <hyperlink ref="D171" r:id="rId170" tooltip="Завантажити сертифікат" display="Завантажити сертифікат"/>
    <hyperlink ref="D172" r:id="rId171" tooltip="Завантажити сертифікат" display="Завантажити сертифікат"/>
    <hyperlink ref="D173" r:id="rId172" tooltip="Завантажити сертифікат" display="Завантажити сертифікат"/>
    <hyperlink ref="D174" r:id="rId173" tooltip="Завантажити сертифікат" display="Завантажити сертифікат"/>
    <hyperlink ref="D175" r:id="rId174" tooltip="Завантажити сертифікат" display="Завантажити сертифікат"/>
    <hyperlink ref="D176" r:id="rId175" tooltip="Завантажити сертифікат" display="Завантажити сертифікат"/>
    <hyperlink ref="D177" r:id="rId176" tooltip="Завантажити сертифікат" display="Завантажити сертифікат"/>
    <hyperlink ref="D178" r:id="rId177" tooltip="Завантажити сертифікат" display="Завантажити сертифікат"/>
    <hyperlink ref="D179" r:id="rId178" tooltip="Завантажити сертифікат" display="Завантажити сертифікат"/>
    <hyperlink ref="D180" r:id="rId179" tooltip="Завантажити сертифікат" display="Завантажити сертифікат"/>
    <hyperlink ref="D181" r:id="rId180" tooltip="Завантажити сертифікат" display="Завантажити сертифікат"/>
    <hyperlink ref="D182" r:id="rId181" tooltip="Завантажити сертифікат" display="Завантажити сертифікат"/>
    <hyperlink ref="D183" r:id="rId182" tooltip="Завантажити сертифікат" display="Завантажити сертифікат"/>
    <hyperlink ref="D184" r:id="rId183" tooltip="Завантажити сертифікат" display="Завантажити сертифікат"/>
    <hyperlink ref="D185" r:id="rId184" tooltip="Завантажити сертифікат" display="Завантажити сертифікат"/>
    <hyperlink ref="D186" r:id="rId185" tooltip="Завантажити сертифікат" display="Завантажити сертифікат"/>
    <hyperlink ref="D187" r:id="rId186" tooltip="Завантажити сертифікат" display="Завантажити сертифікат"/>
    <hyperlink ref="D188" r:id="rId187" tooltip="Завантажити сертифікат" display="Завантажити сертифікат"/>
    <hyperlink ref="D189" r:id="rId188" tooltip="Завантажити сертифікат" display="Завантажити сертифікат"/>
    <hyperlink ref="D190" r:id="rId189" tooltip="Завантажити сертифікат" display="Завантажити сертифікат"/>
    <hyperlink ref="D191" r:id="rId190" tooltip="Завантажити сертифікат" display="Завантажити сертифікат"/>
    <hyperlink ref="D192" r:id="rId191" tooltip="Завантажити сертифікат" display="Завантажити сертифікат"/>
    <hyperlink ref="D193" r:id="rId192" tooltip="Завантажити сертифікат" display="Завантажити сертифікат"/>
    <hyperlink ref="D194" r:id="rId193" tooltip="Завантажити сертифікат" display="Завантажити сертифікат"/>
    <hyperlink ref="D195" r:id="rId194" tooltip="Завантажити сертифікат" display="Завантажити сертифікат"/>
    <hyperlink ref="D196" r:id="rId195" tooltip="Завантажити сертифікат" display="Завантажити сертифікат"/>
    <hyperlink ref="D197" r:id="rId196" tooltip="Завантажити сертифікат" display="Завантажити сертифікат"/>
    <hyperlink ref="D198" r:id="rId197" tooltip="Завантажити сертифікат" display="Завантажити сертифікат"/>
    <hyperlink ref="D199" r:id="rId198" tooltip="Завантажити сертифікат" display="Завантажити сертифікат"/>
    <hyperlink ref="D200" r:id="rId199" tooltip="Завантажити сертифікат" display="Завантажити сертифікат"/>
    <hyperlink ref="D201" r:id="rId200" tooltip="Завантажити сертифікат" display="Завантажити сертифікат"/>
    <hyperlink ref="D202" r:id="rId201" tooltip="Завантажити сертифікат" display="Завантажити сертифікат"/>
    <hyperlink ref="D203" r:id="rId202" tooltip="Завантажити сертифікат" display="Завантажити сертифікат"/>
    <hyperlink ref="D204" r:id="rId203" tooltip="Завантажити сертифікат" display="Завантажити сертифікат"/>
    <hyperlink ref="D205" r:id="rId204" tooltip="Завантажити сертифікат" display="Завантажити сертифікат"/>
    <hyperlink ref="D206" r:id="rId205" tooltip="Завантажити сертифікат" display="Завантажити сертифікат"/>
    <hyperlink ref="D207" r:id="rId206" tooltip="Завантажити сертифікат" display="Завантажити сертифікат"/>
    <hyperlink ref="D208" r:id="rId207" tooltip="Завантажити сертифікат" display="Завантажити сертифікат"/>
    <hyperlink ref="D209" r:id="rId208" tooltip="Завантажити сертифікат" display="Завантажити сертифікат"/>
    <hyperlink ref="D210" r:id="rId209" tooltip="Завантажити сертифікат" display="Завантажити сертифікат"/>
    <hyperlink ref="D211" r:id="rId210" tooltip="Завантажити сертифікат" display="Завантажити сертифікат"/>
    <hyperlink ref="D212" r:id="rId211" tooltip="Завантажити сертифікат" display="Завантажити сертифікат"/>
    <hyperlink ref="D213" r:id="rId212" tooltip="Завантажити сертифікат" display="Завантажити сертифікат"/>
    <hyperlink ref="D214" r:id="rId213" tooltip="Завантажити сертифікат" display="Завантажити сертифікат"/>
    <hyperlink ref="D215" r:id="rId214" tooltip="Завантажити сертифікат" display="Завантажити сертифікат"/>
    <hyperlink ref="D216" r:id="rId215" tooltip="Завантажити сертифікат" display="Завантажити сертифікат"/>
    <hyperlink ref="D217" r:id="rId216" tooltip="Завантажити сертифікат" display="Завантажити сертифікат"/>
    <hyperlink ref="D218" r:id="rId217" tooltip="Завантажити сертифікат" display="Завантажити сертифікат"/>
    <hyperlink ref="D219" r:id="rId218" tooltip="Завантажити сертифікат" display="Завантажити сертифікат"/>
    <hyperlink ref="D220" r:id="rId219" tooltip="Завантажити сертифікат" display="Завантажити сертифікат"/>
    <hyperlink ref="D221" r:id="rId220" tooltip="Завантажити сертифікат" display="Завантажити сертифікат"/>
    <hyperlink ref="D222" r:id="rId221" tooltip="Завантажити сертифікат" display="Завантажити сертифікат"/>
    <hyperlink ref="D223" r:id="rId222" tooltip="Завантажити сертифікат" display="Завантажити сертифікат"/>
    <hyperlink ref="D224" r:id="rId223" tooltip="Завантажити сертифікат" display="Завантажити сертифікат"/>
    <hyperlink ref="D225" r:id="rId224" tooltip="Завантажити сертифікат" display="Завантажити сертифікат"/>
    <hyperlink ref="D226" r:id="rId225" tooltip="Завантажити сертифікат" display="Завантажити сертифікат"/>
    <hyperlink ref="D227" r:id="rId226" tooltip="Завантажити сертифікат" display="Завантажити сертифікат"/>
    <hyperlink ref="D228" r:id="rId227" tooltip="Завантажити сертифікат" display="Завантажити сертифікат"/>
    <hyperlink ref="D229" r:id="rId228" tooltip="Завантажити сертифікат" display="Завантажити сертифікат"/>
    <hyperlink ref="D230" r:id="rId229" tooltip="Завантажити сертифікат" display="Завантажити сертифікат"/>
    <hyperlink ref="D231" r:id="rId230" tooltip="Завантажити сертифікат" display="Завантажити сертифікат"/>
    <hyperlink ref="D232" r:id="rId231" tooltip="Завантажити сертифікат" display="Завантажити сертифікат"/>
    <hyperlink ref="D233" r:id="rId232" tooltip="Завантажити сертифікат" display="Завантажити сертифікат"/>
    <hyperlink ref="D234" r:id="rId233" tooltip="Завантажити сертифікат" display="Завантажити сертифікат"/>
    <hyperlink ref="D235" r:id="rId234" tooltip="Завантажити сертифікат" display="Завантажити сертифікат"/>
    <hyperlink ref="D236" r:id="rId235" tooltip="Завантажити сертифікат" display="Завантажити сертифікат"/>
    <hyperlink ref="D237" r:id="rId236" tooltip="Завантажити сертифікат" display="Завантажити сертифікат"/>
    <hyperlink ref="D238" r:id="rId237" tooltip="Завантажити сертифікат" display="Завантажити сертифікат"/>
    <hyperlink ref="D239" r:id="rId238" tooltip="Завантажити сертифікат" display="Завантажити сертифікат"/>
    <hyperlink ref="D240" r:id="rId239" tooltip="Завантажити сертифікат" display="Завантажити сертифікат"/>
    <hyperlink ref="D241" r:id="rId240" tooltip="Завантажити сертифікат" display="Завантажити сертифікат"/>
    <hyperlink ref="D242" r:id="rId241" tooltip="Завантажити сертифікат" display="Завантажити сертифікат"/>
    <hyperlink ref="D243" r:id="rId242" tooltip="Завантажити сертифікат" display="Завантажити сертифікат"/>
    <hyperlink ref="D244" r:id="rId243" tooltip="Завантажити сертифікат" display="Завантажити сертифікат"/>
    <hyperlink ref="D245" r:id="rId244" tooltip="Завантажити сертифікат" display="Завантажити сертифікат"/>
    <hyperlink ref="D246" r:id="rId245" tooltip="Завантажити сертифікат" display="Завантажити сертифікат"/>
    <hyperlink ref="D247" r:id="rId246" tooltip="Завантажити сертифікат" display="Завантажити сертифікат"/>
    <hyperlink ref="D248" r:id="rId247" tooltip="Завантажити сертифікат" display="Завантажити сертифікат"/>
    <hyperlink ref="D249" r:id="rId248" tooltip="Завантажити сертифікат" display="Завантажити сертифікат"/>
    <hyperlink ref="D250" r:id="rId249" tooltip="Завантажити сертифікат" display="Завантажити сертифікат"/>
    <hyperlink ref="D251" r:id="rId250" tooltip="Завантажити сертифікат" display="Завантажити сертифікат"/>
    <hyperlink ref="D252" r:id="rId251" tooltip="Завантажити сертифікат" display="Завантажити сертифікат"/>
    <hyperlink ref="D253" r:id="rId252" tooltip="Завантажити сертифікат" display="Завантажити сертифікат"/>
    <hyperlink ref="D254" r:id="rId253" tooltip="Завантажити сертифікат" display="Завантажити сертифікат"/>
    <hyperlink ref="D255" r:id="rId254" tooltip="Завантажити сертифікат" display="Завантажити сертифікат"/>
    <hyperlink ref="D256" r:id="rId255" tooltip="Завантажити сертифікат" display="Завантажити сертифікат"/>
    <hyperlink ref="D257" r:id="rId256" tooltip="Завантажити сертифікат" display="Завантажити сертифікат"/>
    <hyperlink ref="D258" r:id="rId257" tooltip="Завантажити сертифікат" display="Завантажити сертифікат"/>
    <hyperlink ref="D259" r:id="rId258" tooltip="Завантажити сертифікат" display="Завантажити сертифікат"/>
    <hyperlink ref="D260" r:id="rId259" tooltip="Завантажити сертифікат" display="Завантажити сертифікат"/>
    <hyperlink ref="D261" r:id="rId260" tooltip="Завантажити сертифікат" display="Завантажити сертифікат"/>
    <hyperlink ref="D262" r:id="rId261" tooltip="Завантажити сертифікат" display="Завантажити сертифікат"/>
    <hyperlink ref="D263" r:id="rId262" tooltip="Завантажити сертифікат" display="Завантажити сертифікат"/>
    <hyperlink ref="D264" r:id="rId263" tooltip="Завантажити сертифікат" display="Завантажити сертифікат"/>
    <hyperlink ref="D265" r:id="rId264" tooltip="Завантажити сертифікат" display="Завантажити сертифікат"/>
    <hyperlink ref="D266" r:id="rId265" tooltip="Завантажити сертифікат" display="Завантажити сертифікат"/>
    <hyperlink ref="D267" r:id="rId266" tooltip="Завантажити сертифікат" display="Завантажити сертифікат"/>
    <hyperlink ref="D268" r:id="rId267" tooltip="Завантажити сертифікат" display="Завантажити сертифікат"/>
    <hyperlink ref="D269" r:id="rId268" tooltip="Завантажити сертифікат" display="Завантажити сертифікат"/>
    <hyperlink ref="D270" r:id="rId269" tooltip="Завантажити сертифікат" display="Завантажити сертифікат"/>
    <hyperlink ref="D271" r:id="rId270" tooltip="Завантажити сертифікат" display="Завантажити сертифікат"/>
    <hyperlink ref="D272" r:id="rId271" tooltip="Завантажити сертифікат" display="Завантажити сертифікат"/>
    <hyperlink ref="D273" r:id="rId272" tooltip="Завантажити сертифікат" display="Завантажити сертифікат"/>
    <hyperlink ref="D274" r:id="rId273" tooltip="Завантажити сертифікат" display="Завантажити сертифікат"/>
    <hyperlink ref="D275" r:id="rId274" tooltip="Завантажити сертифікат" display="Завантажити сертифікат"/>
    <hyperlink ref="D276" r:id="rId275" tooltip="Завантажити сертифікат" display="Завантажити сертифікат"/>
    <hyperlink ref="D277" r:id="rId276" tooltip="Завантажити сертифікат" display="Завантажити сертифікат"/>
    <hyperlink ref="D278" r:id="rId277" tooltip="Завантажити сертифікат" display="Завантажити сертифікат"/>
    <hyperlink ref="D279" r:id="rId278" tooltip="Завантажити сертифікат" display="Завантажити сертифікат"/>
    <hyperlink ref="D280" r:id="rId279" tooltip="Завантажити сертифікат" display="Завантажити сертифікат"/>
    <hyperlink ref="D281" r:id="rId280" tooltip="Завантажити сертифікат" display="Завантажити сертифікат"/>
    <hyperlink ref="D282" r:id="rId281" tooltip="Завантажити сертифікат" display="Завантажити сертифікат"/>
    <hyperlink ref="D283" r:id="rId282" tooltip="Завантажити сертифікат" display="Завантажити сертифікат"/>
    <hyperlink ref="D284" r:id="rId283" tooltip="Завантажити сертифікат" display="Завантажити сертифікат"/>
    <hyperlink ref="D285" r:id="rId284" tooltip="Завантажити сертифікат" display="Завантажити сертифікат"/>
    <hyperlink ref="D286" r:id="rId285" tooltip="Завантажити сертифікат" display="Завантажити сертифікат"/>
    <hyperlink ref="D287" r:id="rId286" tooltip="Завантажити сертифікат" display="Завантажити сертифікат"/>
    <hyperlink ref="D288" r:id="rId287" tooltip="Завантажити сертифікат" display="Завантажити сертифікат"/>
    <hyperlink ref="D289" r:id="rId288" tooltip="Завантажити сертифікат" display="Завантажити сертифікат"/>
    <hyperlink ref="D290" r:id="rId289" tooltip="Завантажити сертифікат" display="Завантажити сертифікат"/>
    <hyperlink ref="D291" r:id="rId290" tooltip="Завантажити сертифікат" display="Завантажити сертифікат"/>
    <hyperlink ref="D292" r:id="rId291" tooltip="Завантажити сертифікат" display="Завантажити сертифікат"/>
    <hyperlink ref="D293" r:id="rId292" tooltip="Завантажити сертифікат" display="Завантажити сертифікат"/>
    <hyperlink ref="D294" r:id="rId293" tooltip="Завантажити сертифікат" display="Завантажити сертифікат"/>
    <hyperlink ref="D295" r:id="rId294" tooltip="Завантажити сертифікат" display="Завантажити сертифікат"/>
    <hyperlink ref="D296" r:id="rId295" tooltip="Завантажити сертифікат" display="Завантажити сертифікат"/>
    <hyperlink ref="D297" r:id="rId296" tooltip="Завантажити сертифікат" display="Завантажити сертифікат"/>
    <hyperlink ref="D298" r:id="rId297" tooltip="Завантажити сертифікат" display="Завантажити сертифікат"/>
    <hyperlink ref="D299" r:id="rId298" tooltip="Завантажити сертифікат" display="Завантажити сертифікат"/>
    <hyperlink ref="D300" r:id="rId299" tooltip="Завантажити сертифікат" display="Завантажити сертифікат"/>
    <hyperlink ref="D301" r:id="rId300" tooltip="Завантажити сертифікат" display="Завантажити сертифікат"/>
    <hyperlink ref="D302" r:id="rId301" tooltip="Завантажити сертифікат" display="Завантажити сертифікат"/>
    <hyperlink ref="D303" r:id="rId302" tooltip="Завантажити сертифікат" display="Завантажити сертифікат"/>
    <hyperlink ref="D304" r:id="rId303" tooltip="Завантажити сертифікат" display="Завантажити сертифікат"/>
    <hyperlink ref="D305" r:id="rId304" tooltip="Завантажити сертифікат" display="Завантажити сертифікат"/>
    <hyperlink ref="D306" r:id="rId305" tooltip="Завантажити сертифікат" display="Завантажити сертифікат"/>
    <hyperlink ref="D307" r:id="rId306" tooltip="Завантажити сертифікат" display="Завантажити сертифікат"/>
    <hyperlink ref="D308" r:id="rId307" tooltip="Завантажити сертифікат" display="Завантажити сертифікат"/>
    <hyperlink ref="D309" r:id="rId308" tooltip="Завантажити сертифікат" display="Завантажити сертифікат"/>
    <hyperlink ref="D310" r:id="rId309" tooltip="Завантажити сертифікат" display="Завантажити сертифікат"/>
    <hyperlink ref="D311" r:id="rId310" tooltip="Завантажити сертифікат" display="Завантажити сертифікат"/>
    <hyperlink ref="D312" r:id="rId311" tooltip="Завантажити сертифікат" display="Завантажити сертифікат"/>
    <hyperlink ref="D313" r:id="rId312" tooltip="Завантажити сертифікат" display="Завантажити сертифікат"/>
    <hyperlink ref="D314" r:id="rId313" tooltip="Завантажити сертифікат" display="Завантажити сертифікат"/>
    <hyperlink ref="D315" r:id="rId314" tooltip="Завантажити сертифікат" display="Завантажити сертифікат"/>
    <hyperlink ref="D316" r:id="rId315" tooltip="Завантажити сертифікат" display="Завантажити сертифікат"/>
    <hyperlink ref="D317" r:id="rId316" tooltip="Завантажити сертифікат" display="Завантажити сертифікат"/>
    <hyperlink ref="D318" r:id="rId317" tooltip="Завантажити сертифікат" display="Завантажити сертифікат"/>
    <hyperlink ref="D319" r:id="rId318" tooltip="Завантажити сертифікат" display="Завантажити сертифікат"/>
    <hyperlink ref="D320" r:id="rId319" tooltip="Завантажити сертифікат" display="Завантажити сертифікат"/>
    <hyperlink ref="D321" r:id="rId320" tooltip="Завантажити сертифікат" display="Завантажити сертифікат"/>
    <hyperlink ref="D322" r:id="rId321" tooltip="Завантажити сертифікат" display="Завантажити сертифікат"/>
    <hyperlink ref="D323" r:id="rId322" tooltip="Завантажити сертифікат" display="Завантажити сертифікат"/>
    <hyperlink ref="D324" r:id="rId323" tooltip="Завантажити сертифікат" display="Завантажити сертифікат"/>
    <hyperlink ref="D325" r:id="rId324" tooltip="Завантажити сертифікат" display="Завантажити сертифікат"/>
    <hyperlink ref="D326" r:id="rId325" tooltip="Завантажити сертифікат" display="Завантажити сертифікат"/>
    <hyperlink ref="D327" r:id="rId326" tooltip="Завантажити сертифікат" display="Завантажити сертифікат"/>
    <hyperlink ref="D328" r:id="rId327" tooltip="Завантажити сертифікат" display="Завантажити сертифікат"/>
    <hyperlink ref="D329" r:id="rId328" tooltip="Завантажити сертифікат" display="Завантажити сертифікат"/>
    <hyperlink ref="D330" r:id="rId329" tooltip="Завантажити сертифікат" display="Завантажити сертифікат"/>
    <hyperlink ref="D331" r:id="rId330" tooltip="Завантажити сертифікат" display="Завантажити сертифікат"/>
    <hyperlink ref="D332" r:id="rId331" tooltip="Завантажити сертифікат" display="Завантажити сертифікат"/>
    <hyperlink ref="D333" r:id="rId332" tooltip="Завантажити сертифікат" display="Завантажити сертифікат"/>
    <hyperlink ref="D334" r:id="rId333" tooltip="Завантажити сертифікат" display="Завантажити сертифікат"/>
    <hyperlink ref="D335" r:id="rId334" tooltip="Завантажити сертифікат" display="Завантажити сертифікат"/>
    <hyperlink ref="D336" r:id="rId335" tooltip="Завантажити сертифікат" display="Завантажити сертифікат"/>
    <hyperlink ref="D337" r:id="rId336" tooltip="Завантажити сертифікат" display="Завантажити сертифікат"/>
    <hyperlink ref="D338" r:id="rId337" tooltip="Завантажити сертифікат" display="Завантажити сертифікат"/>
    <hyperlink ref="D339" r:id="rId338" tooltip="Завантажити сертифікат" display="Завантажити сертифікат"/>
    <hyperlink ref="D340" r:id="rId339" tooltip="Завантажити сертифікат" display="Завантажити сертифікат"/>
    <hyperlink ref="D341" r:id="rId340" tooltip="Завантажити сертифікат" display="Завантажити сертифікат"/>
    <hyperlink ref="D342" r:id="rId341" tooltip="Завантажити сертифікат" display="Завантажити сертифікат"/>
    <hyperlink ref="D343" r:id="rId342" tooltip="Завантажити сертифікат" display="Завантажити сертифікат"/>
    <hyperlink ref="D344" r:id="rId343" tooltip="Завантажити сертифікат" display="Завантажити сертифікат"/>
    <hyperlink ref="D345" r:id="rId344" tooltip="Завантажити сертифікат" display="Завантажити сертифікат"/>
    <hyperlink ref="D346" r:id="rId345" tooltip="Завантажити сертифікат" display="Завантажити сертифікат"/>
    <hyperlink ref="D347" r:id="rId346" tooltip="Завантажити сертифікат" display="Завантажити сертифікат"/>
    <hyperlink ref="D348" r:id="rId347" tooltip="Завантажити сертифікат" display="Завантажити сертифікат"/>
    <hyperlink ref="D349" r:id="rId348" tooltip="Завантажити сертифікат" display="Завантажити сертифікат"/>
    <hyperlink ref="D350" r:id="rId349" tooltip="Завантажити сертифікат" display="Завантажити сертифікат"/>
    <hyperlink ref="D351" r:id="rId350" tooltip="Завантажити сертифікат" display="Завантажити сертифікат"/>
    <hyperlink ref="D352" r:id="rId351" tooltip="Завантажити сертифікат" display="Завантажити сертифікат"/>
    <hyperlink ref="D353" r:id="rId352" tooltip="Завантажити сертифікат" display="Завантажити сертифікат"/>
    <hyperlink ref="D354" r:id="rId353" tooltip="Завантажити сертифікат" display="Завантажити сертифікат"/>
    <hyperlink ref="D355" r:id="rId354" tooltip="Завантажити сертифікат" display="Завантажити сертифікат"/>
    <hyperlink ref="D356" r:id="rId355" tooltip="Завантажити сертифікат" display="Завантажити сертифікат"/>
    <hyperlink ref="D357" r:id="rId356" tooltip="Завантажити сертифікат" display="Завантажити сертифікат"/>
    <hyperlink ref="D358" r:id="rId357" tooltip="Завантажити сертифікат" display="Завантажити сертифікат"/>
    <hyperlink ref="D359" r:id="rId358" tooltip="Завантажити сертифікат" display="Завантажити сертифікат"/>
    <hyperlink ref="D360" r:id="rId359" tooltip="Завантажити сертифікат" display="Завантажити сертифікат"/>
    <hyperlink ref="D361" r:id="rId360" tooltip="Завантажити сертифікат" display="Завантажити сертифікат"/>
    <hyperlink ref="D362" r:id="rId361" tooltip="Завантажити сертифікат" display="Завантажити сертифікат"/>
    <hyperlink ref="D363" r:id="rId362" tooltip="Завантажити сертифікат" display="Завантажити сертифікат"/>
    <hyperlink ref="D364" r:id="rId363" tooltip="Завантажити сертифікат" display="Завантажити сертифікат"/>
    <hyperlink ref="D365" r:id="rId364" tooltip="Завантажити сертифікат" display="Завантажити сертифікат"/>
    <hyperlink ref="D366" r:id="rId365" tooltip="Завантажити сертифікат" display="Завантажити сертифікат"/>
    <hyperlink ref="D367" r:id="rId366" tooltip="Завантажити сертифікат" display="Завантажити сертифікат"/>
    <hyperlink ref="D368" r:id="rId367" tooltip="Завантажити сертифікат" display="Завантажити сертифікат"/>
    <hyperlink ref="D369" r:id="rId368" tooltip="Завантажити сертифікат" display="Завантажити сертифікат"/>
    <hyperlink ref="D370" r:id="rId369" tooltip="Завантажити сертифікат" display="Завантажити сертифікат"/>
    <hyperlink ref="D371" r:id="rId370" tooltip="Завантажити сертифікат" display="Завантажити сертифікат"/>
    <hyperlink ref="D372" r:id="rId371" tooltip="Завантажити сертифікат" display="Завантажити сертифікат"/>
    <hyperlink ref="D373" r:id="rId372" tooltip="Завантажити сертифікат" display="Завантажити сертифікат"/>
    <hyperlink ref="D374" r:id="rId373" tooltip="Завантажити сертифікат" display="Завантажити сертифікат"/>
    <hyperlink ref="D375" r:id="rId374" tooltip="Завантажити сертифікат" display="Завантажити сертифікат"/>
    <hyperlink ref="D376" r:id="rId375" tooltip="Завантажити сертифікат" display="Завантажити сертифікат"/>
    <hyperlink ref="D377" r:id="rId376" tooltip="Завантажити сертифікат" display="Завантажити сертифікат"/>
    <hyperlink ref="D378" r:id="rId377" tooltip="Завантажити сертифікат" display="Завантажити сертифікат"/>
    <hyperlink ref="D379" r:id="rId378" tooltip="Завантажити сертифікат" display="Завантажити сертифікат"/>
    <hyperlink ref="D380" r:id="rId379" tooltip="Завантажити сертифікат" display="Завантажити сертифікат"/>
    <hyperlink ref="D381" r:id="rId380" tooltip="Завантажити сертифікат" display="Завантажити сертифікат"/>
    <hyperlink ref="D382" r:id="rId381" tooltip="Завантажити сертифікат" display="Завантажити сертифікат"/>
    <hyperlink ref="D383" r:id="rId382" tooltip="Завантажити сертифікат" display="Завантажити сертифікат"/>
    <hyperlink ref="D384" r:id="rId383" tooltip="Завантажити сертифікат" display="Завантажити сертифікат"/>
    <hyperlink ref="D385" r:id="rId384" tooltip="Завантажити сертифікат" display="Завантажити сертифікат"/>
    <hyperlink ref="D386" r:id="rId385" tooltip="Завантажити сертифікат" display="Завантажити сертифікат"/>
    <hyperlink ref="D387" r:id="rId386" tooltip="Завантажити сертифікат" display="Завантажити сертифікат"/>
    <hyperlink ref="D388" r:id="rId387" tooltip="Завантажити сертифікат" display="Завантажити сертифікат"/>
    <hyperlink ref="D389" r:id="rId388" tooltip="Завантажити сертифікат" display="Завантажити сертифікат"/>
    <hyperlink ref="D390" r:id="rId389" tooltip="Завантажити сертифікат" display="Завантажити сертифікат"/>
    <hyperlink ref="D391" r:id="rId390" tooltip="Завантажити сертифікат" display="Завантажити сертифікат"/>
    <hyperlink ref="D392" r:id="rId391" tooltip="Завантажити сертифікат" display="Завантажити сертифікат"/>
    <hyperlink ref="D393" r:id="rId392" tooltip="Завантажити сертифікат" display="Завантажити сертифікат"/>
    <hyperlink ref="D394" r:id="rId393" tooltip="Завантажити сертифікат" display="Завантажити сертифікат"/>
    <hyperlink ref="D395" r:id="rId394" tooltip="Завантажити сертифікат" display="Завантажити сертифікат"/>
    <hyperlink ref="D396" r:id="rId395" tooltip="Завантажити сертифікат" display="Завантажити сертифікат"/>
    <hyperlink ref="D397" r:id="rId396" tooltip="Завантажити сертифікат" display="Завантажити сертифікат"/>
    <hyperlink ref="D398" r:id="rId397" tooltip="Завантажити сертифікат" display="Завантажити сертифікат"/>
    <hyperlink ref="D399" r:id="rId398" tooltip="Завантажити сертифікат" display="Завантажити сертифікат"/>
    <hyperlink ref="D400" r:id="rId399" tooltip="Завантажити сертифікат" display="Завантажити сертифікат"/>
    <hyperlink ref="D401" r:id="rId400" tooltip="Завантажити сертифікат" display="Завантажити сертифікат"/>
    <hyperlink ref="D402" r:id="rId401" tooltip="Завантажити сертифікат" display="Завантажити сертифікат"/>
    <hyperlink ref="D403" r:id="rId402" tooltip="Завантажити сертифікат" display="Завантажити сертифікат"/>
    <hyperlink ref="D404" r:id="rId403" tooltip="Завантажити сертифікат" display="Завантажити сертифікат"/>
    <hyperlink ref="D405" r:id="rId404" tooltip="Завантажити сертифікат" display="Завантажити сертифікат"/>
    <hyperlink ref="D406" r:id="rId405" tooltip="Завантажити сертифікат" display="Завантажити сертифікат"/>
    <hyperlink ref="D407" r:id="rId406" tooltip="Завантажити сертифікат" display="Завантажити сертифікат"/>
    <hyperlink ref="D408" r:id="rId407" tooltip="Завантажити сертифікат" display="Завантажити сертифікат"/>
    <hyperlink ref="D409" r:id="rId408" tooltip="Завантажити сертифікат" display="Завантажити сертифікат"/>
    <hyperlink ref="D410" r:id="rId409" tooltip="Завантажити сертифікат" display="Завантажити сертифікат"/>
    <hyperlink ref="D411" r:id="rId410" tooltip="Завантажити сертифікат" display="Завантажити сертифікат"/>
    <hyperlink ref="D412" r:id="rId411" tooltip="Завантажити сертифікат" display="Завантажити сертифікат"/>
    <hyperlink ref="D413" r:id="rId412" tooltip="Завантажити сертифікат" display="Завантажити сертифікат"/>
    <hyperlink ref="D414" r:id="rId413" tooltip="Завантажити сертифікат" display="Завантажити сертифікат"/>
    <hyperlink ref="D415" r:id="rId414" tooltip="Завантажити сертифікат" display="Завантажити сертифікат"/>
    <hyperlink ref="D416" r:id="rId415" tooltip="Завантажити сертифікат" display="Завантажити сертифікат"/>
    <hyperlink ref="D417" r:id="rId416" tooltip="Завантажити сертифікат" display="Завантажити сертифікат"/>
    <hyperlink ref="D418" r:id="rId417" tooltip="Завантажити сертифікат" display="Завантажити сертифікат"/>
    <hyperlink ref="D419" r:id="rId418" tooltip="Завантажити сертифікат" display="Завантажити сертифікат"/>
    <hyperlink ref="D420" r:id="rId419" tooltip="Завантажити сертифікат" display="Завантажити сертифікат"/>
    <hyperlink ref="D421" r:id="rId420" tooltip="Завантажити сертифікат" display="Завантажити сертифікат"/>
    <hyperlink ref="D422" r:id="rId421" tooltip="Завантажити сертифікат" display="Завантажити сертифікат"/>
    <hyperlink ref="D423" r:id="rId422" tooltip="Завантажити сертифікат" display="Завантажити сертифікат"/>
    <hyperlink ref="D424" r:id="rId423" tooltip="Завантажити сертифікат" display="Завантажити сертифікат"/>
    <hyperlink ref="D425" r:id="rId424" tooltip="Завантажити сертифікат" display="Завантажити сертифікат"/>
    <hyperlink ref="D426" r:id="rId425" tooltip="Завантажити сертифікат" display="Завантажити сертифікат"/>
    <hyperlink ref="D427" r:id="rId426" tooltip="Завантажити сертифікат" display="Завантажити сертифікат"/>
    <hyperlink ref="D428" r:id="rId427" tooltip="Завантажити сертифікат" display="Завантажити сертифікат"/>
    <hyperlink ref="D429" r:id="rId428" tooltip="Завантажити сертифікат" display="Завантажити сертифікат"/>
    <hyperlink ref="D430" r:id="rId429" tooltip="Завантажити сертифікат" display="Завантажити сертифікат"/>
    <hyperlink ref="D431" r:id="rId430" tooltip="Завантажити сертифікат" display="Завантажити сертифікат"/>
    <hyperlink ref="D432" r:id="rId431" tooltip="Завантажити сертифікат" display="Завантажити сертифікат"/>
    <hyperlink ref="D433" r:id="rId432" tooltip="Завантажити сертифікат" display="Завантажити сертифікат"/>
    <hyperlink ref="D434" r:id="rId433" tooltip="Завантажити сертифікат" display="Завантажити сертифікат"/>
    <hyperlink ref="D435" r:id="rId434" tooltip="Завантажити сертифікат" display="Завантажити сертифікат"/>
    <hyperlink ref="D436" r:id="rId435" tooltip="Завантажити сертифікат" display="Завантажити сертифікат"/>
    <hyperlink ref="D437" r:id="rId436" tooltip="Завантажити сертифікат" display="Завантажити сертифікат"/>
    <hyperlink ref="D438" r:id="rId437" tooltip="Завантажити сертифікат" display="Завантажити сертифікат"/>
    <hyperlink ref="D439" r:id="rId438" tooltip="Завантажити сертифікат" display="Завантажити сертифікат"/>
    <hyperlink ref="D440" r:id="rId439" tooltip="Завантажити сертифікат" display="Завантажити сертифікат"/>
    <hyperlink ref="D441" r:id="rId440" tooltip="Завантажити сертифікат" display="Завантажити сертифікат"/>
    <hyperlink ref="D442" r:id="rId441" tooltip="Завантажити сертифікат" display="Завантажити сертифікат"/>
    <hyperlink ref="D443" r:id="rId442" tooltip="Завантажити сертифікат" display="Завантажити сертифікат"/>
    <hyperlink ref="D444" r:id="rId443" tooltip="Завантажити сертифікат" display="Завантажити сертифікат"/>
    <hyperlink ref="D445" r:id="rId444" tooltip="Завантажити сертифікат" display="Завантажити сертифікат"/>
    <hyperlink ref="D446" r:id="rId445" tooltip="Завантажити сертифікат" display="Завантажити сертифікат"/>
    <hyperlink ref="D447" r:id="rId446" tooltip="Завантажити сертифікат" display="Завантажити сертифікат"/>
    <hyperlink ref="D448" r:id="rId447" tooltip="Завантажити сертифікат" display="Завантажити сертифікат"/>
    <hyperlink ref="D449" r:id="rId448" tooltip="Завантажити сертифікат" display="Завантажити сертифікат"/>
    <hyperlink ref="D450" r:id="rId449" tooltip="Завантажити сертифікат" display="Завантажити сертифікат"/>
    <hyperlink ref="D451" r:id="rId450" tooltip="Завантажити сертифікат" display="Завантажити сертифікат"/>
    <hyperlink ref="D452" r:id="rId451" tooltip="Завантажити сертифікат" display="Завантажити сертифікат"/>
    <hyperlink ref="D453" r:id="rId452" tooltip="Завантажити сертифікат" display="Завантажити сертифікат"/>
    <hyperlink ref="D454" r:id="rId453" tooltip="Завантажити сертифікат" display="Завантажити сертифікат"/>
    <hyperlink ref="D455" r:id="rId454" tooltip="Завантажити сертифікат" display="Завантажити сертифікат"/>
    <hyperlink ref="D456" r:id="rId455" tooltip="Завантажити сертифікат" display="Завантажити сертифікат"/>
    <hyperlink ref="D457" r:id="rId456" tooltip="Завантажити сертифікат" display="Завантажити сертифікат"/>
    <hyperlink ref="D458" r:id="rId457" tooltip="Завантажити сертифікат" display="Завантажити сертифікат"/>
    <hyperlink ref="D459" r:id="rId458" tooltip="Завантажити сертифікат" display="Завантажити сертифікат"/>
    <hyperlink ref="D460" r:id="rId459" tooltip="Завантажити сертифікат" display="Завантажити сертифікат"/>
    <hyperlink ref="D461" r:id="rId460" tooltip="Завантажити сертифікат" display="Завантажити сертифікат"/>
  </hyperlinks>
  <pageMargins left="0.7" right="0.7" top="0.75" bottom="0.75" header="0.3" footer="0.3"/>
  <pageSetup orientation="portrait" r:id="rId46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2026-03-24T09:29:01Z</dcterms:created>
  <dcterms:modified xsi:type="dcterms:W3CDTF">2026-03-24T09:59:29Z</dcterms:modified>
  <cp:category/>
</cp:coreProperties>
</file>