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Школа благодійнорсті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328" i="1" l="1"/>
  <c r="D455" i="1" l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<sst xmlns="http://schemas.openxmlformats.org/spreadsheetml/2006/main" count="1366" uniqueCount="913">
  <si>
    <t>номер</t>
  </si>
  <si>
    <t>дата</t>
  </si>
  <si>
    <t>ПІБ</t>
  </si>
  <si>
    <t>Посилання на сертифікат</t>
  </si>
  <si>
    <t>ШБ2025_001</t>
  </si>
  <si>
    <t>17 грудня 2025 р.</t>
  </si>
  <si>
    <t>Абрамович-Тлустенко Лілія</t>
  </si>
  <si>
    <t>ШБ2025_002</t>
  </si>
  <si>
    <t>Адам Наталія</t>
  </si>
  <si>
    <t>ШБ2025_003</t>
  </si>
  <si>
    <t>Алєксєєва Світлана</t>
  </si>
  <si>
    <t>ШБ2025_004</t>
  </si>
  <si>
    <t>Альохіна Євгенія</t>
  </si>
  <si>
    <t>ШБ2025_005</t>
  </si>
  <si>
    <t>Андросович Тетяна Миколївна</t>
  </si>
  <si>
    <t>ШБ2025_006</t>
  </si>
  <si>
    <t>Аніщенко Ірина</t>
  </si>
  <si>
    <t>ШБ2025_007</t>
  </si>
  <si>
    <t>Антошевська Інна</t>
  </si>
  <si>
    <t>ШБ2025_008</t>
  </si>
  <si>
    <t>Архипенко Яна</t>
  </si>
  <si>
    <t>ШБ2025_009</t>
  </si>
  <si>
    <t>Ахмадєєва Світлана</t>
  </si>
  <si>
    <t>ШБ2025_010</t>
  </si>
  <si>
    <t>Балан Світлана</t>
  </si>
  <si>
    <t>ШБ2025_011</t>
  </si>
  <si>
    <t>Банась Романія</t>
  </si>
  <si>
    <t>ШБ2025_012</t>
  </si>
  <si>
    <t>Бандура Юлія</t>
  </si>
  <si>
    <t>ШБ2025_013</t>
  </si>
  <si>
    <t>Барабан Олена Миколаївна</t>
  </si>
  <si>
    <t>ШБ2025_014</t>
  </si>
  <si>
    <t>Бартельова Алла</t>
  </si>
  <si>
    <t>ШБ2025_015</t>
  </si>
  <si>
    <t>Бартошук Маргарита</t>
  </si>
  <si>
    <t>ШБ2025_016</t>
  </si>
  <si>
    <t>Басалаєва Олена</t>
  </si>
  <si>
    <t>ШБ2025_017</t>
  </si>
  <si>
    <t>Башинська Інна</t>
  </si>
  <si>
    <t>ШБ2025_018</t>
  </si>
  <si>
    <t>Беденко Світлана Миколаївна</t>
  </si>
  <si>
    <t>ШБ2025_019</t>
  </si>
  <si>
    <t>Безушка Лариса Сергіївна</t>
  </si>
  <si>
    <t>ШБ2025_020</t>
  </si>
  <si>
    <t>Бердюк Уляна Степанівна</t>
  </si>
  <si>
    <t>ШБ2025_021</t>
  </si>
  <si>
    <t>Білан Лариса</t>
  </si>
  <si>
    <t>ШБ2025_022</t>
  </si>
  <si>
    <t>Біленко Леонія</t>
  </si>
  <si>
    <t>ШБ2025_023</t>
  </si>
  <si>
    <t>Біленька Наталія Володимирівна</t>
  </si>
  <si>
    <t>ШБ2025_024</t>
  </si>
  <si>
    <t>Білецька Тетяна Володимирівна</t>
  </si>
  <si>
    <t>ШБ2025_025</t>
  </si>
  <si>
    <t>Білогуров Станіслав</t>
  </si>
  <si>
    <t>ШБ2025_026</t>
  </si>
  <si>
    <t>Білоус Алла</t>
  </si>
  <si>
    <t>ШБ2025_027</t>
  </si>
  <si>
    <t>Близнюк Маргарита</t>
  </si>
  <si>
    <t>ШБ2025_028</t>
  </si>
  <si>
    <t>Бобейко Людмила</t>
  </si>
  <si>
    <t>ШБ2025_029</t>
  </si>
  <si>
    <t>Богомоленко Олена Петрівна</t>
  </si>
  <si>
    <t>ШБ2025_030</t>
  </si>
  <si>
    <t>Боднарюк Оксана Олексіївна</t>
  </si>
  <si>
    <t>ШБ2025_031</t>
  </si>
  <si>
    <t>БОЙКО Наталія</t>
  </si>
  <si>
    <t>ШБ2025_032</t>
  </si>
  <si>
    <t>Бойчук Марина</t>
  </si>
  <si>
    <t>ШБ2025_033</t>
  </si>
  <si>
    <t>Болгарська Юлія</t>
  </si>
  <si>
    <t>ШБ2025_034</t>
  </si>
  <si>
    <t>Болдирєва Євгенія</t>
  </si>
  <si>
    <t>ШБ2025_035</t>
  </si>
  <si>
    <t>Болотіна Юлія</t>
  </si>
  <si>
    <t>ШБ2025_036</t>
  </si>
  <si>
    <t>Бондаренко Марина</t>
  </si>
  <si>
    <t>ШБ2025_037</t>
  </si>
  <si>
    <t>Бондаренко Надія</t>
  </si>
  <si>
    <t>ШБ2025_038</t>
  </si>
  <si>
    <t>Бонка Тетяна Олексіївна</t>
  </si>
  <si>
    <t>ШБ2025_039</t>
  </si>
  <si>
    <t>Борзенко Ольга</t>
  </si>
  <si>
    <t>ШБ2025_040</t>
  </si>
  <si>
    <t>Борисенко Віта</t>
  </si>
  <si>
    <t>ШБ2025_041</t>
  </si>
  <si>
    <t>Бортник Світлана</t>
  </si>
  <si>
    <t>ШБ2025_042</t>
  </si>
  <si>
    <t>Бритвак Валентина</t>
  </si>
  <si>
    <t>ШБ2025_043</t>
  </si>
  <si>
    <t>Бровко Лариса</t>
  </si>
  <si>
    <t>ШБ2025_044</t>
  </si>
  <si>
    <t>Броль Надія Орестівна</t>
  </si>
  <si>
    <t>ШБ2025_045</t>
  </si>
  <si>
    <t>Бублик Наталія</t>
  </si>
  <si>
    <t>ШБ2025_046</t>
  </si>
  <si>
    <t>Бугеря Світлана</t>
  </si>
  <si>
    <t>ШБ2025_047</t>
  </si>
  <si>
    <t>Бурик Віра</t>
  </si>
  <si>
    <t>ШБ2025_048</t>
  </si>
  <si>
    <t>Вайнерович Тетяна Михайлівна</t>
  </si>
  <si>
    <t>ШБ2025_049</t>
  </si>
  <si>
    <t>Вайпан Христина</t>
  </si>
  <si>
    <t>ШБ2025_050</t>
  </si>
  <si>
    <t>Вакал Людмила Василівна</t>
  </si>
  <si>
    <t>ШБ2025_051</t>
  </si>
  <si>
    <t>Валенко Ольга</t>
  </si>
  <si>
    <t>ШБ2025_052</t>
  </si>
  <si>
    <t>Василюха Лідія Олександрівна</t>
  </si>
  <si>
    <t>ШБ2025_053</t>
  </si>
  <si>
    <t>Величко Олександра Іванівна</t>
  </si>
  <si>
    <t>ШБ2025_054</t>
  </si>
  <si>
    <t>Веліченко Дмитро Святославович</t>
  </si>
  <si>
    <t>ШБ2025_055</t>
  </si>
  <si>
    <t>Винник Ольга</t>
  </si>
  <si>
    <t>ШБ2025_056</t>
  </si>
  <si>
    <t>Виноградова Альона</t>
  </si>
  <si>
    <t>ШБ2025_057</t>
  </si>
  <si>
    <t>Візняк Анастасія Валеріївна</t>
  </si>
  <si>
    <t>ШБ2025_058</t>
  </si>
  <si>
    <t>Вікторія Ухіна</t>
  </si>
  <si>
    <t>ШБ2025_059</t>
  </si>
  <si>
    <t>Вовк Світлана Анатоліівна</t>
  </si>
  <si>
    <t>ШБ2025_060</t>
  </si>
  <si>
    <t>Волинець Оксана Анатоліївна</t>
  </si>
  <si>
    <t>ШБ2025_061</t>
  </si>
  <si>
    <t>Волошко Ліана</t>
  </si>
  <si>
    <t>ШБ2025_062</t>
  </si>
  <si>
    <t>Вонсович Юлія</t>
  </si>
  <si>
    <t>ШБ2025_063</t>
  </si>
  <si>
    <t>Гавриленко Ганна</t>
  </si>
  <si>
    <t>ШБ2025_064</t>
  </si>
  <si>
    <t>Гавриленко Олена Олександрівна</t>
  </si>
  <si>
    <t>ШБ2025_065</t>
  </si>
  <si>
    <t>Галухіна Олена</t>
  </si>
  <si>
    <t>ШБ2025_066</t>
  </si>
  <si>
    <t>Гальченко Світлана</t>
  </si>
  <si>
    <t>ШБ2025_067</t>
  </si>
  <si>
    <t>Герецька Леся</t>
  </si>
  <si>
    <t>ШБ2025_068</t>
  </si>
  <si>
    <t>Гиренко Наталія</t>
  </si>
  <si>
    <t>ШБ2025_069</t>
  </si>
  <si>
    <t>Головастікова Вікторія</t>
  </si>
  <si>
    <t>ШБ2025_070</t>
  </si>
  <si>
    <t>Голосна Альона</t>
  </si>
  <si>
    <t>ШБ2025_071</t>
  </si>
  <si>
    <t>Гонтар Ірина Альбертівна</t>
  </si>
  <si>
    <t>ШБ2025_072</t>
  </si>
  <si>
    <t>Горбатюк Наталія</t>
  </si>
  <si>
    <t>ШБ2025_073</t>
  </si>
  <si>
    <t>Гордієнко Вікторія</t>
  </si>
  <si>
    <t>ШБ2025_074</t>
  </si>
  <si>
    <t>Грига Наталія</t>
  </si>
  <si>
    <t>ШБ2025_075</t>
  </si>
  <si>
    <t>Гриняєва Наталя</t>
  </si>
  <si>
    <t>ШБ2025_076</t>
  </si>
  <si>
    <t>Гриценко Наталія Володимирівна</t>
  </si>
  <si>
    <t>ШБ2025_077</t>
  </si>
  <si>
    <t>Гришина Ірина</t>
  </si>
  <si>
    <t>ШБ2025_078</t>
  </si>
  <si>
    <t>Гросу Тетяна</t>
  </si>
  <si>
    <t>ШБ2025_079</t>
  </si>
  <si>
    <t>Гура Валентина Володимирівна</t>
  </si>
  <si>
    <t>ШБ2025_080</t>
  </si>
  <si>
    <t>Гуріна Ольга Анатоліївна</t>
  </si>
  <si>
    <t>ШБ2025_081</t>
  </si>
  <si>
    <t>Гусєва Тетяна</t>
  </si>
  <si>
    <t>ШБ2025_082</t>
  </si>
  <si>
    <t>Гуськова Анастасія Олександрівна</t>
  </si>
  <si>
    <t>ШБ2025_083</t>
  </si>
  <si>
    <t>Дайнеко Марина</t>
  </si>
  <si>
    <t>ШБ2025_084</t>
  </si>
  <si>
    <t>Данко Катерина Петрівна</t>
  </si>
  <si>
    <t>ШБ2025_085</t>
  </si>
  <si>
    <t>Даскалюк Мінодора Георгіївна</t>
  </si>
  <si>
    <t>ШБ2025_086</t>
  </si>
  <si>
    <t>Дачева Поліна</t>
  </si>
  <si>
    <t>ШБ2025_087</t>
  </si>
  <si>
    <t>Дашко Вікторія</t>
  </si>
  <si>
    <t>ШБ2025_088</t>
  </si>
  <si>
    <t>Дворовенко Світлана Олексіївна</t>
  </si>
  <si>
    <t>ШБ2025_089</t>
  </si>
  <si>
    <t>Делічебан Юлія</t>
  </si>
  <si>
    <t>ШБ2025_090</t>
  </si>
  <si>
    <t>Демко Оксана</t>
  </si>
  <si>
    <t>ШБ2025_091</t>
  </si>
  <si>
    <t>Демченко Оксана Михайлівна</t>
  </si>
  <si>
    <t>ШБ2025_092</t>
  </si>
  <si>
    <t>Денисевич Наталія</t>
  </si>
  <si>
    <t>ШБ2025_093</t>
  </si>
  <si>
    <t>Денисик Тетяна</t>
  </si>
  <si>
    <t>ШБ2025_094</t>
  </si>
  <si>
    <t>Деркач Олена</t>
  </si>
  <si>
    <t>ШБ2025_095</t>
  </si>
  <si>
    <t>Дерман Олена</t>
  </si>
  <si>
    <t>ШБ2025_096</t>
  </si>
  <si>
    <t>Джуржий Катерина Ігорівна</t>
  </si>
  <si>
    <t>ШБ2025_097</t>
  </si>
  <si>
    <t>Діденко Світлана Володимирівна</t>
  </si>
  <si>
    <t>ШБ2025_098</t>
  </si>
  <si>
    <t>Дмитрієв Даніїл</t>
  </si>
  <si>
    <t>ШБ2025_099</t>
  </si>
  <si>
    <t>Довбуш Олеся Леонідівна</t>
  </si>
  <si>
    <t>ШБ2025_100</t>
  </si>
  <si>
    <t>Догот Жанна</t>
  </si>
  <si>
    <t>ШБ2025_101</t>
  </si>
  <si>
    <t>Донець Юрій</t>
  </si>
  <si>
    <t>ШБ2025_102</t>
  </si>
  <si>
    <t>Донченко Анастасія</t>
  </si>
  <si>
    <t>ШБ2025_103</t>
  </si>
  <si>
    <t>Дорошенко Галина</t>
  </si>
  <si>
    <t>ШБ2025_104</t>
  </si>
  <si>
    <t>Дребот Людмила</t>
  </si>
  <si>
    <t>ШБ2025_105</t>
  </si>
  <si>
    <t>Дригальчук Наталія</t>
  </si>
  <si>
    <t>ШБ2025_106</t>
  </si>
  <si>
    <t>Дубик Валентина Василівна</t>
  </si>
  <si>
    <t>ШБ2025_107</t>
  </si>
  <si>
    <t>Дудар Лілія</t>
  </si>
  <si>
    <t>ШБ2025_108</t>
  </si>
  <si>
    <t>Дудкіна Тетяна</t>
  </si>
  <si>
    <t>ШБ2025_109</t>
  </si>
  <si>
    <t>Дуднік Алла</t>
  </si>
  <si>
    <t>ШБ2025_110</t>
  </si>
  <si>
    <t>Єгорова Анастасія</t>
  </si>
  <si>
    <t>ШБ2025_111</t>
  </si>
  <si>
    <t>Єдомаха Олена</t>
  </si>
  <si>
    <t>ШБ2025_112</t>
  </si>
  <si>
    <t>Єременко Наталія</t>
  </si>
  <si>
    <t>ШБ2025_113</t>
  </si>
  <si>
    <t>Жадько Юлія</t>
  </si>
  <si>
    <t>ШБ2025_114</t>
  </si>
  <si>
    <t>Жуковська Олена Миколаївна</t>
  </si>
  <si>
    <t>ШБ2025_115</t>
  </si>
  <si>
    <t>Жунько Єлизавета</t>
  </si>
  <si>
    <t>ШБ2025_116</t>
  </si>
  <si>
    <t>Журавльова Валерія</t>
  </si>
  <si>
    <t>ШБ2025_117</t>
  </si>
  <si>
    <t>Журбіна Марія</t>
  </si>
  <si>
    <t>ШБ2025_118</t>
  </si>
  <si>
    <t>Журова Олена</t>
  </si>
  <si>
    <t>ШБ2025_119</t>
  </si>
  <si>
    <t>Забайрачна Альона Анатоліївна</t>
  </si>
  <si>
    <t>ШБ2025_120</t>
  </si>
  <si>
    <t>Завалій Олена Володимирівна</t>
  </si>
  <si>
    <t>ШБ2025_121</t>
  </si>
  <si>
    <t>Завгородня Олена</t>
  </si>
  <si>
    <t>ШБ2025_122</t>
  </si>
  <si>
    <t>Загоровська Галина</t>
  </si>
  <si>
    <t>ШБ2025_123</t>
  </si>
  <si>
    <t>Загороднікова Катерина Вікторівна</t>
  </si>
  <si>
    <t>ШБ2025_124</t>
  </si>
  <si>
    <t>Заєць Анна</t>
  </si>
  <si>
    <t>ШБ2025_125</t>
  </si>
  <si>
    <t>Зазуля Тамара</t>
  </si>
  <si>
    <t>ШБ2025_126</t>
  </si>
  <si>
    <t>Занудько Лариса</t>
  </si>
  <si>
    <t>ШБ2025_127</t>
  </si>
  <si>
    <t>Заяць Карина</t>
  </si>
  <si>
    <t>ШБ2025_128</t>
  </si>
  <si>
    <t>Звізда Аніта</t>
  </si>
  <si>
    <t>ШБ2025_129</t>
  </si>
  <si>
    <t>Зеваліна Оксана</t>
  </si>
  <si>
    <t>ШБ2025_130</t>
  </si>
  <si>
    <t>Зіненко Валентина</t>
  </si>
  <si>
    <t>ШБ2025_131</t>
  </si>
  <si>
    <t>Зубарєва Людмила</t>
  </si>
  <si>
    <t>ШБ2025_132</t>
  </si>
  <si>
    <t>Зубкова Марина</t>
  </si>
  <si>
    <t>ШБ2025_133</t>
  </si>
  <si>
    <t>Іваненко Тетяна</t>
  </si>
  <si>
    <t>ШБ2025_134</t>
  </si>
  <si>
    <t>Іванова Аліна</t>
  </si>
  <si>
    <t>ШБ2025_135</t>
  </si>
  <si>
    <t>Івахненко Наталія</t>
  </si>
  <si>
    <t>ШБ2025_136</t>
  </si>
  <si>
    <t>Ільченко Любов</t>
  </si>
  <si>
    <t>ШБ2025_137</t>
  </si>
  <si>
    <t>Іманова Емілія</t>
  </si>
  <si>
    <t>ШБ2025_138</t>
  </si>
  <si>
    <t>Іщак Олена</t>
  </si>
  <si>
    <t>ШБ2025_139</t>
  </si>
  <si>
    <t>Йолтухівська Галина</t>
  </si>
  <si>
    <t>ШБ2025_140</t>
  </si>
  <si>
    <t>Каленик Ольга</t>
  </si>
  <si>
    <t>ШБ2025_141</t>
  </si>
  <si>
    <t>Калініна Владислава</t>
  </si>
  <si>
    <t>ШБ2025_142</t>
  </si>
  <si>
    <t>Калоша Світлана</t>
  </si>
  <si>
    <t>ШБ2025_143</t>
  </si>
  <si>
    <t>Калюжна Ірина Миколаївна</t>
  </si>
  <si>
    <t>ШБ2025_144</t>
  </si>
  <si>
    <t>Кандібор Ольга</t>
  </si>
  <si>
    <t>ШБ2025_145</t>
  </si>
  <si>
    <t>Каніболоцький Станіслав</t>
  </si>
  <si>
    <t>ШБ2025_146</t>
  </si>
  <si>
    <t>Каранфілова Анна</t>
  </si>
  <si>
    <t>ШБ2025_147</t>
  </si>
  <si>
    <t>Касенюк Юлія</t>
  </si>
  <si>
    <t>ШБ2025_148</t>
  </si>
  <si>
    <t>Катерина Карауш</t>
  </si>
  <si>
    <t>ШБ2025_149</t>
  </si>
  <si>
    <t>Катерина Родіонова</t>
  </si>
  <si>
    <t>ШБ2025_150</t>
  </si>
  <si>
    <t>Катеринчик Яна</t>
  </si>
  <si>
    <t>ШБ2025_151</t>
  </si>
  <si>
    <t>Квітко Оксана</t>
  </si>
  <si>
    <t>ШБ2025_152</t>
  </si>
  <si>
    <t>Кирилюк Ольга Євгеніївна</t>
  </si>
  <si>
    <t>ШБ2025_153</t>
  </si>
  <si>
    <t>Кирпиченко Надія</t>
  </si>
  <si>
    <t>ШБ2025_154</t>
  </si>
  <si>
    <t>Кисла Ірина</t>
  </si>
  <si>
    <t>ШБ2025_155</t>
  </si>
  <si>
    <t>Кіріченко Ганна</t>
  </si>
  <si>
    <t>ШБ2025_156</t>
  </si>
  <si>
    <t>Кісіль Тетяна</t>
  </si>
  <si>
    <t>ШБ2025_157</t>
  </si>
  <si>
    <t>Клим Аліна</t>
  </si>
  <si>
    <t>ШБ2025_158</t>
  </si>
  <si>
    <t>Клименко Яна</t>
  </si>
  <si>
    <t>ШБ2025_159</t>
  </si>
  <si>
    <t>Кобзар Тетяна</t>
  </si>
  <si>
    <t>ШБ2025_160</t>
  </si>
  <si>
    <t>Ковалевська Наталія Леонідівна</t>
  </si>
  <si>
    <t>ШБ2025_161</t>
  </si>
  <si>
    <t>Коваленко Вікторія Вікторівна</t>
  </si>
  <si>
    <t>ШБ2025_162</t>
  </si>
  <si>
    <t>Коваленко Інна Ігорівна</t>
  </si>
  <si>
    <t>ШБ2025_163</t>
  </si>
  <si>
    <t>Ковальова Аліна</t>
  </si>
  <si>
    <t>ШБ2025_164</t>
  </si>
  <si>
    <t>Ковальчук Наталія Вікторівна</t>
  </si>
  <si>
    <t>ШБ2025_165</t>
  </si>
  <si>
    <t>Козлова Алла</t>
  </si>
  <si>
    <t>ШБ2025_166</t>
  </si>
  <si>
    <t>Козлова Віра</t>
  </si>
  <si>
    <t>ШБ2025_167</t>
  </si>
  <si>
    <t>Козюбра Тетяна Анатоліївна</t>
  </si>
  <si>
    <t>ШБ2025_168</t>
  </si>
  <si>
    <t>Колесніченко Олена</t>
  </si>
  <si>
    <t>ШБ2025_169</t>
  </si>
  <si>
    <t>Колобишко Катерина Олександрівна</t>
  </si>
  <si>
    <t>ШБ2025_170</t>
  </si>
  <si>
    <t>Коломієць Олена Вікторівна</t>
  </si>
  <si>
    <t>ШБ2025_171</t>
  </si>
  <si>
    <t>Комова Кіра</t>
  </si>
  <si>
    <t>ШБ2025_172</t>
  </si>
  <si>
    <t>Кондратюк Наталія</t>
  </si>
  <si>
    <t>ШБ2025_173</t>
  </si>
  <si>
    <t>Коновалова Аліна Вадимівна</t>
  </si>
  <si>
    <t>ШБ2025_174</t>
  </si>
  <si>
    <t>Копенко Віта</t>
  </si>
  <si>
    <t>ШБ2025_175</t>
  </si>
  <si>
    <t>Корсун Тетяна</t>
  </si>
  <si>
    <t>ШБ2025_176</t>
  </si>
  <si>
    <t>Костишин Святослав</t>
  </si>
  <si>
    <t>ШБ2025_177</t>
  </si>
  <si>
    <t>Костюк Світлана</t>
  </si>
  <si>
    <t>ШБ2025_178</t>
  </si>
  <si>
    <t>Косухіна Вікторія Віталіївна</t>
  </si>
  <si>
    <t>ШБ2025_179</t>
  </si>
  <si>
    <t>Кочерга Тетяна</t>
  </si>
  <si>
    <t>ШБ2025_180</t>
  </si>
  <si>
    <t>Кравченко Альона</t>
  </si>
  <si>
    <t>ШБ2025_181</t>
  </si>
  <si>
    <t>Кравченко Оксана</t>
  </si>
  <si>
    <t>ШБ2025_182</t>
  </si>
  <si>
    <t>Крайня Марина Петрівна</t>
  </si>
  <si>
    <t>ШБ2025_183</t>
  </si>
  <si>
    <t>Крамар Людмила</t>
  </si>
  <si>
    <t>ШБ2025_184</t>
  </si>
  <si>
    <t>Краснова Алла</t>
  </si>
  <si>
    <t>ШБ2025_185</t>
  </si>
  <si>
    <t>Красновська Ольга</t>
  </si>
  <si>
    <t>ШБ2025_186</t>
  </si>
  <si>
    <t>Кривошей Ольга</t>
  </si>
  <si>
    <t>ШБ2025_187</t>
  </si>
  <si>
    <t>Крикун Олена Вікторівна</t>
  </si>
  <si>
    <t>ШБ2025_188</t>
  </si>
  <si>
    <t>Круць Яна Анатоліївна</t>
  </si>
  <si>
    <t>ШБ2025_189</t>
  </si>
  <si>
    <t>Кузьміна Наталія</t>
  </si>
  <si>
    <t>ШБ2025_190</t>
  </si>
  <si>
    <t>Куксова Аліна</t>
  </si>
  <si>
    <t>ШБ2025_191</t>
  </si>
  <si>
    <t>Кульпінова Олена</t>
  </si>
  <si>
    <t>ШБ2025_192</t>
  </si>
  <si>
    <t>Курус Вікторія Вікторівна</t>
  </si>
  <si>
    <t>ШБ2025_193</t>
  </si>
  <si>
    <t>Кусик Віта Василівна</t>
  </si>
  <si>
    <t>ШБ2025_194</t>
  </si>
  <si>
    <t>Кухта Наталія</t>
  </si>
  <si>
    <t>ШБ2025_195</t>
  </si>
  <si>
    <t>Кучіна Наталія</t>
  </si>
  <si>
    <t>ШБ2025_196</t>
  </si>
  <si>
    <t>Кущевська Анна</t>
  </si>
  <si>
    <t>ШБ2025_197</t>
  </si>
  <si>
    <t>Лавріненко Вікторія</t>
  </si>
  <si>
    <t>ШБ2025_198</t>
  </si>
  <si>
    <t>Лазареску Зіна</t>
  </si>
  <si>
    <t>ШБ2025_199</t>
  </si>
  <si>
    <t>Лазарєва Олена</t>
  </si>
  <si>
    <t>ШБ2025_200</t>
  </si>
  <si>
    <t>Ленченко Олена</t>
  </si>
  <si>
    <t>ШБ2025_201</t>
  </si>
  <si>
    <t>Леоненко Юлія Григорівна</t>
  </si>
  <si>
    <t>ШБ2025_202</t>
  </si>
  <si>
    <t>Леонтьєва Ірина Юріївна</t>
  </si>
  <si>
    <t>ШБ2025_203</t>
  </si>
  <si>
    <t>Лепкалюк Галина</t>
  </si>
  <si>
    <t>ШБ2025_204</t>
  </si>
  <si>
    <t>Лимар Олена</t>
  </si>
  <si>
    <t>ШБ2025_205</t>
  </si>
  <si>
    <t>Лисак Наталія Анатоліївна</t>
  </si>
  <si>
    <t>ШБ2025_206</t>
  </si>
  <si>
    <t>Лисяк Ганна Валеріївна</t>
  </si>
  <si>
    <t>ШБ2025_207</t>
  </si>
  <si>
    <t>Литвиненко Тетяна Василівна</t>
  </si>
  <si>
    <t>ШБ2025_208</t>
  </si>
  <si>
    <t>Ліснічук Анастасія</t>
  </si>
  <si>
    <t>ШБ2025_209</t>
  </si>
  <si>
    <t>Ліщенко Олена</t>
  </si>
  <si>
    <t>ШБ2025_210</t>
  </si>
  <si>
    <t>Лозинська Галина</t>
  </si>
  <si>
    <t>ШБ2025_211</t>
  </si>
  <si>
    <t>Ломакіна Олес Романівна</t>
  </si>
  <si>
    <t>ШБ2025_212</t>
  </si>
  <si>
    <t>Лопатіна Аліна Валеріївна</t>
  </si>
  <si>
    <t>ШБ2025_213</t>
  </si>
  <si>
    <t>Лопатовська Оксана</t>
  </si>
  <si>
    <t>ШБ2025_214</t>
  </si>
  <si>
    <t>Лохоня Аліна</t>
  </si>
  <si>
    <t>ШБ2025_215</t>
  </si>
  <si>
    <t>Луценко Світлана</t>
  </si>
  <si>
    <t>ШБ2025_216</t>
  </si>
  <si>
    <t>Лущак Наталія</t>
  </si>
  <si>
    <t>ШБ2025_217</t>
  </si>
  <si>
    <t>Ляльчук Анна</t>
  </si>
  <si>
    <t>ШБ2025_218</t>
  </si>
  <si>
    <t>Мальцева Алла</t>
  </si>
  <si>
    <t>ШБ2025_219</t>
  </si>
  <si>
    <t>Малюк Юлія</t>
  </si>
  <si>
    <t>ШБ2025_220</t>
  </si>
  <si>
    <t>Мандрика Тетяна</t>
  </si>
  <si>
    <t>ШБ2025_221</t>
  </si>
  <si>
    <t>Манжос Світлана</t>
  </si>
  <si>
    <t>ШБ2025_222</t>
  </si>
  <si>
    <t>Мантуло Анастасія</t>
  </si>
  <si>
    <t>ШБ2025_223</t>
  </si>
  <si>
    <t>Марина Полеховська</t>
  </si>
  <si>
    <t>ШБ2025_224</t>
  </si>
  <si>
    <t>Марочко Олена</t>
  </si>
  <si>
    <t>ШБ2025_225</t>
  </si>
  <si>
    <t>Мартиненко Людмила</t>
  </si>
  <si>
    <t>ШБ2025_226</t>
  </si>
  <si>
    <t>Масловська Людмила Богданівна</t>
  </si>
  <si>
    <t>ШБ2025_227</t>
  </si>
  <si>
    <t>Матвєєва Валентина Олександрівна</t>
  </si>
  <si>
    <t>ШБ2025_228</t>
  </si>
  <si>
    <t>Махоріна Тетяна</t>
  </si>
  <si>
    <t>ШБ2025_229</t>
  </si>
  <si>
    <t>Махотка Тетяна</t>
  </si>
  <si>
    <t>ШБ2025_230</t>
  </si>
  <si>
    <t>Мельник Ірина</t>
  </si>
  <si>
    <t>ШБ2025_231</t>
  </si>
  <si>
    <t>Мельничук Ірина</t>
  </si>
  <si>
    <t>ШБ2025_232</t>
  </si>
  <si>
    <t>Мельничук Назарій</t>
  </si>
  <si>
    <t>ШБ2025_233</t>
  </si>
  <si>
    <t>Менько Вікторія</t>
  </si>
  <si>
    <t>ШБ2025_234</t>
  </si>
  <si>
    <t>Мила Оксана</t>
  </si>
  <si>
    <t>ШБ2025_235</t>
  </si>
  <si>
    <t>Минич Юлія</t>
  </si>
  <si>
    <t>ШБ2025_236</t>
  </si>
  <si>
    <t>Миркало Анастасія</t>
  </si>
  <si>
    <t>ШБ2025_237</t>
  </si>
  <si>
    <t>Мисюкевич Юлія</t>
  </si>
  <si>
    <t>ШБ2025_238</t>
  </si>
  <si>
    <t>Митяєва Алла</t>
  </si>
  <si>
    <t>ШБ2025_239</t>
  </si>
  <si>
    <t>Михайлюк Анастасія</t>
  </si>
  <si>
    <t>ШБ2025_240</t>
  </si>
  <si>
    <t>Михалевич Світлана Олександрівна</t>
  </si>
  <si>
    <t>ШБ2025_241</t>
  </si>
  <si>
    <t>Мініна Ольга</t>
  </si>
  <si>
    <t>ШБ2025_242</t>
  </si>
  <si>
    <t>Міхєєва Любов</t>
  </si>
  <si>
    <t>ШБ2025_243</t>
  </si>
  <si>
    <t>Мозгова Катерина</t>
  </si>
  <si>
    <t>ШБ2025_244</t>
  </si>
  <si>
    <t>Мойсеєнко Ольга</t>
  </si>
  <si>
    <t>ШБ2025_245</t>
  </si>
  <si>
    <t>Москаленко Тетяна</t>
  </si>
  <si>
    <t>ШБ2025_246</t>
  </si>
  <si>
    <t>Моспан Олена Вікторівна</t>
  </si>
  <si>
    <t>ШБ2025_247</t>
  </si>
  <si>
    <t>Мудра Олена</t>
  </si>
  <si>
    <t>ШБ2025_248</t>
  </si>
  <si>
    <t>Музичко Ірина</t>
  </si>
  <si>
    <t>ШБ2025_249</t>
  </si>
  <si>
    <t>Мукоїда Микола Миколайович</t>
  </si>
  <si>
    <t>ШБ2025_250</t>
  </si>
  <si>
    <t>Назаренко Ірина Миколаївна</t>
  </si>
  <si>
    <t>ШБ2025_251</t>
  </si>
  <si>
    <t>Насоненко Світлана</t>
  </si>
  <si>
    <t>ШБ2025_252</t>
  </si>
  <si>
    <t>Наталія Заїка</t>
  </si>
  <si>
    <t>ШБ2025_253</t>
  </si>
  <si>
    <t>Наталя Захарова</t>
  </si>
  <si>
    <t>ШБ2025_254</t>
  </si>
  <si>
    <t>Наумчик Яна</t>
  </si>
  <si>
    <t>ШБ2025_255</t>
  </si>
  <si>
    <t>Негуляєва Марина</t>
  </si>
  <si>
    <t>ШБ2025_256</t>
  </si>
  <si>
    <t>Неставальська Марина</t>
  </si>
  <si>
    <t>ШБ2025_257</t>
  </si>
  <si>
    <t>Нестерук Анна</t>
  </si>
  <si>
    <t>ШБ2025_258</t>
  </si>
  <si>
    <t>Нємикіна Лілія Миколаївна</t>
  </si>
  <si>
    <t>ШБ2025_259</t>
  </si>
  <si>
    <t>Нєсвєтова Світлана</t>
  </si>
  <si>
    <t>ШБ2025_260</t>
  </si>
  <si>
    <t>Ніколаєва Тетяна</t>
  </si>
  <si>
    <t>ШБ2025_261</t>
  </si>
  <si>
    <t>Нікольчук Юлія Миколаївна</t>
  </si>
  <si>
    <t>ШБ2025_262</t>
  </si>
  <si>
    <t>Нікул Анастасія</t>
  </si>
  <si>
    <t>ШБ2025_263</t>
  </si>
  <si>
    <t>Ніна Портян</t>
  </si>
  <si>
    <t>ШБ2025_264</t>
  </si>
  <si>
    <t>Ніна Реу</t>
  </si>
  <si>
    <t>ШБ2025_265</t>
  </si>
  <si>
    <t>Новоселецька Таміла</t>
  </si>
  <si>
    <t>ШБ2025_266</t>
  </si>
  <si>
    <t>Носенко Ірина</t>
  </si>
  <si>
    <t>ШБ2025_267</t>
  </si>
  <si>
    <t>Носенко Наталія Іванівна</t>
  </si>
  <si>
    <t>ШБ2025_268</t>
  </si>
  <si>
    <t>Овчаренко Ганна</t>
  </si>
  <si>
    <t>ШБ2025_269</t>
  </si>
  <si>
    <t>Огіль Любов</t>
  </si>
  <si>
    <t>ШБ2025_270</t>
  </si>
  <si>
    <t>Огородник Надія</t>
  </si>
  <si>
    <t>ШБ2025_271</t>
  </si>
  <si>
    <t>Оксана Куляк</t>
  </si>
  <si>
    <t>ШБ2025_272</t>
  </si>
  <si>
    <t>Оксенич Олена Олександрівна</t>
  </si>
  <si>
    <t>ШБ2025_273</t>
  </si>
  <si>
    <t>Олексієнко Сергій Володимирович</t>
  </si>
  <si>
    <t>ШБ2025_274</t>
  </si>
  <si>
    <t>Олексієнко Тетяна Анатоліївна</t>
  </si>
  <si>
    <t>ШБ2025_275</t>
  </si>
  <si>
    <t>Олефіренко Людмила</t>
  </si>
  <si>
    <t>ШБ2025_276</t>
  </si>
  <si>
    <t>Олійник Галина</t>
  </si>
  <si>
    <t>ШБ2025_277</t>
  </si>
  <si>
    <t>Олішевська Наталія</t>
  </si>
  <si>
    <t>ШБ2025_278</t>
  </si>
  <si>
    <t>Ольга Бровко</t>
  </si>
  <si>
    <t>ШБ2025_279</t>
  </si>
  <si>
    <t>Орлова Наталя</t>
  </si>
  <si>
    <t>ШБ2025_280</t>
  </si>
  <si>
    <t>Павлик Анна</t>
  </si>
  <si>
    <t>ШБ2025_281</t>
  </si>
  <si>
    <t>Павлуша Олена</t>
  </si>
  <si>
    <t>ШБ2025_282</t>
  </si>
  <si>
    <t>Палій Марина</t>
  </si>
  <si>
    <t>ШБ2025_283</t>
  </si>
  <si>
    <t>Парна Оксана Миколаївна</t>
  </si>
  <si>
    <t>ШБ2025_284</t>
  </si>
  <si>
    <t>Парфенюк Юлія Олександрівна</t>
  </si>
  <si>
    <t>ШБ2025_285</t>
  </si>
  <si>
    <t>Пасічник Оксана</t>
  </si>
  <si>
    <t>ШБ2025_286</t>
  </si>
  <si>
    <t>Пахар Людмила</t>
  </si>
  <si>
    <t>ШБ2025_287</t>
  </si>
  <si>
    <t>Педюра Яна</t>
  </si>
  <si>
    <t>ШБ2025_288</t>
  </si>
  <si>
    <t>Пендак Лариса Семенівна</t>
  </si>
  <si>
    <t>ШБ2025_289</t>
  </si>
  <si>
    <t>Петеліна Алла</t>
  </si>
  <si>
    <t>ШБ2025_290</t>
  </si>
  <si>
    <t>Петрова Ольга</t>
  </si>
  <si>
    <t>ШБ2025_291</t>
  </si>
  <si>
    <t>Петрунько Наталія</t>
  </si>
  <si>
    <t>ШБ2025_292</t>
  </si>
  <si>
    <t>Пилипейко Анна Вікторівна</t>
  </si>
  <si>
    <t>ШБ2025_293</t>
  </si>
  <si>
    <t>Пилипенко Ольга</t>
  </si>
  <si>
    <t>ШБ2025_294</t>
  </si>
  <si>
    <t>Пилип'юк Оксана Володимирівна</t>
  </si>
  <si>
    <t>ШБ2025_295</t>
  </si>
  <si>
    <t>Піддубняк Анастасія</t>
  </si>
  <si>
    <t>ШБ2025_296</t>
  </si>
  <si>
    <t>Пльохова Катерина</t>
  </si>
  <si>
    <t>ШБ2025_297</t>
  </si>
  <si>
    <t>Погорєлова Оксана</t>
  </si>
  <si>
    <t>ШБ2025_298</t>
  </si>
  <si>
    <t>Погранична Світлана</t>
  </si>
  <si>
    <t>ШБ2025_299</t>
  </si>
  <si>
    <t>Подшивайлова Ірина</t>
  </si>
  <si>
    <t>ШБ2025_300</t>
  </si>
  <si>
    <t>Поливода Ольга Олександрівна</t>
  </si>
  <si>
    <t>ШБ2025_301</t>
  </si>
  <si>
    <t>Поліха Вероніка</t>
  </si>
  <si>
    <t>ШБ2025_302</t>
  </si>
  <si>
    <t>Поліщук Марина Леонтіївна</t>
  </si>
  <si>
    <t>ШБ2025_303</t>
  </si>
  <si>
    <t>Полюхович Каріна</t>
  </si>
  <si>
    <t>ШБ2025_304</t>
  </si>
  <si>
    <t>Попенчук Зоя</t>
  </si>
  <si>
    <t>ШБ2025_305</t>
  </si>
  <si>
    <t>Посунько Наталія</t>
  </si>
  <si>
    <t>ШБ2025_306</t>
  </si>
  <si>
    <t>Похилько Вікторія</t>
  </si>
  <si>
    <t>ШБ2025_307</t>
  </si>
  <si>
    <t>Прасол Вікторія Михайлівна</t>
  </si>
  <si>
    <t>ШБ2025_308</t>
  </si>
  <si>
    <t>Привалова Крістіна</t>
  </si>
  <si>
    <t>ШБ2025_309</t>
  </si>
  <si>
    <t>Призенко Дарина Миколаївна</t>
  </si>
  <si>
    <t>ШБ2025_310</t>
  </si>
  <si>
    <t>Призенко Сергій Олександрович</t>
  </si>
  <si>
    <t>ШБ2025_311</t>
  </si>
  <si>
    <t>Приймак Олена</t>
  </si>
  <si>
    <t>ШБ2025_312</t>
  </si>
  <si>
    <t>Приходько Анжела</t>
  </si>
  <si>
    <t>ШБ2025_313</t>
  </si>
  <si>
    <t>Приходько Людмила</t>
  </si>
  <si>
    <t>ШБ2025_314</t>
  </si>
  <si>
    <t>Проказа Євгенія</t>
  </si>
  <si>
    <t>ШБ2025_315</t>
  </si>
  <si>
    <t>Прокопенко Юлія Юріївна</t>
  </si>
  <si>
    <t>ШБ2025_316</t>
  </si>
  <si>
    <t>Прокопчук Людмила Володимирівна</t>
  </si>
  <si>
    <t>ШБ2025_317</t>
  </si>
  <si>
    <t>Пронякіна Юлія Станіславівна</t>
  </si>
  <si>
    <t>ШБ2025_318</t>
  </si>
  <si>
    <t>Простатіна Юлія</t>
  </si>
  <si>
    <t>ШБ2025_319</t>
  </si>
  <si>
    <t>Процик Марія</t>
  </si>
  <si>
    <t>ШБ2025_320</t>
  </si>
  <si>
    <t>Пухальська Марина Олегівна</t>
  </si>
  <si>
    <t>ШБ2025_321</t>
  </si>
  <si>
    <t>Рего Мар'яна</t>
  </si>
  <si>
    <t>ШБ2025_322</t>
  </si>
  <si>
    <t>Редько Раїса</t>
  </si>
  <si>
    <t>ШБ2025_323</t>
  </si>
  <si>
    <t>Режевська Надія</t>
  </si>
  <si>
    <t>ШБ2025_324</t>
  </si>
  <si>
    <t>Рєпнікова Алла</t>
  </si>
  <si>
    <t>ШБ2025_325</t>
  </si>
  <si>
    <t>Ріпка Вікторія</t>
  </si>
  <si>
    <t>ШБ2025_326</t>
  </si>
  <si>
    <t>Рогальська Світлана</t>
  </si>
  <si>
    <t>ШБ2025_327</t>
  </si>
  <si>
    <t>ШБ2025_328</t>
  </si>
  <si>
    <t>Рогутенко Олег</t>
  </si>
  <si>
    <t>ШБ2025_329</t>
  </si>
  <si>
    <t>Рожкова Олена</t>
  </si>
  <si>
    <t>ШБ2025_330</t>
  </si>
  <si>
    <t>Романюк Василь Дмитрович</t>
  </si>
  <si>
    <t>ШБ2025_331</t>
  </si>
  <si>
    <t>Романюк Людмила</t>
  </si>
  <si>
    <t>ШБ2025_332</t>
  </si>
  <si>
    <t>Рудь Олена</t>
  </si>
  <si>
    <t>ШБ2025_333</t>
  </si>
  <si>
    <t>Савінкіна Інна</t>
  </si>
  <si>
    <t>ШБ2025_334</t>
  </si>
  <si>
    <t>Савченко Ілля Григорович</t>
  </si>
  <si>
    <t>ШБ2025_335</t>
  </si>
  <si>
    <t>Савчук Альона</t>
  </si>
  <si>
    <t>ШБ2025_336</t>
  </si>
  <si>
    <t>Салій Денис</t>
  </si>
  <si>
    <t>ШБ2025_337</t>
  </si>
  <si>
    <t>Салогуб Вячеслав Іванович</t>
  </si>
  <si>
    <t>ШБ2025_338</t>
  </si>
  <si>
    <t>Світлана Перевощикова</t>
  </si>
  <si>
    <t>ШБ2025_339</t>
  </si>
  <si>
    <t>Світлана Сичевська</t>
  </si>
  <si>
    <t>ШБ2025_340</t>
  </si>
  <si>
    <t>Святченко Ірина Костянтинівна</t>
  </si>
  <si>
    <t>ШБ2025_341</t>
  </si>
  <si>
    <t>Сема Наталія</t>
  </si>
  <si>
    <t>ШБ2025_342</t>
  </si>
  <si>
    <t>Семеліт Світлана</t>
  </si>
  <si>
    <t>ШБ2025_343</t>
  </si>
  <si>
    <t>Семендяєва Людмила Василівна</t>
  </si>
  <si>
    <t>ШБ2025_344</t>
  </si>
  <si>
    <t>Семендяй Наталія</t>
  </si>
  <si>
    <t>ШБ2025_345</t>
  </si>
  <si>
    <t>Семенюк Інна Юріївна</t>
  </si>
  <si>
    <t>ШБ2025_346</t>
  </si>
  <si>
    <t>Семироз Тетяна</t>
  </si>
  <si>
    <t>ШБ2025_347</t>
  </si>
  <si>
    <t>Сенько Ірина</t>
  </si>
  <si>
    <t>ШБ2025_348</t>
  </si>
  <si>
    <t>Середа Катерина</t>
  </si>
  <si>
    <t>ШБ2025_349</t>
  </si>
  <si>
    <t>Сєдакова Олена</t>
  </si>
  <si>
    <t>ШБ2025_350</t>
  </si>
  <si>
    <t>Сєргєєва Яна</t>
  </si>
  <si>
    <t>ШБ2025_351</t>
  </si>
  <si>
    <t>Сидорова Ольга Володимирівна</t>
  </si>
  <si>
    <t>ШБ2025_352</t>
  </si>
  <si>
    <t>Ситнікова Марина</t>
  </si>
  <si>
    <t>ШБ2025_353</t>
  </si>
  <si>
    <t>Сич Ірина</t>
  </si>
  <si>
    <t>ШБ2025_354</t>
  </si>
  <si>
    <t>Скалозубова Ольга</t>
  </si>
  <si>
    <t>ШБ2025_355</t>
  </si>
  <si>
    <t>Славінська Наталія Іванівна</t>
  </si>
  <si>
    <t>ШБ2025_356</t>
  </si>
  <si>
    <t>Слободян Тетяна Михайлівна</t>
  </si>
  <si>
    <t>ШБ2025_357</t>
  </si>
  <si>
    <t>Слядзь Ірина</t>
  </si>
  <si>
    <t>ШБ2025_358</t>
  </si>
  <si>
    <t>Смєльнік Світлана</t>
  </si>
  <si>
    <t>ШБ2025_359</t>
  </si>
  <si>
    <t>Сміян Наталія Петрівна</t>
  </si>
  <si>
    <t>ШБ2025_360</t>
  </si>
  <si>
    <t>Соколова Вікторія Олександрівна</t>
  </si>
  <si>
    <t>ШБ2025_361</t>
  </si>
  <si>
    <t>Соколова Олена</t>
  </si>
  <si>
    <t>ШБ2025_362</t>
  </si>
  <si>
    <t>Соколовська Світлана</t>
  </si>
  <si>
    <t>ШБ2025_363</t>
  </si>
  <si>
    <t>Солодовник Світлана</t>
  </si>
  <si>
    <t>ШБ2025_364</t>
  </si>
  <si>
    <t>Срібна Вікторія Володимирівна</t>
  </si>
  <si>
    <t>ШБ2025_365</t>
  </si>
  <si>
    <t>Стародуб Олена</t>
  </si>
  <si>
    <t>ШБ2025_366</t>
  </si>
  <si>
    <t>Старостенко Вікторія</t>
  </si>
  <si>
    <t>ШБ2025_367</t>
  </si>
  <si>
    <t>Степанець Світлана</t>
  </si>
  <si>
    <t>ШБ2025_368</t>
  </si>
  <si>
    <t>Степанюк Світлана</t>
  </si>
  <si>
    <t>ШБ2025_369</t>
  </si>
  <si>
    <t>Стеценко Олена Олексіївна</t>
  </si>
  <si>
    <t>ШБ2025_370</t>
  </si>
  <si>
    <t>Стовба Оксана Анатоліївна</t>
  </si>
  <si>
    <t>ШБ2025_371</t>
  </si>
  <si>
    <t>Стратан Катерина</t>
  </si>
  <si>
    <t>ШБ2025_372</t>
  </si>
  <si>
    <t>Стружко Тетяна</t>
  </si>
  <si>
    <t>ШБ2025_373</t>
  </si>
  <si>
    <t>Ступак Наталія</t>
  </si>
  <si>
    <t>ШБ2025_374</t>
  </si>
  <si>
    <t>Супрунович Юлія Вікторівна</t>
  </si>
  <si>
    <t>ШБ2025_375</t>
  </si>
  <si>
    <t>Сурова Катерина</t>
  </si>
  <si>
    <t>ШБ2025_376</t>
  </si>
  <si>
    <t>Сухоставська Віта Василівна</t>
  </si>
  <si>
    <t>ШБ2025_377</t>
  </si>
  <si>
    <t>Тарабан Каріна</t>
  </si>
  <si>
    <t>ШБ2025_378</t>
  </si>
  <si>
    <t>Тарасенко Інна</t>
  </si>
  <si>
    <t>ШБ2025_379</t>
  </si>
  <si>
    <t>Тарасенко Людмила Олексіївна</t>
  </si>
  <si>
    <t>ШБ2025_380</t>
  </si>
  <si>
    <t>Таточенко Вікторія</t>
  </si>
  <si>
    <t>ШБ2025_381</t>
  </si>
  <si>
    <t>Тауцька Тетяна</t>
  </si>
  <si>
    <t>ШБ2025_382</t>
  </si>
  <si>
    <t>Тетяна</t>
  </si>
  <si>
    <t>ШБ2025_383</t>
  </si>
  <si>
    <t>Тимохіна Олеся</t>
  </si>
  <si>
    <t>ШБ2025_384</t>
  </si>
  <si>
    <t>Тимошик Михайло Морозенкович</t>
  </si>
  <si>
    <t>ШБ2025_385</t>
  </si>
  <si>
    <t>Тищук Альбіна</t>
  </si>
  <si>
    <t>ШБ2025_386</t>
  </si>
  <si>
    <t>Ткач Ірина</t>
  </si>
  <si>
    <t>ШБ2025_387</t>
  </si>
  <si>
    <t>Ткаченко Людмила Василівна</t>
  </si>
  <si>
    <t>ШБ2025_388</t>
  </si>
  <si>
    <t>Ткаченко Наталія</t>
  </si>
  <si>
    <t>ШБ2025_389</t>
  </si>
  <si>
    <t>Ткачук Таїса</t>
  </si>
  <si>
    <t>ШБ2025_390</t>
  </si>
  <si>
    <t>Токмина Наталія</t>
  </si>
  <si>
    <t>ШБ2025_391</t>
  </si>
  <si>
    <t>Тростянецька Ірина</t>
  </si>
  <si>
    <t>ШБ2025_392</t>
  </si>
  <si>
    <t>Трохимчук Дар'я</t>
  </si>
  <si>
    <t>ШБ2025_393</t>
  </si>
  <si>
    <t>Тужилкіна Тетяна</t>
  </si>
  <si>
    <t>ШБ2025_394</t>
  </si>
  <si>
    <t>Туркуман Наталя</t>
  </si>
  <si>
    <t>ШБ2025_395</t>
  </si>
  <si>
    <t>Тягловська Анастасія</t>
  </si>
  <si>
    <t>ШБ2025_396</t>
  </si>
  <si>
    <t>Удовікова Ірина</t>
  </si>
  <si>
    <t>ШБ2025_397</t>
  </si>
  <si>
    <t>Усатова Тетяна</t>
  </si>
  <si>
    <t>ШБ2025_398</t>
  </si>
  <si>
    <t>Фалєєва Світлана Костянтинівна</t>
  </si>
  <si>
    <t>ШБ2025_399</t>
  </si>
  <si>
    <t>Федоренко Олена</t>
  </si>
  <si>
    <t>ШБ2025_400</t>
  </si>
  <si>
    <t>Федорова Юлія</t>
  </si>
  <si>
    <t>ШБ2025_401</t>
  </si>
  <si>
    <t>Фещенко Іра</t>
  </si>
  <si>
    <t>ШБ2025_402</t>
  </si>
  <si>
    <t>Фісюренко Марина</t>
  </si>
  <si>
    <t>ШБ2025_403</t>
  </si>
  <si>
    <t>Фурт Олена</t>
  </si>
  <si>
    <t>ШБ2025_404</t>
  </si>
  <si>
    <t>Хаванських Вікторія</t>
  </si>
  <si>
    <t>ШБ2025_405</t>
  </si>
  <si>
    <t>Хімич Марія</t>
  </si>
  <si>
    <t>ШБ2025_406</t>
  </si>
  <si>
    <t>Холоділіна Вікторія Вадимівна</t>
  </si>
  <si>
    <t>ШБ2025_407</t>
  </si>
  <si>
    <t>Хріпкова Ольга</t>
  </si>
  <si>
    <t>ШБ2025_408</t>
  </si>
  <si>
    <t>Царькова Олена</t>
  </si>
  <si>
    <t>ШБ2025_409</t>
  </si>
  <si>
    <t>Циганчук Олена</t>
  </si>
  <si>
    <t>ШБ2025_410</t>
  </si>
  <si>
    <t>Цуркан Лідія Костянтинівна</t>
  </si>
  <si>
    <t>ШБ2025_411</t>
  </si>
  <si>
    <t>Цуркан Юлія Василівна</t>
  </si>
  <si>
    <t>ШБ2025_412</t>
  </si>
  <si>
    <t>Черкасова Ірина Володимирівна</t>
  </si>
  <si>
    <t>ШБ2025_413</t>
  </si>
  <si>
    <t>Черниш Інна Василівна</t>
  </si>
  <si>
    <t>ШБ2025_414</t>
  </si>
  <si>
    <t>Черниш Ольга Василівна</t>
  </si>
  <si>
    <t>ШБ2025_415</t>
  </si>
  <si>
    <t>Чернявська Віта</t>
  </si>
  <si>
    <t>ШБ2025_416</t>
  </si>
  <si>
    <t>Чечуй Анастасія</t>
  </si>
  <si>
    <t>ШБ2025_417</t>
  </si>
  <si>
    <t>Чконія Лариса</t>
  </si>
  <si>
    <t>ШБ2025_418</t>
  </si>
  <si>
    <t>Чорна Людмила</t>
  </si>
  <si>
    <t>ШБ2025_419</t>
  </si>
  <si>
    <t>Чоста Людмила</t>
  </si>
  <si>
    <t>ШБ2025_420</t>
  </si>
  <si>
    <t>Чугура Дарина Олександрівна</t>
  </si>
  <si>
    <t>ШБ2025_421</t>
  </si>
  <si>
    <t>Чунихина Олена</t>
  </si>
  <si>
    <t>ШБ2025_422</t>
  </si>
  <si>
    <t>Шакіна Ірина В'ячеславівна</t>
  </si>
  <si>
    <t>ШБ2025_423</t>
  </si>
  <si>
    <t>Шамаріна Ольга</t>
  </si>
  <si>
    <t>ШБ2025_424</t>
  </si>
  <si>
    <t>Шаповал Наталя</t>
  </si>
  <si>
    <t>ШБ2025_425</t>
  </si>
  <si>
    <t>Шаповалова Вікторія</t>
  </si>
  <si>
    <t>ШБ2025_426</t>
  </si>
  <si>
    <t>Шапошнік Оксана Олександрівна</t>
  </si>
  <si>
    <t>ШБ2025_427</t>
  </si>
  <si>
    <t>Шатських Наталія</t>
  </si>
  <si>
    <t>ШБ2025_428</t>
  </si>
  <si>
    <t>Шафранова Юлія</t>
  </si>
  <si>
    <t>ШБ2025_429</t>
  </si>
  <si>
    <t>Шевченко Ольга</t>
  </si>
  <si>
    <t>ШБ2025_430</t>
  </si>
  <si>
    <t>Шевченко-Безугла Галина</t>
  </si>
  <si>
    <t>ШБ2025_431</t>
  </si>
  <si>
    <t>Шевчук Юлія</t>
  </si>
  <si>
    <t>ШБ2025_432</t>
  </si>
  <si>
    <t>Шейка Наталія Леонідівна</t>
  </si>
  <si>
    <t>ШБ2025_433</t>
  </si>
  <si>
    <t>Шишкова Ольга</t>
  </si>
  <si>
    <t>ШБ2025_434</t>
  </si>
  <si>
    <t>Шиян Олена</t>
  </si>
  <si>
    <t>ШБ2025_435</t>
  </si>
  <si>
    <t>Шмалько Ілона</t>
  </si>
  <si>
    <t>ШБ2025_436</t>
  </si>
  <si>
    <t>Шмалько Оксана Миколаївна</t>
  </si>
  <si>
    <t>ШБ2025_437</t>
  </si>
  <si>
    <t>Шмиголь Оксана</t>
  </si>
  <si>
    <t>ШБ2025_438</t>
  </si>
  <si>
    <t>Шнаров Олександр</t>
  </si>
  <si>
    <t>ШБ2025_439</t>
  </si>
  <si>
    <t>Шпак Олена</t>
  </si>
  <si>
    <t>ШБ2025_440</t>
  </si>
  <si>
    <t>Шпаковська Ірина</t>
  </si>
  <si>
    <t>ШБ2025_441</t>
  </si>
  <si>
    <t>Шпинюк Тетяна</t>
  </si>
  <si>
    <t>ШБ2025_442</t>
  </si>
  <si>
    <t>Шутильова Наталія Василівна</t>
  </si>
  <si>
    <t>ШБ2025_443</t>
  </si>
  <si>
    <t>Шутюк Антоніна Станіславівна</t>
  </si>
  <si>
    <t>ШБ2025_444</t>
  </si>
  <si>
    <t>Шутюк Наталія Володимирівна</t>
  </si>
  <si>
    <t>ШБ2025_445</t>
  </si>
  <si>
    <t>Южека Роман Сергійович</t>
  </si>
  <si>
    <t>ШБ2025_446</t>
  </si>
  <si>
    <t>Юлія Лобань</t>
  </si>
  <si>
    <t>ШБ2025_447</t>
  </si>
  <si>
    <t>Явнюк Людмила Станіславівна</t>
  </si>
  <si>
    <t>ШБ2025_448</t>
  </si>
  <si>
    <t>Яремин Олександра</t>
  </si>
  <si>
    <t>ШБ2025_449</t>
  </si>
  <si>
    <t>Яремко Людмила</t>
  </si>
  <si>
    <t>ШБ2025_450</t>
  </si>
  <si>
    <t>Яриш Оксана Степанівна</t>
  </si>
  <si>
    <t>ШБ2025_451</t>
  </si>
  <si>
    <t>Ярліцова Оксана</t>
  </si>
  <si>
    <t>ШБ2025_452</t>
  </si>
  <si>
    <t>Яфарова Діана Газізовна</t>
  </si>
  <si>
    <t>ШБ2025_453</t>
  </si>
  <si>
    <t>Яхвак Альона</t>
  </si>
  <si>
    <t>ШБ2025_454</t>
  </si>
  <si>
    <t>Яценко Євгенія</t>
  </si>
  <si>
    <t>Роговець Тетяна Валеріївна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</si>
</sst>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JlQXZvKajSt-x12D6UPj" TargetMode="External"/><Relationship Id="rId299" Type="http://schemas.openxmlformats.org/officeDocument/2006/relationships/hyperlink" Target="https://talan.bank.gov.ua/get-user-certificate/JlQXZWHcsa6nZHKXFAsd" TargetMode="External"/><Relationship Id="rId21" Type="http://schemas.openxmlformats.org/officeDocument/2006/relationships/hyperlink" Target="https://talan.bank.gov.ua/get-user-certificate/JlQXZ9_87zi_gfT3P4w0" TargetMode="External"/><Relationship Id="rId63" Type="http://schemas.openxmlformats.org/officeDocument/2006/relationships/hyperlink" Target="https://talan.bank.gov.ua/get-user-certificate/JlQXZpQhXUm656dyqeB_" TargetMode="External"/><Relationship Id="rId159" Type="http://schemas.openxmlformats.org/officeDocument/2006/relationships/hyperlink" Target="https://talan.bank.gov.ua/get-user-certificate/JlQXZ_x58l2z76r_ZkFP" TargetMode="External"/><Relationship Id="rId324" Type="http://schemas.openxmlformats.org/officeDocument/2006/relationships/hyperlink" Target="https://talan.bank.gov.ua/get-user-certificate/JlQXZ3PWVOP6mPt5OHG9" TargetMode="External"/><Relationship Id="rId366" Type="http://schemas.openxmlformats.org/officeDocument/2006/relationships/hyperlink" Target="https://talan.bank.gov.ua/get-user-certificate/JlQXZlclfQeKF_JaqHwc" TargetMode="External"/><Relationship Id="rId170" Type="http://schemas.openxmlformats.org/officeDocument/2006/relationships/hyperlink" Target="https://talan.bank.gov.ua/get-user-certificate/JlQXZc5qEhEJU67emTV6" TargetMode="External"/><Relationship Id="rId226" Type="http://schemas.openxmlformats.org/officeDocument/2006/relationships/hyperlink" Target="https://talan.bank.gov.ua/get-user-certificate/JlQXZ7yoQQFNgvNcxnpw" TargetMode="External"/><Relationship Id="rId433" Type="http://schemas.openxmlformats.org/officeDocument/2006/relationships/hyperlink" Target="https://talan.bank.gov.ua/get-user-certificate/JlQXZ8hNBHn5TkvRLzl-" TargetMode="External"/><Relationship Id="rId268" Type="http://schemas.openxmlformats.org/officeDocument/2006/relationships/hyperlink" Target="https://talan.bank.gov.ua/get-user-certificate/JlQXZ65C4TK0kheSVnzp" TargetMode="External"/><Relationship Id="rId32" Type="http://schemas.openxmlformats.org/officeDocument/2006/relationships/hyperlink" Target="https://talan.bank.gov.ua/get-user-certificate/JlQXZcuienbg_egNGL94" TargetMode="External"/><Relationship Id="rId74" Type="http://schemas.openxmlformats.org/officeDocument/2006/relationships/hyperlink" Target="https://talan.bank.gov.ua/get-user-certificate/JlQXZ-0yeFME-hcMm1og" TargetMode="External"/><Relationship Id="rId128" Type="http://schemas.openxmlformats.org/officeDocument/2006/relationships/hyperlink" Target="https://talan.bank.gov.ua/get-user-certificate/JlQXZ1xRithFOyneE5Vc" TargetMode="External"/><Relationship Id="rId335" Type="http://schemas.openxmlformats.org/officeDocument/2006/relationships/hyperlink" Target="https://talan.bank.gov.ua/get-user-certificate/JlQXZI8SQZp1ZTxjH5l0" TargetMode="External"/><Relationship Id="rId377" Type="http://schemas.openxmlformats.org/officeDocument/2006/relationships/hyperlink" Target="https://talan.bank.gov.ua/get-user-certificate/JlQXZ5PuGGcoilmWYHW3" TargetMode="External"/><Relationship Id="rId5" Type="http://schemas.openxmlformats.org/officeDocument/2006/relationships/hyperlink" Target="https://talan.bank.gov.ua/get-user-certificate/JlQXZKUuJZx4kPUf1Tns" TargetMode="External"/><Relationship Id="rId181" Type="http://schemas.openxmlformats.org/officeDocument/2006/relationships/hyperlink" Target="https://talan.bank.gov.ua/get-user-certificate/JlQXZdvii3bj0KwMq1oU" TargetMode="External"/><Relationship Id="rId237" Type="http://schemas.openxmlformats.org/officeDocument/2006/relationships/hyperlink" Target="https://talan.bank.gov.ua/get-user-certificate/JlQXZRieSI_G-_Yge7_k" TargetMode="External"/><Relationship Id="rId402" Type="http://schemas.openxmlformats.org/officeDocument/2006/relationships/hyperlink" Target="https://talan.bank.gov.ua/get-user-certificate/JlQXZOGW6kIMB_xu93RR" TargetMode="External"/><Relationship Id="rId279" Type="http://schemas.openxmlformats.org/officeDocument/2006/relationships/hyperlink" Target="https://talan.bank.gov.ua/get-user-certificate/JlQXZ9fi8ZXKgz6pd4F1" TargetMode="External"/><Relationship Id="rId444" Type="http://schemas.openxmlformats.org/officeDocument/2006/relationships/hyperlink" Target="https://talan.bank.gov.ua/get-user-certificate/JlQXZFATwRJzXkfZZlgn" TargetMode="External"/><Relationship Id="rId43" Type="http://schemas.openxmlformats.org/officeDocument/2006/relationships/hyperlink" Target="https://talan.bank.gov.ua/get-user-certificate/JlQXZAviToYjuOiunuI9" TargetMode="External"/><Relationship Id="rId139" Type="http://schemas.openxmlformats.org/officeDocument/2006/relationships/hyperlink" Target="https://talan.bank.gov.ua/get-user-certificate/JlQXZ9TQFIfT4hpc3K3O" TargetMode="External"/><Relationship Id="rId290" Type="http://schemas.openxmlformats.org/officeDocument/2006/relationships/hyperlink" Target="https://talan.bank.gov.ua/get-user-certificate/JlQXZ_nOJm61VqwqQxvL" TargetMode="External"/><Relationship Id="rId304" Type="http://schemas.openxmlformats.org/officeDocument/2006/relationships/hyperlink" Target="https://talan.bank.gov.ua/get-user-certificate/JlQXZlAuNcOVDbdO3tlT" TargetMode="External"/><Relationship Id="rId346" Type="http://schemas.openxmlformats.org/officeDocument/2006/relationships/hyperlink" Target="https://talan.bank.gov.ua/get-user-certificate/JlQXZGA1oDt5O6c8hbCb" TargetMode="External"/><Relationship Id="rId388" Type="http://schemas.openxmlformats.org/officeDocument/2006/relationships/hyperlink" Target="https://talan.bank.gov.ua/get-user-certificate/JlQXZHQ_W5eD9jUD9FfG" TargetMode="External"/><Relationship Id="rId85" Type="http://schemas.openxmlformats.org/officeDocument/2006/relationships/hyperlink" Target="https://talan.bank.gov.ua/get-user-certificate/JlQXZpI12FpwL9gi_xvR" TargetMode="External"/><Relationship Id="rId150" Type="http://schemas.openxmlformats.org/officeDocument/2006/relationships/hyperlink" Target="https://talan.bank.gov.ua/get-user-certificate/JlQXZ63EwOK4NYYbEN4K" TargetMode="External"/><Relationship Id="rId192" Type="http://schemas.openxmlformats.org/officeDocument/2006/relationships/hyperlink" Target="https://talan.bank.gov.ua/get-user-certificate/JlQXZqxi-7-nwKfmtdWR" TargetMode="External"/><Relationship Id="rId206" Type="http://schemas.openxmlformats.org/officeDocument/2006/relationships/hyperlink" Target="https://talan.bank.gov.ua/get-user-certificate/JlQXZEDoYwyohFMfTmUn" TargetMode="External"/><Relationship Id="rId413" Type="http://schemas.openxmlformats.org/officeDocument/2006/relationships/hyperlink" Target="https://talan.bank.gov.ua/get-user-certificate/JlQXZPhbNWlbWMH0nBXK" TargetMode="External"/><Relationship Id="rId248" Type="http://schemas.openxmlformats.org/officeDocument/2006/relationships/hyperlink" Target="https://talan.bank.gov.ua/get-user-certificate/JlQXZVGOIVO6_NwMMn3g" TargetMode="External"/><Relationship Id="rId455" Type="http://schemas.openxmlformats.org/officeDocument/2006/relationships/printerSettings" Target="../printerSettings/printerSettings1.bin"/><Relationship Id="rId12" Type="http://schemas.openxmlformats.org/officeDocument/2006/relationships/hyperlink" Target="https://talan.bank.gov.ua/get-user-certificate/JlQXZLwuFqsBXOszqgPB" TargetMode="External"/><Relationship Id="rId108" Type="http://schemas.openxmlformats.org/officeDocument/2006/relationships/hyperlink" Target="https://talan.bank.gov.ua/get-user-certificate/JlQXZLkTnwNJmBm4oNTc" TargetMode="External"/><Relationship Id="rId315" Type="http://schemas.openxmlformats.org/officeDocument/2006/relationships/hyperlink" Target="https://talan.bank.gov.ua/get-user-certificate/JlQXZ-6EJzCrPlRe5LZp" TargetMode="External"/><Relationship Id="rId357" Type="http://schemas.openxmlformats.org/officeDocument/2006/relationships/hyperlink" Target="https://talan.bank.gov.ua/get-user-certificate/JlQXZRxwU1RRVUvEqKFv" TargetMode="External"/><Relationship Id="rId54" Type="http://schemas.openxmlformats.org/officeDocument/2006/relationships/hyperlink" Target="https://talan.bank.gov.ua/get-user-certificate/JlQXZNLAZUfcFa6bA6XH" TargetMode="External"/><Relationship Id="rId96" Type="http://schemas.openxmlformats.org/officeDocument/2006/relationships/hyperlink" Target="https://talan.bank.gov.ua/get-user-certificate/JlQXZhdyyWIzlm8lYVzu" TargetMode="External"/><Relationship Id="rId161" Type="http://schemas.openxmlformats.org/officeDocument/2006/relationships/hyperlink" Target="https://talan.bank.gov.ua/get-user-certificate/JlQXZv8j3etVg7a8HXZR" TargetMode="External"/><Relationship Id="rId217" Type="http://schemas.openxmlformats.org/officeDocument/2006/relationships/hyperlink" Target="https://talan.bank.gov.ua/get-user-certificate/JlQXZdVQvQbrnPpkJENv" TargetMode="External"/><Relationship Id="rId399" Type="http://schemas.openxmlformats.org/officeDocument/2006/relationships/hyperlink" Target="https://talan.bank.gov.ua/get-user-certificate/JlQXZL6BEKop1P3RgZhd" TargetMode="External"/><Relationship Id="rId259" Type="http://schemas.openxmlformats.org/officeDocument/2006/relationships/hyperlink" Target="https://talan.bank.gov.ua/get-user-certificate/JlQXZUHMdj0nvo94xYb3" TargetMode="External"/><Relationship Id="rId424" Type="http://schemas.openxmlformats.org/officeDocument/2006/relationships/hyperlink" Target="https://talan.bank.gov.ua/get-user-certificate/JlQXZrq5WbBwkzDprdib" TargetMode="External"/><Relationship Id="rId23" Type="http://schemas.openxmlformats.org/officeDocument/2006/relationships/hyperlink" Target="https://talan.bank.gov.ua/get-user-certificate/JlQXZVgxrNrySqM33w1R" TargetMode="External"/><Relationship Id="rId119" Type="http://schemas.openxmlformats.org/officeDocument/2006/relationships/hyperlink" Target="https://talan.bank.gov.ua/get-user-certificate/JlQXZPkQAsnMibK1bAQ0" TargetMode="External"/><Relationship Id="rId270" Type="http://schemas.openxmlformats.org/officeDocument/2006/relationships/hyperlink" Target="https://talan.bank.gov.ua/get-user-certificate/JlQXZ1ElMel4yl-x1mBI" TargetMode="External"/><Relationship Id="rId326" Type="http://schemas.openxmlformats.org/officeDocument/2006/relationships/hyperlink" Target="https://talan.bank.gov.ua/get-user-certificate/JlQXZ03J8IiQ3HFzfm0-" TargetMode="External"/><Relationship Id="rId65" Type="http://schemas.openxmlformats.org/officeDocument/2006/relationships/hyperlink" Target="https://talan.bank.gov.ua/get-user-certificate/JlQXZAQDYNTi80N4Z797" TargetMode="External"/><Relationship Id="rId130" Type="http://schemas.openxmlformats.org/officeDocument/2006/relationships/hyperlink" Target="https://talan.bank.gov.ua/get-user-certificate/JlQXZtJbIwg6X7mHUTdE" TargetMode="External"/><Relationship Id="rId368" Type="http://schemas.openxmlformats.org/officeDocument/2006/relationships/hyperlink" Target="https://talan.bank.gov.ua/get-user-certificate/JlQXZ4HyFmAOVNas6Fgl" TargetMode="External"/><Relationship Id="rId172" Type="http://schemas.openxmlformats.org/officeDocument/2006/relationships/hyperlink" Target="https://talan.bank.gov.ua/get-user-certificate/JlQXZwcsdnBfiy9c8xW7" TargetMode="External"/><Relationship Id="rId228" Type="http://schemas.openxmlformats.org/officeDocument/2006/relationships/hyperlink" Target="https://talan.bank.gov.ua/get-user-certificate/JlQXZ5z4Wm9-25zLov4Q" TargetMode="External"/><Relationship Id="rId435" Type="http://schemas.openxmlformats.org/officeDocument/2006/relationships/hyperlink" Target="https://talan.bank.gov.ua/get-user-certificate/JlQXZY2JHFahqu_j2L4r" TargetMode="External"/><Relationship Id="rId281" Type="http://schemas.openxmlformats.org/officeDocument/2006/relationships/hyperlink" Target="https://talan.bank.gov.ua/get-user-certificate/JlQXZJy7dBoEa-QaEAtb" TargetMode="External"/><Relationship Id="rId337" Type="http://schemas.openxmlformats.org/officeDocument/2006/relationships/hyperlink" Target="https://talan.bank.gov.ua/get-user-certificate/JlQXZ_sszXoWlyicxAnD" TargetMode="External"/><Relationship Id="rId34" Type="http://schemas.openxmlformats.org/officeDocument/2006/relationships/hyperlink" Target="https://talan.bank.gov.ua/get-user-certificate/JlQXZ2PoUnWislfSfrGE" TargetMode="External"/><Relationship Id="rId76" Type="http://schemas.openxmlformats.org/officeDocument/2006/relationships/hyperlink" Target="https://talan.bank.gov.ua/get-user-certificate/JlQXZm9pHZeCKfDi2tEL" TargetMode="External"/><Relationship Id="rId141" Type="http://schemas.openxmlformats.org/officeDocument/2006/relationships/hyperlink" Target="https://talan.bank.gov.ua/get-user-certificate/JlQXZZ90JiLiiBicgT4r" TargetMode="External"/><Relationship Id="rId379" Type="http://schemas.openxmlformats.org/officeDocument/2006/relationships/hyperlink" Target="https://talan.bank.gov.ua/get-user-certificate/JlQXZAeKWDQNryN7EL9l" TargetMode="External"/><Relationship Id="rId7" Type="http://schemas.openxmlformats.org/officeDocument/2006/relationships/hyperlink" Target="https://talan.bank.gov.ua/get-user-certificate/JlQXZIrNS-bdyTb3oXEA" TargetMode="External"/><Relationship Id="rId183" Type="http://schemas.openxmlformats.org/officeDocument/2006/relationships/hyperlink" Target="https://talan.bank.gov.ua/get-user-certificate/JlQXZZDsOsR5zBnYloHh" TargetMode="External"/><Relationship Id="rId239" Type="http://schemas.openxmlformats.org/officeDocument/2006/relationships/hyperlink" Target="https://talan.bank.gov.ua/get-user-certificate/JlQXZnAykVqaeE-K6G6Q" TargetMode="External"/><Relationship Id="rId390" Type="http://schemas.openxmlformats.org/officeDocument/2006/relationships/hyperlink" Target="https://talan.bank.gov.ua/get-user-certificate/JlQXZojzMQVq1F5s5enC" TargetMode="External"/><Relationship Id="rId404" Type="http://schemas.openxmlformats.org/officeDocument/2006/relationships/hyperlink" Target="https://talan.bank.gov.ua/get-user-certificate/JlQXZVwoqoH7jkidCtkn" TargetMode="External"/><Relationship Id="rId446" Type="http://schemas.openxmlformats.org/officeDocument/2006/relationships/hyperlink" Target="https://talan.bank.gov.ua/get-user-certificate/JlQXZQFG_ztgLvEacXK_" TargetMode="External"/><Relationship Id="rId250" Type="http://schemas.openxmlformats.org/officeDocument/2006/relationships/hyperlink" Target="https://talan.bank.gov.ua/get-user-certificate/JlQXZ4yeMqga_tXgm2-h" TargetMode="External"/><Relationship Id="rId292" Type="http://schemas.openxmlformats.org/officeDocument/2006/relationships/hyperlink" Target="https://talan.bank.gov.ua/get-user-certificate/JlQXZKa9iLGaiyV9MXNk" TargetMode="External"/><Relationship Id="rId306" Type="http://schemas.openxmlformats.org/officeDocument/2006/relationships/hyperlink" Target="https://talan.bank.gov.ua/get-user-certificate/JlQXZ6lX_3ZgJq2UpvWV" TargetMode="External"/><Relationship Id="rId45" Type="http://schemas.openxmlformats.org/officeDocument/2006/relationships/hyperlink" Target="https://talan.bank.gov.ua/get-user-certificate/JlQXZP905Qq2jDh0WUCO" TargetMode="External"/><Relationship Id="rId87" Type="http://schemas.openxmlformats.org/officeDocument/2006/relationships/hyperlink" Target="https://talan.bank.gov.ua/get-user-certificate/JlQXZkLdXG_IS0_N5qO-" TargetMode="External"/><Relationship Id="rId110" Type="http://schemas.openxmlformats.org/officeDocument/2006/relationships/hyperlink" Target="https://talan.bank.gov.ua/get-user-certificate/JlQXZdMFniM27u0irAT5" TargetMode="External"/><Relationship Id="rId348" Type="http://schemas.openxmlformats.org/officeDocument/2006/relationships/hyperlink" Target="https://talan.bank.gov.ua/get-user-certificate/JlQXZiHEwnVN3DzKb_k3" TargetMode="External"/><Relationship Id="rId152" Type="http://schemas.openxmlformats.org/officeDocument/2006/relationships/hyperlink" Target="https://talan.bank.gov.ua/get-user-certificate/JlQXZb5zv60TEiitLpKe" TargetMode="External"/><Relationship Id="rId194" Type="http://schemas.openxmlformats.org/officeDocument/2006/relationships/hyperlink" Target="https://talan.bank.gov.ua/get-user-certificate/JlQXZfLjXruhFXoKtmex" TargetMode="External"/><Relationship Id="rId208" Type="http://schemas.openxmlformats.org/officeDocument/2006/relationships/hyperlink" Target="https://talan.bank.gov.ua/get-user-certificate/JlQXZ9cTEd8ZPjycNgJC" TargetMode="External"/><Relationship Id="rId415" Type="http://schemas.openxmlformats.org/officeDocument/2006/relationships/hyperlink" Target="https://talan.bank.gov.ua/get-user-certificate/JlQXZShQ8HBP0c1gBnCo" TargetMode="External"/><Relationship Id="rId261" Type="http://schemas.openxmlformats.org/officeDocument/2006/relationships/hyperlink" Target="https://talan.bank.gov.ua/get-user-certificate/JlQXZEr1qfQHNsXV6jf0" TargetMode="External"/><Relationship Id="rId14" Type="http://schemas.openxmlformats.org/officeDocument/2006/relationships/hyperlink" Target="https://talan.bank.gov.ua/get-user-certificate/JlQXZljL2xVd7w92y_uN" TargetMode="External"/><Relationship Id="rId56" Type="http://schemas.openxmlformats.org/officeDocument/2006/relationships/hyperlink" Target="https://talan.bank.gov.ua/get-user-certificate/JlQXZLJG42r-iWkPzYQM" TargetMode="External"/><Relationship Id="rId317" Type="http://schemas.openxmlformats.org/officeDocument/2006/relationships/hyperlink" Target="https://talan.bank.gov.ua/get-user-certificate/JlQXZodYQm5yedwQSHHk" TargetMode="External"/><Relationship Id="rId359" Type="http://schemas.openxmlformats.org/officeDocument/2006/relationships/hyperlink" Target="https://talan.bank.gov.ua/get-user-certificate/JlQXZZ88kAFhvJ4erFDr" TargetMode="External"/><Relationship Id="rId98" Type="http://schemas.openxmlformats.org/officeDocument/2006/relationships/hyperlink" Target="https://talan.bank.gov.ua/get-user-certificate/JlQXZ_FWMkiHW0EUP0W8" TargetMode="External"/><Relationship Id="rId121" Type="http://schemas.openxmlformats.org/officeDocument/2006/relationships/hyperlink" Target="https://talan.bank.gov.ua/get-user-certificate/JlQXZU--DVrgqZnBJsgN" TargetMode="External"/><Relationship Id="rId163" Type="http://schemas.openxmlformats.org/officeDocument/2006/relationships/hyperlink" Target="https://talan.bank.gov.ua/get-user-certificate/JlQXZmKqx5AHACx0LciP" TargetMode="External"/><Relationship Id="rId219" Type="http://schemas.openxmlformats.org/officeDocument/2006/relationships/hyperlink" Target="https://talan.bank.gov.ua/get-user-certificate/JlQXZe7cq9iJJpBvWusJ" TargetMode="External"/><Relationship Id="rId370" Type="http://schemas.openxmlformats.org/officeDocument/2006/relationships/hyperlink" Target="https://talan.bank.gov.ua/get-user-certificate/JlQXZPCw-AKz1IrJ3mZR" TargetMode="External"/><Relationship Id="rId426" Type="http://schemas.openxmlformats.org/officeDocument/2006/relationships/hyperlink" Target="https://talan.bank.gov.ua/get-user-certificate/JlQXZeOz_50d-jtok8v_" TargetMode="External"/><Relationship Id="rId230" Type="http://schemas.openxmlformats.org/officeDocument/2006/relationships/hyperlink" Target="https://talan.bank.gov.ua/get-user-certificate/JlQXZz1eT0AxQZcgxeSW" TargetMode="External"/><Relationship Id="rId25" Type="http://schemas.openxmlformats.org/officeDocument/2006/relationships/hyperlink" Target="https://talan.bank.gov.ua/get-user-certificate/JlQXZ3bipQ_qei3w2nod" TargetMode="External"/><Relationship Id="rId67" Type="http://schemas.openxmlformats.org/officeDocument/2006/relationships/hyperlink" Target="https://talan.bank.gov.ua/get-user-certificate/JlQXZTXrPUqVPpDTs8PR" TargetMode="External"/><Relationship Id="rId272" Type="http://schemas.openxmlformats.org/officeDocument/2006/relationships/hyperlink" Target="https://talan.bank.gov.ua/get-user-certificate/JlQXZQazt2KxdH0Q3cM9" TargetMode="External"/><Relationship Id="rId328" Type="http://schemas.openxmlformats.org/officeDocument/2006/relationships/hyperlink" Target="https://talan.bank.gov.ua/get-user-certificate/JlQXZcetjngJ5WU2GwLL" TargetMode="External"/><Relationship Id="rId132" Type="http://schemas.openxmlformats.org/officeDocument/2006/relationships/hyperlink" Target="https://talan.bank.gov.ua/get-user-certificate/JlQXZKydEQEGu9ptdRhE" TargetMode="External"/><Relationship Id="rId174" Type="http://schemas.openxmlformats.org/officeDocument/2006/relationships/hyperlink" Target="https://talan.bank.gov.ua/get-user-certificate/JlQXZ8NL2FBOwFNmfcjR" TargetMode="External"/><Relationship Id="rId381" Type="http://schemas.openxmlformats.org/officeDocument/2006/relationships/hyperlink" Target="https://talan.bank.gov.ua/get-user-certificate/JlQXZPRkqkEHednzj3on" TargetMode="External"/><Relationship Id="rId241" Type="http://schemas.openxmlformats.org/officeDocument/2006/relationships/hyperlink" Target="https://talan.bank.gov.ua/get-user-certificate/JlQXZkXQqorE6_xW9-L8" TargetMode="External"/><Relationship Id="rId437" Type="http://schemas.openxmlformats.org/officeDocument/2006/relationships/hyperlink" Target="https://talan.bank.gov.ua/get-user-certificate/JlQXZda4LMYAkr7q1VLd" TargetMode="External"/><Relationship Id="rId36" Type="http://schemas.openxmlformats.org/officeDocument/2006/relationships/hyperlink" Target="https://talan.bank.gov.ua/get-user-certificate/JlQXZ9yTNbYAlt2psjc6" TargetMode="External"/><Relationship Id="rId283" Type="http://schemas.openxmlformats.org/officeDocument/2006/relationships/hyperlink" Target="https://talan.bank.gov.ua/get-user-certificate/JlQXZvzobPScl0dWhrz8" TargetMode="External"/><Relationship Id="rId339" Type="http://schemas.openxmlformats.org/officeDocument/2006/relationships/hyperlink" Target="https://talan.bank.gov.ua/get-user-certificate/JlQXZUDBT_Fd8H1KK0JX" TargetMode="External"/><Relationship Id="rId78" Type="http://schemas.openxmlformats.org/officeDocument/2006/relationships/hyperlink" Target="https://talan.bank.gov.ua/get-user-certificate/JlQXZRyKU0utr3-YWJWJ" TargetMode="External"/><Relationship Id="rId101" Type="http://schemas.openxmlformats.org/officeDocument/2006/relationships/hyperlink" Target="https://talan.bank.gov.ua/get-user-certificate/JlQXZKc3JnRHeYHz3V4r" TargetMode="External"/><Relationship Id="rId143" Type="http://schemas.openxmlformats.org/officeDocument/2006/relationships/hyperlink" Target="https://talan.bank.gov.ua/get-user-certificate/JlQXZN8ggoKfq7zgl0Yf" TargetMode="External"/><Relationship Id="rId185" Type="http://schemas.openxmlformats.org/officeDocument/2006/relationships/hyperlink" Target="https://talan.bank.gov.ua/get-user-certificate/JlQXZERHeHfFemer83ra" TargetMode="External"/><Relationship Id="rId350" Type="http://schemas.openxmlformats.org/officeDocument/2006/relationships/hyperlink" Target="https://talan.bank.gov.ua/get-user-certificate/JlQXZDtpzfTWf7B0IJq3" TargetMode="External"/><Relationship Id="rId406" Type="http://schemas.openxmlformats.org/officeDocument/2006/relationships/hyperlink" Target="https://talan.bank.gov.ua/get-user-certificate/JlQXZ2jMHvMJurgLu2wL" TargetMode="External"/><Relationship Id="rId9" Type="http://schemas.openxmlformats.org/officeDocument/2006/relationships/hyperlink" Target="https://talan.bank.gov.ua/get-user-certificate/JlQXZ4QNodZWb34kkFMN" TargetMode="External"/><Relationship Id="rId210" Type="http://schemas.openxmlformats.org/officeDocument/2006/relationships/hyperlink" Target="https://talan.bank.gov.ua/get-user-certificate/JlQXZMCjNLU-kEGTK1iV" TargetMode="External"/><Relationship Id="rId392" Type="http://schemas.openxmlformats.org/officeDocument/2006/relationships/hyperlink" Target="https://talan.bank.gov.ua/get-user-certificate/JlQXZgOTSz_xpdTOklLg" TargetMode="External"/><Relationship Id="rId448" Type="http://schemas.openxmlformats.org/officeDocument/2006/relationships/hyperlink" Target="https://talan.bank.gov.ua/get-user-certificate/JlQXZjnZFji6kdl4I5Mb" TargetMode="External"/><Relationship Id="rId252" Type="http://schemas.openxmlformats.org/officeDocument/2006/relationships/hyperlink" Target="https://talan.bank.gov.ua/get-user-certificate/JlQXZbFNZWrXSbUsEka0" TargetMode="External"/><Relationship Id="rId294" Type="http://schemas.openxmlformats.org/officeDocument/2006/relationships/hyperlink" Target="https://talan.bank.gov.ua/get-user-certificate/JlQXZBXj-4WBJg5eCsqz" TargetMode="External"/><Relationship Id="rId308" Type="http://schemas.openxmlformats.org/officeDocument/2006/relationships/hyperlink" Target="https://talan.bank.gov.ua/get-user-certificate/JlQXZOusCxvfoPCapI4y" TargetMode="External"/><Relationship Id="rId47" Type="http://schemas.openxmlformats.org/officeDocument/2006/relationships/hyperlink" Target="https://talan.bank.gov.ua/get-user-certificate/JlQXZ2B4K_TZVrFJaXca" TargetMode="External"/><Relationship Id="rId89" Type="http://schemas.openxmlformats.org/officeDocument/2006/relationships/hyperlink" Target="https://talan.bank.gov.ua/get-user-certificate/JlQXZ6qjDXbZQE3sk14q" TargetMode="External"/><Relationship Id="rId112" Type="http://schemas.openxmlformats.org/officeDocument/2006/relationships/hyperlink" Target="https://talan.bank.gov.ua/get-user-certificate/JlQXZLHKRnPvGhxT858G" TargetMode="External"/><Relationship Id="rId154" Type="http://schemas.openxmlformats.org/officeDocument/2006/relationships/hyperlink" Target="https://talan.bank.gov.ua/get-user-certificate/JlQXZCNVMgtwmmptsAty" TargetMode="External"/><Relationship Id="rId361" Type="http://schemas.openxmlformats.org/officeDocument/2006/relationships/hyperlink" Target="https://talan.bank.gov.ua/get-user-certificate/JlQXZ_ji19JUb0RMSEmU" TargetMode="External"/><Relationship Id="rId196" Type="http://schemas.openxmlformats.org/officeDocument/2006/relationships/hyperlink" Target="https://talan.bank.gov.ua/get-user-certificate/JlQXZkK87SwscUZlUqiP" TargetMode="External"/><Relationship Id="rId417" Type="http://schemas.openxmlformats.org/officeDocument/2006/relationships/hyperlink" Target="https://talan.bank.gov.ua/get-user-certificate/JlQXZVNK-sHSGJvJJ2K2" TargetMode="External"/><Relationship Id="rId16" Type="http://schemas.openxmlformats.org/officeDocument/2006/relationships/hyperlink" Target="https://talan.bank.gov.ua/get-user-certificate/JlQXZ6zkjsVDPaWkG_h0" TargetMode="External"/><Relationship Id="rId221" Type="http://schemas.openxmlformats.org/officeDocument/2006/relationships/hyperlink" Target="https://talan.bank.gov.ua/get-user-certificate/JlQXZKcNwX3AwfErCOMH" TargetMode="External"/><Relationship Id="rId263" Type="http://schemas.openxmlformats.org/officeDocument/2006/relationships/hyperlink" Target="https://talan.bank.gov.ua/get-user-certificate/JlQXZk3gWitpORRw9d5y" TargetMode="External"/><Relationship Id="rId319" Type="http://schemas.openxmlformats.org/officeDocument/2006/relationships/hyperlink" Target="https://talan.bank.gov.ua/get-user-certificate/JlQXZl7iE8pyQGjOLvYD" TargetMode="External"/><Relationship Id="rId58" Type="http://schemas.openxmlformats.org/officeDocument/2006/relationships/hyperlink" Target="https://talan.bank.gov.ua/get-user-certificate/JlQXZvPP5vI_RbxXjlnB" TargetMode="External"/><Relationship Id="rId123" Type="http://schemas.openxmlformats.org/officeDocument/2006/relationships/hyperlink" Target="https://talan.bank.gov.ua/get-user-certificate/JlQXZAosXLA4PaAtnpEl" TargetMode="External"/><Relationship Id="rId330" Type="http://schemas.openxmlformats.org/officeDocument/2006/relationships/hyperlink" Target="https://talan.bank.gov.ua/get-user-certificate/JlQXZSndScd6_f89yCuT" TargetMode="External"/><Relationship Id="rId165" Type="http://schemas.openxmlformats.org/officeDocument/2006/relationships/hyperlink" Target="https://talan.bank.gov.ua/get-user-certificate/JlQXZfhJvw8-tUbrnUc9" TargetMode="External"/><Relationship Id="rId372" Type="http://schemas.openxmlformats.org/officeDocument/2006/relationships/hyperlink" Target="https://talan.bank.gov.ua/get-user-certificate/JlQXZlTToxNwjmxn9xJl" TargetMode="External"/><Relationship Id="rId428" Type="http://schemas.openxmlformats.org/officeDocument/2006/relationships/hyperlink" Target="https://talan.bank.gov.ua/get-user-certificate/JlQXZdVgczDTVAj2lZZL" TargetMode="External"/><Relationship Id="rId232" Type="http://schemas.openxmlformats.org/officeDocument/2006/relationships/hyperlink" Target="https://talan.bank.gov.ua/get-user-certificate/JlQXZj0ihfdzhDsnjigN" TargetMode="External"/><Relationship Id="rId274" Type="http://schemas.openxmlformats.org/officeDocument/2006/relationships/hyperlink" Target="https://talan.bank.gov.ua/get-user-certificate/JlQXZmkYyklVVUbK1Zn5" TargetMode="External"/><Relationship Id="rId27" Type="http://schemas.openxmlformats.org/officeDocument/2006/relationships/hyperlink" Target="https://talan.bank.gov.ua/get-user-certificate/JlQXZ6bTreT2mKj1EZdD" TargetMode="External"/><Relationship Id="rId69" Type="http://schemas.openxmlformats.org/officeDocument/2006/relationships/hyperlink" Target="https://talan.bank.gov.ua/get-user-certificate/JlQXZFwtNhOR1jrGqWdl" TargetMode="External"/><Relationship Id="rId134" Type="http://schemas.openxmlformats.org/officeDocument/2006/relationships/hyperlink" Target="https://talan.bank.gov.ua/get-user-certificate/JlQXZyi2me8OVPNYIL51" TargetMode="External"/><Relationship Id="rId80" Type="http://schemas.openxmlformats.org/officeDocument/2006/relationships/hyperlink" Target="https://talan.bank.gov.ua/get-user-certificate/JlQXZnnOWEuxstFVupIh" TargetMode="External"/><Relationship Id="rId176" Type="http://schemas.openxmlformats.org/officeDocument/2006/relationships/hyperlink" Target="https://talan.bank.gov.ua/get-user-certificate/JlQXZ0T_sYWlmb1KF4rJ" TargetMode="External"/><Relationship Id="rId341" Type="http://schemas.openxmlformats.org/officeDocument/2006/relationships/hyperlink" Target="https://talan.bank.gov.ua/get-user-certificate/JlQXZ68w4kk68KFD_FiE" TargetMode="External"/><Relationship Id="rId383" Type="http://schemas.openxmlformats.org/officeDocument/2006/relationships/hyperlink" Target="https://talan.bank.gov.ua/get-user-certificate/JlQXZOCESDftCBo3q0yz" TargetMode="External"/><Relationship Id="rId439" Type="http://schemas.openxmlformats.org/officeDocument/2006/relationships/hyperlink" Target="https://talan.bank.gov.ua/get-user-certificate/JlQXZO_HxCHRfgA7K4NS" TargetMode="External"/><Relationship Id="rId201" Type="http://schemas.openxmlformats.org/officeDocument/2006/relationships/hyperlink" Target="https://talan.bank.gov.ua/get-user-certificate/JlQXZHs-lwzyboU2QF7Y" TargetMode="External"/><Relationship Id="rId243" Type="http://schemas.openxmlformats.org/officeDocument/2006/relationships/hyperlink" Target="https://talan.bank.gov.ua/get-user-certificate/JlQXZqL5QaufDCcr6Rrd" TargetMode="External"/><Relationship Id="rId285" Type="http://schemas.openxmlformats.org/officeDocument/2006/relationships/hyperlink" Target="https://talan.bank.gov.ua/get-user-certificate/JlQXZUMTe7_T7HCnYdfj" TargetMode="External"/><Relationship Id="rId450" Type="http://schemas.openxmlformats.org/officeDocument/2006/relationships/hyperlink" Target="https://talan.bank.gov.ua/get-user-certificate/JlQXZ_svg4hAJx9aDUm1" TargetMode="External"/><Relationship Id="rId38" Type="http://schemas.openxmlformats.org/officeDocument/2006/relationships/hyperlink" Target="https://talan.bank.gov.ua/get-user-certificate/JlQXZd55jlF-N_b-clhi" TargetMode="External"/><Relationship Id="rId103" Type="http://schemas.openxmlformats.org/officeDocument/2006/relationships/hyperlink" Target="https://talan.bank.gov.ua/get-user-certificate/JlQXZ1Y9LMCcSBWgXDIz" TargetMode="External"/><Relationship Id="rId310" Type="http://schemas.openxmlformats.org/officeDocument/2006/relationships/hyperlink" Target="https://talan.bank.gov.ua/get-user-certificate/JlQXZZR8BOi8ckJREehB" TargetMode="External"/><Relationship Id="rId91" Type="http://schemas.openxmlformats.org/officeDocument/2006/relationships/hyperlink" Target="https://talan.bank.gov.ua/get-user-certificate/JlQXZDPcVifWOmnjZTxY" TargetMode="External"/><Relationship Id="rId145" Type="http://schemas.openxmlformats.org/officeDocument/2006/relationships/hyperlink" Target="https://talan.bank.gov.ua/get-user-certificate/JlQXZ0qzdWVw7AGrQev5" TargetMode="External"/><Relationship Id="rId187" Type="http://schemas.openxmlformats.org/officeDocument/2006/relationships/hyperlink" Target="https://talan.bank.gov.ua/get-user-certificate/JlQXZ1kelTH5652QsLcJ" TargetMode="External"/><Relationship Id="rId352" Type="http://schemas.openxmlformats.org/officeDocument/2006/relationships/hyperlink" Target="https://talan.bank.gov.ua/get-user-certificate/JlQXZ9lD76ddFnI3oWIQ" TargetMode="External"/><Relationship Id="rId394" Type="http://schemas.openxmlformats.org/officeDocument/2006/relationships/hyperlink" Target="https://talan.bank.gov.ua/get-user-certificate/JlQXZMmRLAGBfHjZqp8m" TargetMode="External"/><Relationship Id="rId408" Type="http://schemas.openxmlformats.org/officeDocument/2006/relationships/hyperlink" Target="https://talan.bank.gov.ua/get-user-certificate/JlQXZsJZ_QUHf9VmTFFU" TargetMode="External"/><Relationship Id="rId212" Type="http://schemas.openxmlformats.org/officeDocument/2006/relationships/hyperlink" Target="https://talan.bank.gov.ua/get-user-certificate/JlQXZ7rBV7rfcJLjPYqE" TargetMode="External"/><Relationship Id="rId254" Type="http://schemas.openxmlformats.org/officeDocument/2006/relationships/hyperlink" Target="https://talan.bank.gov.ua/get-user-certificate/JlQXZQfyGc81Dkmco32L" TargetMode="External"/><Relationship Id="rId49" Type="http://schemas.openxmlformats.org/officeDocument/2006/relationships/hyperlink" Target="https://talan.bank.gov.ua/get-user-certificate/JlQXZXtjOkI04nen3PNZ" TargetMode="External"/><Relationship Id="rId114" Type="http://schemas.openxmlformats.org/officeDocument/2006/relationships/hyperlink" Target="https://talan.bank.gov.ua/get-user-certificate/JlQXZod1m_H7wheMFsZY" TargetMode="External"/><Relationship Id="rId296" Type="http://schemas.openxmlformats.org/officeDocument/2006/relationships/hyperlink" Target="https://talan.bank.gov.ua/get-user-certificate/JlQXZc-Cf9iLCGoMpHTU" TargetMode="External"/><Relationship Id="rId60" Type="http://schemas.openxmlformats.org/officeDocument/2006/relationships/hyperlink" Target="https://talan.bank.gov.ua/get-user-certificate/JlQXZSi17ssY5IiyTfig" TargetMode="External"/><Relationship Id="rId156" Type="http://schemas.openxmlformats.org/officeDocument/2006/relationships/hyperlink" Target="https://talan.bank.gov.ua/get-user-certificate/JlQXZXcdD1GXXfMFzQKE" TargetMode="External"/><Relationship Id="rId198" Type="http://schemas.openxmlformats.org/officeDocument/2006/relationships/hyperlink" Target="https://talan.bank.gov.ua/get-user-certificate/JlQXZAmlULGr3gMw760I" TargetMode="External"/><Relationship Id="rId321" Type="http://schemas.openxmlformats.org/officeDocument/2006/relationships/hyperlink" Target="https://talan.bank.gov.ua/get-user-certificate/JlQXZ17lfatS71bjNND1" TargetMode="External"/><Relationship Id="rId363" Type="http://schemas.openxmlformats.org/officeDocument/2006/relationships/hyperlink" Target="https://talan.bank.gov.ua/get-user-certificate/JlQXZk2uPHpNiC2UYSQo" TargetMode="External"/><Relationship Id="rId419" Type="http://schemas.openxmlformats.org/officeDocument/2006/relationships/hyperlink" Target="https://talan.bank.gov.ua/get-user-certificate/JlQXZ-gtbMnsrb-DWKM9" TargetMode="External"/><Relationship Id="rId223" Type="http://schemas.openxmlformats.org/officeDocument/2006/relationships/hyperlink" Target="https://talan.bank.gov.ua/get-user-certificate/JlQXZdFJYhBqsi6acEtV" TargetMode="External"/><Relationship Id="rId430" Type="http://schemas.openxmlformats.org/officeDocument/2006/relationships/hyperlink" Target="https://talan.bank.gov.ua/get-user-certificate/JlQXZtmCMd6Tgl26XZ36" TargetMode="External"/><Relationship Id="rId18" Type="http://schemas.openxmlformats.org/officeDocument/2006/relationships/hyperlink" Target="https://talan.bank.gov.ua/get-user-certificate/JlQXZ81EC-5pSjQAHups" TargetMode="External"/><Relationship Id="rId265" Type="http://schemas.openxmlformats.org/officeDocument/2006/relationships/hyperlink" Target="https://talan.bank.gov.ua/get-user-certificate/JlQXZ72JQx-BSA4dH9Qw" TargetMode="External"/><Relationship Id="rId125" Type="http://schemas.openxmlformats.org/officeDocument/2006/relationships/hyperlink" Target="https://talan.bank.gov.ua/get-user-certificate/JlQXZZtAxSol_3vmXDNv" TargetMode="External"/><Relationship Id="rId167" Type="http://schemas.openxmlformats.org/officeDocument/2006/relationships/hyperlink" Target="https://talan.bank.gov.ua/get-user-certificate/JlQXZOTRr_SwFj7WGzlO" TargetMode="External"/><Relationship Id="rId332" Type="http://schemas.openxmlformats.org/officeDocument/2006/relationships/hyperlink" Target="https://talan.bank.gov.ua/get-user-certificate/JlQXZ_dDyawQkZ_rFKYu" TargetMode="External"/><Relationship Id="rId374" Type="http://schemas.openxmlformats.org/officeDocument/2006/relationships/hyperlink" Target="https://talan.bank.gov.ua/get-user-certificate/JlQXZRp437Jdzv0z72ey" TargetMode="External"/><Relationship Id="rId71" Type="http://schemas.openxmlformats.org/officeDocument/2006/relationships/hyperlink" Target="https://talan.bank.gov.ua/get-user-certificate/JlQXZnHea1e2XBgYr3RX" TargetMode="External"/><Relationship Id="rId92" Type="http://schemas.openxmlformats.org/officeDocument/2006/relationships/hyperlink" Target="https://talan.bank.gov.ua/get-user-certificate/JlQXZkpkG-iqzleA_NkT" TargetMode="External"/><Relationship Id="rId213" Type="http://schemas.openxmlformats.org/officeDocument/2006/relationships/hyperlink" Target="https://talan.bank.gov.ua/get-user-certificate/JlQXZk1yRT00tHfD4QVo" TargetMode="External"/><Relationship Id="rId234" Type="http://schemas.openxmlformats.org/officeDocument/2006/relationships/hyperlink" Target="https://talan.bank.gov.ua/get-user-certificate/JlQXZlk0Y_JLYZ_eAMjR" TargetMode="External"/><Relationship Id="rId420" Type="http://schemas.openxmlformats.org/officeDocument/2006/relationships/hyperlink" Target="https://talan.bank.gov.ua/get-user-certificate/JlQXZhvK2iSm4E_I0AgF" TargetMode="External"/><Relationship Id="rId2" Type="http://schemas.openxmlformats.org/officeDocument/2006/relationships/hyperlink" Target="https://talan.bank.gov.ua/get-user-certificate/JlQXZ7tNyq7TtjhcG2Sl" TargetMode="External"/><Relationship Id="rId29" Type="http://schemas.openxmlformats.org/officeDocument/2006/relationships/hyperlink" Target="https://talan.bank.gov.ua/get-user-certificate/JlQXZm5dq8rAhG54A1El" TargetMode="External"/><Relationship Id="rId255" Type="http://schemas.openxmlformats.org/officeDocument/2006/relationships/hyperlink" Target="https://talan.bank.gov.ua/get-user-certificate/JlQXZ9xoGfITb90DMeL8" TargetMode="External"/><Relationship Id="rId276" Type="http://schemas.openxmlformats.org/officeDocument/2006/relationships/hyperlink" Target="https://talan.bank.gov.ua/get-user-certificate/JlQXZFHDocWsxmpkFygX" TargetMode="External"/><Relationship Id="rId297" Type="http://schemas.openxmlformats.org/officeDocument/2006/relationships/hyperlink" Target="https://talan.bank.gov.ua/get-user-certificate/JlQXZvVIVMgeI7Btl6CJ" TargetMode="External"/><Relationship Id="rId441" Type="http://schemas.openxmlformats.org/officeDocument/2006/relationships/hyperlink" Target="https://talan.bank.gov.ua/get-user-certificate/JlQXZVAsqwCld4WfN3i0" TargetMode="External"/><Relationship Id="rId40" Type="http://schemas.openxmlformats.org/officeDocument/2006/relationships/hyperlink" Target="https://talan.bank.gov.ua/get-user-certificate/JlQXZ6fCRX0UzQfyz85j" TargetMode="External"/><Relationship Id="rId115" Type="http://schemas.openxmlformats.org/officeDocument/2006/relationships/hyperlink" Target="https://talan.bank.gov.ua/get-user-certificate/JlQXZ-8LwuEeZ1f50zMp" TargetMode="External"/><Relationship Id="rId136" Type="http://schemas.openxmlformats.org/officeDocument/2006/relationships/hyperlink" Target="https://talan.bank.gov.ua/get-user-certificate/JlQXZouV_p8u1rYIrRZf" TargetMode="External"/><Relationship Id="rId157" Type="http://schemas.openxmlformats.org/officeDocument/2006/relationships/hyperlink" Target="https://talan.bank.gov.ua/get-user-certificate/JlQXZ0eY8iHZkUjfNAy7" TargetMode="External"/><Relationship Id="rId178" Type="http://schemas.openxmlformats.org/officeDocument/2006/relationships/hyperlink" Target="https://talan.bank.gov.ua/get-user-certificate/JlQXZCqhvUoD-1Hbb4mL" TargetMode="External"/><Relationship Id="rId301" Type="http://schemas.openxmlformats.org/officeDocument/2006/relationships/hyperlink" Target="https://talan.bank.gov.ua/get-user-certificate/JlQXZlwOA7mvN9agpWjU" TargetMode="External"/><Relationship Id="rId322" Type="http://schemas.openxmlformats.org/officeDocument/2006/relationships/hyperlink" Target="https://talan.bank.gov.ua/get-user-certificate/JlQXZp92169foGaktWI6" TargetMode="External"/><Relationship Id="rId343" Type="http://schemas.openxmlformats.org/officeDocument/2006/relationships/hyperlink" Target="https://talan.bank.gov.ua/get-user-certificate/JlQXZXGcA-TXsf9Xl7x-" TargetMode="External"/><Relationship Id="rId364" Type="http://schemas.openxmlformats.org/officeDocument/2006/relationships/hyperlink" Target="https://talan.bank.gov.ua/get-user-certificate/JlQXZ6mekNuJ8qnoFBiw" TargetMode="External"/><Relationship Id="rId61" Type="http://schemas.openxmlformats.org/officeDocument/2006/relationships/hyperlink" Target="https://talan.bank.gov.ua/get-user-certificate/JlQXZ5WD2xqyhdRpajXc" TargetMode="External"/><Relationship Id="rId82" Type="http://schemas.openxmlformats.org/officeDocument/2006/relationships/hyperlink" Target="https://talan.bank.gov.ua/get-user-certificate/JlQXZaBMrnXMfHsaRPwn" TargetMode="External"/><Relationship Id="rId199" Type="http://schemas.openxmlformats.org/officeDocument/2006/relationships/hyperlink" Target="https://talan.bank.gov.ua/get-user-certificate/JlQXZ8PCH68QeuME_6fG" TargetMode="External"/><Relationship Id="rId203" Type="http://schemas.openxmlformats.org/officeDocument/2006/relationships/hyperlink" Target="https://talan.bank.gov.ua/get-user-certificate/JlQXZv2mNMJgpes2WtsO" TargetMode="External"/><Relationship Id="rId385" Type="http://schemas.openxmlformats.org/officeDocument/2006/relationships/hyperlink" Target="https://talan.bank.gov.ua/get-user-certificate/JlQXZGY_0O2aaOw5zyhJ" TargetMode="External"/><Relationship Id="rId19" Type="http://schemas.openxmlformats.org/officeDocument/2006/relationships/hyperlink" Target="https://talan.bank.gov.ua/get-user-certificate/JlQXZ3jpXNPrNSQ0AOec" TargetMode="External"/><Relationship Id="rId224" Type="http://schemas.openxmlformats.org/officeDocument/2006/relationships/hyperlink" Target="https://talan.bank.gov.ua/get-user-certificate/JlQXZCcB0U9OvBPB2huX" TargetMode="External"/><Relationship Id="rId245" Type="http://schemas.openxmlformats.org/officeDocument/2006/relationships/hyperlink" Target="https://talan.bank.gov.ua/get-user-certificate/JlQXZJihVlvXCOiZT4xC" TargetMode="External"/><Relationship Id="rId266" Type="http://schemas.openxmlformats.org/officeDocument/2006/relationships/hyperlink" Target="https://talan.bank.gov.ua/get-user-certificate/JlQXZd9MRMryHR3yPa_d" TargetMode="External"/><Relationship Id="rId287" Type="http://schemas.openxmlformats.org/officeDocument/2006/relationships/hyperlink" Target="https://talan.bank.gov.ua/get-user-certificate/JlQXZsmc_sa8NNwWAnVn" TargetMode="External"/><Relationship Id="rId410" Type="http://schemas.openxmlformats.org/officeDocument/2006/relationships/hyperlink" Target="https://talan.bank.gov.ua/get-user-certificate/JlQXZS1RIYhFD6icqkJc" TargetMode="External"/><Relationship Id="rId431" Type="http://schemas.openxmlformats.org/officeDocument/2006/relationships/hyperlink" Target="https://talan.bank.gov.ua/get-user-certificate/JlQXZrHLXQLCSoWbn__P" TargetMode="External"/><Relationship Id="rId452" Type="http://schemas.openxmlformats.org/officeDocument/2006/relationships/hyperlink" Target="https://talan.bank.gov.ua/get-user-certificate/JlQXZNoPHrAiiZO8ALFf" TargetMode="External"/><Relationship Id="rId30" Type="http://schemas.openxmlformats.org/officeDocument/2006/relationships/hyperlink" Target="https://talan.bank.gov.ua/get-user-certificate/JlQXZa_FDQy4SQUStydt" TargetMode="External"/><Relationship Id="rId105" Type="http://schemas.openxmlformats.org/officeDocument/2006/relationships/hyperlink" Target="https://talan.bank.gov.ua/get-user-certificate/JlQXZkyp_St6PnfPVhdm" TargetMode="External"/><Relationship Id="rId126" Type="http://schemas.openxmlformats.org/officeDocument/2006/relationships/hyperlink" Target="https://talan.bank.gov.ua/get-user-certificate/JlQXZJCNtGqS49Z14tyV" TargetMode="External"/><Relationship Id="rId147" Type="http://schemas.openxmlformats.org/officeDocument/2006/relationships/hyperlink" Target="https://talan.bank.gov.ua/get-user-certificate/JlQXZTL4anoZFahlrccz" TargetMode="External"/><Relationship Id="rId168" Type="http://schemas.openxmlformats.org/officeDocument/2006/relationships/hyperlink" Target="https://talan.bank.gov.ua/get-user-certificate/JlQXZdNM8uhM8JHrYjBc" TargetMode="External"/><Relationship Id="rId312" Type="http://schemas.openxmlformats.org/officeDocument/2006/relationships/hyperlink" Target="https://talan.bank.gov.ua/get-user-certificate/JlQXZga7blZbvNPQjeQC" TargetMode="External"/><Relationship Id="rId333" Type="http://schemas.openxmlformats.org/officeDocument/2006/relationships/hyperlink" Target="https://talan.bank.gov.ua/get-user-certificate/JlQXZOEP8LFL8yBwzX2k" TargetMode="External"/><Relationship Id="rId354" Type="http://schemas.openxmlformats.org/officeDocument/2006/relationships/hyperlink" Target="https://talan.bank.gov.ua/get-user-certificate/JlQXZ1GprdZH79TpmI-U" TargetMode="External"/><Relationship Id="rId51" Type="http://schemas.openxmlformats.org/officeDocument/2006/relationships/hyperlink" Target="https://talan.bank.gov.ua/get-user-certificate/JlQXZ2oWr4WUNfeOcS1b" TargetMode="External"/><Relationship Id="rId72" Type="http://schemas.openxmlformats.org/officeDocument/2006/relationships/hyperlink" Target="https://talan.bank.gov.ua/get-user-certificate/JlQXZhIbIn5dyJRvjYxS" TargetMode="External"/><Relationship Id="rId93" Type="http://schemas.openxmlformats.org/officeDocument/2006/relationships/hyperlink" Target="https://talan.bank.gov.ua/get-user-certificate/JlQXZEZw8QVRfE9PDYyu" TargetMode="External"/><Relationship Id="rId189" Type="http://schemas.openxmlformats.org/officeDocument/2006/relationships/hyperlink" Target="https://talan.bank.gov.ua/get-user-certificate/JlQXZWPfvmRGKm9L8I3V" TargetMode="External"/><Relationship Id="rId375" Type="http://schemas.openxmlformats.org/officeDocument/2006/relationships/hyperlink" Target="https://talan.bank.gov.ua/get-user-certificate/JlQXZNwAg6jNPTbcrSv2" TargetMode="External"/><Relationship Id="rId396" Type="http://schemas.openxmlformats.org/officeDocument/2006/relationships/hyperlink" Target="https://talan.bank.gov.ua/get-user-certificate/JlQXZo-qX-bRcDWfKdR2" TargetMode="External"/><Relationship Id="rId3" Type="http://schemas.openxmlformats.org/officeDocument/2006/relationships/hyperlink" Target="https://talan.bank.gov.ua/get-user-certificate/JlQXZRsTF1QBsQXecUku" TargetMode="External"/><Relationship Id="rId214" Type="http://schemas.openxmlformats.org/officeDocument/2006/relationships/hyperlink" Target="https://talan.bank.gov.ua/get-user-certificate/JlQXZbw2jtAVJJ_XIku9" TargetMode="External"/><Relationship Id="rId235" Type="http://schemas.openxmlformats.org/officeDocument/2006/relationships/hyperlink" Target="https://talan.bank.gov.ua/get-user-certificate/JlQXZxwAFFRddQDS1mMb" TargetMode="External"/><Relationship Id="rId256" Type="http://schemas.openxmlformats.org/officeDocument/2006/relationships/hyperlink" Target="https://talan.bank.gov.ua/get-user-certificate/JlQXZ0wj3JfDdgzTs50S" TargetMode="External"/><Relationship Id="rId277" Type="http://schemas.openxmlformats.org/officeDocument/2006/relationships/hyperlink" Target="https://talan.bank.gov.ua/get-user-certificate/JlQXZtP8D161jbgm_mk-" TargetMode="External"/><Relationship Id="rId298" Type="http://schemas.openxmlformats.org/officeDocument/2006/relationships/hyperlink" Target="https://talan.bank.gov.ua/get-user-certificate/JlQXZ8-Rht-VlpnzKDJ7" TargetMode="External"/><Relationship Id="rId400" Type="http://schemas.openxmlformats.org/officeDocument/2006/relationships/hyperlink" Target="https://talan.bank.gov.ua/get-user-certificate/JlQXZ37gPuX6TmPLusCK" TargetMode="External"/><Relationship Id="rId421" Type="http://schemas.openxmlformats.org/officeDocument/2006/relationships/hyperlink" Target="https://talan.bank.gov.ua/get-user-certificate/JlQXZaASdhpDOB_IlAI_" TargetMode="External"/><Relationship Id="rId442" Type="http://schemas.openxmlformats.org/officeDocument/2006/relationships/hyperlink" Target="https://talan.bank.gov.ua/get-user-certificate/JlQXZu2lYuQPVh-X4IB-" TargetMode="External"/><Relationship Id="rId116" Type="http://schemas.openxmlformats.org/officeDocument/2006/relationships/hyperlink" Target="https://talan.bank.gov.ua/get-user-certificate/JlQXZF55ak8Mm7pOHd-K" TargetMode="External"/><Relationship Id="rId137" Type="http://schemas.openxmlformats.org/officeDocument/2006/relationships/hyperlink" Target="https://talan.bank.gov.ua/get-user-certificate/JlQXZZEmRsDyHeeQ2kgG" TargetMode="External"/><Relationship Id="rId158" Type="http://schemas.openxmlformats.org/officeDocument/2006/relationships/hyperlink" Target="https://talan.bank.gov.ua/get-user-certificate/JlQXZR9FPmutWP4nHwcJ" TargetMode="External"/><Relationship Id="rId302" Type="http://schemas.openxmlformats.org/officeDocument/2006/relationships/hyperlink" Target="https://talan.bank.gov.ua/get-user-certificate/JlQXZ9EKT2RGP3WvpSch" TargetMode="External"/><Relationship Id="rId323" Type="http://schemas.openxmlformats.org/officeDocument/2006/relationships/hyperlink" Target="https://talan.bank.gov.ua/get-user-certificate/JlQXZnE_zf1d6moZGWcJ" TargetMode="External"/><Relationship Id="rId344" Type="http://schemas.openxmlformats.org/officeDocument/2006/relationships/hyperlink" Target="https://talan.bank.gov.ua/get-user-certificate/JlQXZ5ojTZCgmhuPxs4Y" TargetMode="External"/><Relationship Id="rId20" Type="http://schemas.openxmlformats.org/officeDocument/2006/relationships/hyperlink" Target="https://talan.bank.gov.ua/get-user-certificate/JlQXZwEiyDFawoEPGwfP" TargetMode="External"/><Relationship Id="rId41" Type="http://schemas.openxmlformats.org/officeDocument/2006/relationships/hyperlink" Target="https://talan.bank.gov.ua/get-user-certificate/JlQXZz-4rQbGu9jB32Fh" TargetMode="External"/><Relationship Id="rId62" Type="http://schemas.openxmlformats.org/officeDocument/2006/relationships/hyperlink" Target="https://talan.bank.gov.ua/get-user-certificate/JlQXZWzqtS5CqWYRDyvL" TargetMode="External"/><Relationship Id="rId83" Type="http://schemas.openxmlformats.org/officeDocument/2006/relationships/hyperlink" Target="https://talan.bank.gov.ua/get-user-certificate/JlQXZrwI0I1kYFveMfjW" TargetMode="External"/><Relationship Id="rId179" Type="http://schemas.openxmlformats.org/officeDocument/2006/relationships/hyperlink" Target="https://talan.bank.gov.ua/get-user-certificate/JlQXZcG18nw4z2hwdOiT" TargetMode="External"/><Relationship Id="rId365" Type="http://schemas.openxmlformats.org/officeDocument/2006/relationships/hyperlink" Target="https://talan.bank.gov.ua/get-user-certificate/JlQXZ1KhCOd4bvczGsvg" TargetMode="External"/><Relationship Id="rId386" Type="http://schemas.openxmlformats.org/officeDocument/2006/relationships/hyperlink" Target="https://talan.bank.gov.ua/get-user-certificate/JlQXZm4SE2E3AYIkZVP5" TargetMode="External"/><Relationship Id="rId190" Type="http://schemas.openxmlformats.org/officeDocument/2006/relationships/hyperlink" Target="https://talan.bank.gov.ua/get-user-certificate/JlQXZ_oy_tBJlgXtBQf_" TargetMode="External"/><Relationship Id="rId204" Type="http://schemas.openxmlformats.org/officeDocument/2006/relationships/hyperlink" Target="https://talan.bank.gov.ua/get-user-certificate/JlQXZXltEUX5AO9lZJIf" TargetMode="External"/><Relationship Id="rId225" Type="http://schemas.openxmlformats.org/officeDocument/2006/relationships/hyperlink" Target="https://talan.bank.gov.ua/get-user-certificate/JlQXZvRHSrluaFR_jW7t" TargetMode="External"/><Relationship Id="rId246" Type="http://schemas.openxmlformats.org/officeDocument/2006/relationships/hyperlink" Target="https://talan.bank.gov.ua/get-user-certificate/JlQXZ92K4HYOq0G9_KUL" TargetMode="External"/><Relationship Id="rId267" Type="http://schemas.openxmlformats.org/officeDocument/2006/relationships/hyperlink" Target="https://talan.bank.gov.ua/get-user-certificate/JlQXZoXPwGP_5Nvrx5X6" TargetMode="External"/><Relationship Id="rId288" Type="http://schemas.openxmlformats.org/officeDocument/2006/relationships/hyperlink" Target="https://talan.bank.gov.ua/get-user-certificate/JlQXZDEhlB32AGjKEyAw" TargetMode="External"/><Relationship Id="rId411" Type="http://schemas.openxmlformats.org/officeDocument/2006/relationships/hyperlink" Target="https://talan.bank.gov.ua/get-user-certificate/JlQXZeFH3RAJ7yEZ_lnE" TargetMode="External"/><Relationship Id="rId432" Type="http://schemas.openxmlformats.org/officeDocument/2006/relationships/hyperlink" Target="https://talan.bank.gov.ua/get-user-certificate/JlQXZIjhmDIeiV7GDv_e" TargetMode="External"/><Relationship Id="rId453" Type="http://schemas.openxmlformats.org/officeDocument/2006/relationships/hyperlink" Target="https://talan.bank.gov.ua/get-user-certificate/JlQXZ_5vVPwL-ks9ztNW" TargetMode="External"/><Relationship Id="rId106" Type="http://schemas.openxmlformats.org/officeDocument/2006/relationships/hyperlink" Target="https://talan.bank.gov.ua/get-user-certificate/JlQXZSojJuHoYvnc9qUI" TargetMode="External"/><Relationship Id="rId127" Type="http://schemas.openxmlformats.org/officeDocument/2006/relationships/hyperlink" Target="https://talan.bank.gov.ua/get-user-certificate/JlQXZ_ibV8Qu9xuB-RFp" TargetMode="External"/><Relationship Id="rId313" Type="http://schemas.openxmlformats.org/officeDocument/2006/relationships/hyperlink" Target="https://talan.bank.gov.ua/get-user-certificate/JlQXZ7zPoNb-tro0ivgd" TargetMode="External"/><Relationship Id="rId10" Type="http://schemas.openxmlformats.org/officeDocument/2006/relationships/hyperlink" Target="https://talan.bank.gov.ua/get-user-certificate/JlQXZtN43thoF3_27Oqz" TargetMode="External"/><Relationship Id="rId31" Type="http://schemas.openxmlformats.org/officeDocument/2006/relationships/hyperlink" Target="https://talan.bank.gov.ua/get-user-certificate/JlQXZhcMf__QYW9jl5AR" TargetMode="External"/><Relationship Id="rId52" Type="http://schemas.openxmlformats.org/officeDocument/2006/relationships/hyperlink" Target="https://talan.bank.gov.ua/get-user-certificate/JlQXZ25FsCu5Veha5NSa" TargetMode="External"/><Relationship Id="rId73" Type="http://schemas.openxmlformats.org/officeDocument/2006/relationships/hyperlink" Target="https://talan.bank.gov.ua/get-user-certificate/JlQXZxOA9lPh8vEHtL5Y" TargetMode="External"/><Relationship Id="rId94" Type="http://schemas.openxmlformats.org/officeDocument/2006/relationships/hyperlink" Target="https://talan.bank.gov.ua/get-user-certificate/JlQXZnZhI2RHadD1vTHX" TargetMode="External"/><Relationship Id="rId148" Type="http://schemas.openxmlformats.org/officeDocument/2006/relationships/hyperlink" Target="https://talan.bank.gov.ua/get-user-certificate/JlQXZVUvw8PMN11UXQ6r" TargetMode="External"/><Relationship Id="rId169" Type="http://schemas.openxmlformats.org/officeDocument/2006/relationships/hyperlink" Target="https://talan.bank.gov.ua/get-user-certificate/JlQXZ3dUFJa4f7j5hm6s" TargetMode="External"/><Relationship Id="rId334" Type="http://schemas.openxmlformats.org/officeDocument/2006/relationships/hyperlink" Target="https://talan.bank.gov.ua/get-user-certificate/JlQXZB0stBfz8y7wX7Qn" TargetMode="External"/><Relationship Id="rId355" Type="http://schemas.openxmlformats.org/officeDocument/2006/relationships/hyperlink" Target="https://talan.bank.gov.ua/get-user-certificate/JlQXZEeoWIAm1y9uHsBb" TargetMode="External"/><Relationship Id="rId376" Type="http://schemas.openxmlformats.org/officeDocument/2006/relationships/hyperlink" Target="https://talan.bank.gov.ua/get-user-certificate/JlQXZh1UMhvGf4CsZnxH" TargetMode="External"/><Relationship Id="rId397" Type="http://schemas.openxmlformats.org/officeDocument/2006/relationships/hyperlink" Target="https://talan.bank.gov.ua/get-user-certificate/JlQXZlE06S35J8OpVJhE" TargetMode="External"/><Relationship Id="rId4" Type="http://schemas.openxmlformats.org/officeDocument/2006/relationships/hyperlink" Target="https://talan.bank.gov.ua/get-user-certificate/JlQXZbvSoy8BG187TXev" TargetMode="External"/><Relationship Id="rId180" Type="http://schemas.openxmlformats.org/officeDocument/2006/relationships/hyperlink" Target="https://talan.bank.gov.ua/get-user-certificate/JlQXZLV1EjIpUWsW9OjZ" TargetMode="External"/><Relationship Id="rId215" Type="http://schemas.openxmlformats.org/officeDocument/2006/relationships/hyperlink" Target="https://talan.bank.gov.ua/get-user-certificate/JlQXZHYr4L9mc8VhHDyA" TargetMode="External"/><Relationship Id="rId236" Type="http://schemas.openxmlformats.org/officeDocument/2006/relationships/hyperlink" Target="https://talan.bank.gov.ua/get-user-certificate/JlQXZN89ep4oHRYUmKXa" TargetMode="External"/><Relationship Id="rId257" Type="http://schemas.openxmlformats.org/officeDocument/2006/relationships/hyperlink" Target="https://talan.bank.gov.ua/get-user-certificate/JlQXZvK4iAWkSmL1qfa5" TargetMode="External"/><Relationship Id="rId278" Type="http://schemas.openxmlformats.org/officeDocument/2006/relationships/hyperlink" Target="https://talan.bank.gov.ua/get-user-certificate/JlQXZTBIhthgqVXIPuNc" TargetMode="External"/><Relationship Id="rId401" Type="http://schemas.openxmlformats.org/officeDocument/2006/relationships/hyperlink" Target="https://talan.bank.gov.ua/get-user-certificate/JlQXZEdSDx0G_BFAUHF4" TargetMode="External"/><Relationship Id="rId422" Type="http://schemas.openxmlformats.org/officeDocument/2006/relationships/hyperlink" Target="https://talan.bank.gov.ua/get-user-certificate/JlQXZ8Wx28BG82Z76mWz" TargetMode="External"/><Relationship Id="rId443" Type="http://schemas.openxmlformats.org/officeDocument/2006/relationships/hyperlink" Target="https://talan.bank.gov.ua/get-user-certificate/JlQXZRvR6R7e3Xz7mvVD" TargetMode="External"/><Relationship Id="rId303" Type="http://schemas.openxmlformats.org/officeDocument/2006/relationships/hyperlink" Target="https://talan.bank.gov.ua/get-user-certificate/JlQXZdC9jfeEzSoCOkup" TargetMode="External"/><Relationship Id="rId42" Type="http://schemas.openxmlformats.org/officeDocument/2006/relationships/hyperlink" Target="https://talan.bank.gov.ua/get-user-certificate/JlQXZrJT9_wL2C_Qu5gH" TargetMode="External"/><Relationship Id="rId84" Type="http://schemas.openxmlformats.org/officeDocument/2006/relationships/hyperlink" Target="https://talan.bank.gov.ua/get-user-certificate/JlQXZXrwJZPK1-ZaXvsn" TargetMode="External"/><Relationship Id="rId138" Type="http://schemas.openxmlformats.org/officeDocument/2006/relationships/hyperlink" Target="https://talan.bank.gov.ua/get-user-certificate/JlQXZ_xRqk5k9_4OGLFr" TargetMode="External"/><Relationship Id="rId345" Type="http://schemas.openxmlformats.org/officeDocument/2006/relationships/hyperlink" Target="https://talan.bank.gov.ua/get-user-certificate/JlQXZRf-j8kjfKumEmA7" TargetMode="External"/><Relationship Id="rId387" Type="http://schemas.openxmlformats.org/officeDocument/2006/relationships/hyperlink" Target="https://talan.bank.gov.ua/get-user-certificate/JlQXZdqH0I9ARg4aSXp1" TargetMode="External"/><Relationship Id="rId191" Type="http://schemas.openxmlformats.org/officeDocument/2006/relationships/hyperlink" Target="https://talan.bank.gov.ua/get-user-certificate/JlQXZFnjPaAyKVPRv4Ew" TargetMode="External"/><Relationship Id="rId205" Type="http://schemas.openxmlformats.org/officeDocument/2006/relationships/hyperlink" Target="https://talan.bank.gov.ua/get-user-certificate/JlQXZ3sB8amXeEFOlysL" TargetMode="External"/><Relationship Id="rId247" Type="http://schemas.openxmlformats.org/officeDocument/2006/relationships/hyperlink" Target="https://talan.bank.gov.ua/get-user-certificate/JlQXZXQBhyvLwfNh4BSx" TargetMode="External"/><Relationship Id="rId412" Type="http://schemas.openxmlformats.org/officeDocument/2006/relationships/hyperlink" Target="https://talan.bank.gov.ua/get-user-certificate/JlQXZYEuTgnjg7tE5-fc" TargetMode="External"/><Relationship Id="rId107" Type="http://schemas.openxmlformats.org/officeDocument/2006/relationships/hyperlink" Target="https://talan.bank.gov.ua/get-user-certificate/JlQXZxnYVL9lTzdHAUph" TargetMode="External"/><Relationship Id="rId289" Type="http://schemas.openxmlformats.org/officeDocument/2006/relationships/hyperlink" Target="https://talan.bank.gov.ua/get-user-certificate/JlQXZnpc_EQ0ts7aB7cA" TargetMode="External"/><Relationship Id="rId454" Type="http://schemas.openxmlformats.org/officeDocument/2006/relationships/hyperlink" Target="https://talan.bank.gov.ua/get-user-certificate/cLppTEVJ2eAvmgmafL_1" TargetMode="External"/><Relationship Id="rId11" Type="http://schemas.openxmlformats.org/officeDocument/2006/relationships/hyperlink" Target="https://talan.bank.gov.ua/get-user-certificate/JlQXZATxH-Eg2phZQNcn" TargetMode="External"/><Relationship Id="rId53" Type="http://schemas.openxmlformats.org/officeDocument/2006/relationships/hyperlink" Target="https://talan.bank.gov.ua/get-user-certificate/JlQXZN1VIKffvaJkmYi2" TargetMode="External"/><Relationship Id="rId149" Type="http://schemas.openxmlformats.org/officeDocument/2006/relationships/hyperlink" Target="https://talan.bank.gov.ua/get-user-certificate/JlQXZkdxwRYmR0kKnmXT" TargetMode="External"/><Relationship Id="rId314" Type="http://schemas.openxmlformats.org/officeDocument/2006/relationships/hyperlink" Target="https://talan.bank.gov.ua/get-user-certificate/JlQXZ8RZD_THmMlpcE69" TargetMode="External"/><Relationship Id="rId356" Type="http://schemas.openxmlformats.org/officeDocument/2006/relationships/hyperlink" Target="https://talan.bank.gov.ua/get-user-certificate/JlQXZs2sUw8RSs4lPOna" TargetMode="External"/><Relationship Id="rId398" Type="http://schemas.openxmlformats.org/officeDocument/2006/relationships/hyperlink" Target="https://talan.bank.gov.ua/get-user-certificate/JlQXZDX8MO-X0jZ9Weny" TargetMode="External"/><Relationship Id="rId95" Type="http://schemas.openxmlformats.org/officeDocument/2006/relationships/hyperlink" Target="https://talan.bank.gov.ua/get-user-certificate/JlQXZa06P-SibYCh0t0M" TargetMode="External"/><Relationship Id="rId160" Type="http://schemas.openxmlformats.org/officeDocument/2006/relationships/hyperlink" Target="https://talan.bank.gov.ua/get-user-certificate/JlQXZuc3v6kmUWMoNnEt" TargetMode="External"/><Relationship Id="rId216" Type="http://schemas.openxmlformats.org/officeDocument/2006/relationships/hyperlink" Target="https://talan.bank.gov.ua/get-user-certificate/JlQXZWzDF0gs_8nSVg_L" TargetMode="External"/><Relationship Id="rId423" Type="http://schemas.openxmlformats.org/officeDocument/2006/relationships/hyperlink" Target="https://talan.bank.gov.ua/get-user-certificate/JlQXZD0h6EVYh_ol5Kvh" TargetMode="External"/><Relationship Id="rId258" Type="http://schemas.openxmlformats.org/officeDocument/2006/relationships/hyperlink" Target="https://talan.bank.gov.ua/get-user-certificate/JlQXZe5r55uWbJ5x1YGS" TargetMode="External"/><Relationship Id="rId22" Type="http://schemas.openxmlformats.org/officeDocument/2006/relationships/hyperlink" Target="https://talan.bank.gov.ua/get-user-certificate/JlQXZ75i7MdES6OfIBQ6" TargetMode="External"/><Relationship Id="rId64" Type="http://schemas.openxmlformats.org/officeDocument/2006/relationships/hyperlink" Target="https://talan.bank.gov.ua/get-user-certificate/JlQXZpD4QsIaTyGEPC03" TargetMode="External"/><Relationship Id="rId118" Type="http://schemas.openxmlformats.org/officeDocument/2006/relationships/hyperlink" Target="https://talan.bank.gov.ua/get-user-certificate/JlQXZvR-ytXhzLiuf4D_" TargetMode="External"/><Relationship Id="rId325" Type="http://schemas.openxmlformats.org/officeDocument/2006/relationships/hyperlink" Target="https://talan.bank.gov.ua/get-user-certificate/JlQXZGGfDtIDNDWBGI7F" TargetMode="External"/><Relationship Id="rId367" Type="http://schemas.openxmlformats.org/officeDocument/2006/relationships/hyperlink" Target="https://talan.bank.gov.ua/get-user-certificate/JlQXZ6i8_JzEywa8mdiq" TargetMode="External"/><Relationship Id="rId171" Type="http://schemas.openxmlformats.org/officeDocument/2006/relationships/hyperlink" Target="https://talan.bank.gov.ua/get-user-certificate/JlQXZJGbf7unimA9dUGN" TargetMode="External"/><Relationship Id="rId227" Type="http://schemas.openxmlformats.org/officeDocument/2006/relationships/hyperlink" Target="https://talan.bank.gov.ua/get-user-certificate/JlQXZyOi5F_C2p1_ny84" TargetMode="External"/><Relationship Id="rId269" Type="http://schemas.openxmlformats.org/officeDocument/2006/relationships/hyperlink" Target="https://talan.bank.gov.ua/get-user-certificate/JlQXZxV0iiVaGw2OtSoW" TargetMode="External"/><Relationship Id="rId434" Type="http://schemas.openxmlformats.org/officeDocument/2006/relationships/hyperlink" Target="https://talan.bank.gov.ua/get-user-certificate/JlQXZrjEMxJ8RSkdsyEj" TargetMode="External"/><Relationship Id="rId33" Type="http://schemas.openxmlformats.org/officeDocument/2006/relationships/hyperlink" Target="https://talan.bank.gov.ua/get-user-certificate/JlQXZampuZvNX5tj-dEA" TargetMode="External"/><Relationship Id="rId129" Type="http://schemas.openxmlformats.org/officeDocument/2006/relationships/hyperlink" Target="https://talan.bank.gov.ua/get-user-certificate/JlQXZvPh0BZagxUh9OE1" TargetMode="External"/><Relationship Id="rId280" Type="http://schemas.openxmlformats.org/officeDocument/2006/relationships/hyperlink" Target="https://talan.bank.gov.ua/get-user-certificate/JlQXZ7jY0trWB9rHnfQG" TargetMode="External"/><Relationship Id="rId336" Type="http://schemas.openxmlformats.org/officeDocument/2006/relationships/hyperlink" Target="https://talan.bank.gov.ua/get-user-certificate/JlQXZNmue6MATloQX2qb" TargetMode="External"/><Relationship Id="rId75" Type="http://schemas.openxmlformats.org/officeDocument/2006/relationships/hyperlink" Target="https://talan.bank.gov.ua/get-user-certificate/JlQXZHtORwvtTDznTDTX" TargetMode="External"/><Relationship Id="rId140" Type="http://schemas.openxmlformats.org/officeDocument/2006/relationships/hyperlink" Target="https://talan.bank.gov.ua/get-user-certificate/JlQXZKVoqfScYsH2Q9JA" TargetMode="External"/><Relationship Id="rId182" Type="http://schemas.openxmlformats.org/officeDocument/2006/relationships/hyperlink" Target="https://talan.bank.gov.ua/get-user-certificate/JlQXZpUIBJN_tfdVLg6E" TargetMode="External"/><Relationship Id="rId378" Type="http://schemas.openxmlformats.org/officeDocument/2006/relationships/hyperlink" Target="https://talan.bank.gov.ua/get-user-certificate/JlQXZg3O8NlD2KKCvCkr" TargetMode="External"/><Relationship Id="rId403" Type="http://schemas.openxmlformats.org/officeDocument/2006/relationships/hyperlink" Target="https://talan.bank.gov.ua/get-user-certificate/JlQXZaC83LJiMpxYmU1m" TargetMode="External"/><Relationship Id="rId6" Type="http://schemas.openxmlformats.org/officeDocument/2006/relationships/hyperlink" Target="https://talan.bank.gov.ua/get-user-certificate/JlQXZ4YjOi3IblxFTfs7" TargetMode="External"/><Relationship Id="rId238" Type="http://schemas.openxmlformats.org/officeDocument/2006/relationships/hyperlink" Target="https://talan.bank.gov.ua/get-user-certificate/JlQXZrcP9G-tla5F_XLa" TargetMode="External"/><Relationship Id="rId445" Type="http://schemas.openxmlformats.org/officeDocument/2006/relationships/hyperlink" Target="https://talan.bank.gov.ua/get-user-certificate/JlQXZZ2MsnrPRqk4vgLD" TargetMode="External"/><Relationship Id="rId291" Type="http://schemas.openxmlformats.org/officeDocument/2006/relationships/hyperlink" Target="https://talan.bank.gov.ua/get-user-certificate/JlQXZsVVctrofiHRgRc9" TargetMode="External"/><Relationship Id="rId305" Type="http://schemas.openxmlformats.org/officeDocument/2006/relationships/hyperlink" Target="https://talan.bank.gov.ua/get-user-certificate/JlQXZT_o50qsajE37YSr" TargetMode="External"/><Relationship Id="rId347" Type="http://schemas.openxmlformats.org/officeDocument/2006/relationships/hyperlink" Target="https://talan.bank.gov.ua/get-user-certificate/JlQXZ138CoemYEH7vYoR" TargetMode="External"/><Relationship Id="rId44" Type="http://schemas.openxmlformats.org/officeDocument/2006/relationships/hyperlink" Target="https://talan.bank.gov.ua/get-user-certificate/JlQXZ8PCf9SfiGIZagH1" TargetMode="External"/><Relationship Id="rId86" Type="http://schemas.openxmlformats.org/officeDocument/2006/relationships/hyperlink" Target="https://talan.bank.gov.ua/get-user-certificate/JlQXZTRggnOJ9MvFa3oG" TargetMode="External"/><Relationship Id="rId151" Type="http://schemas.openxmlformats.org/officeDocument/2006/relationships/hyperlink" Target="https://talan.bank.gov.ua/get-user-certificate/JlQXZuqHM2rstS9xlAop" TargetMode="External"/><Relationship Id="rId389" Type="http://schemas.openxmlformats.org/officeDocument/2006/relationships/hyperlink" Target="https://talan.bank.gov.ua/get-user-certificate/JlQXZUNZiEnrxPs1Jtig" TargetMode="External"/><Relationship Id="rId193" Type="http://schemas.openxmlformats.org/officeDocument/2006/relationships/hyperlink" Target="https://talan.bank.gov.ua/get-user-certificate/JlQXZPMVMdeqkNAS-6AM" TargetMode="External"/><Relationship Id="rId207" Type="http://schemas.openxmlformats.org/officeDocument/2006/relationships/hyperlink" Target="https://talan.bank.gov.ua/get-user-certificate/JlQXZ8wJVpEGplYDHG_1" TargetMode="External"/><Relationship Id="rId249" Type="http://schemas.openxmlformats.org/officeDocument/2006/relationships/hyperlink" Target="https://talan.bank.gov.ua/get-user-certificate/JlQXZ5VlqMnwVLnwH-8e" TargetMode="External"/><Relationship Id="rId414" Type="http://schemas.openxmlformats.org/officeDocument/2006/relationships/hyperlink" Target="https://talan.bank.gov.ua/get-user-certificate/JlQXZUkRZDxcfzPeH6Ub" TargetMode="External"/><Relationship Id="rId13" Type="http://schemas.openxmlformats.org/officeDocument/2006/relationships/hyperlink" Target="https://talan.bank.gov.ua/get-user-certificate/JlQXZC_4d9O29BQO8M-c" TargetMode="External"/><Relationship Id="rId109" Type="http://schemas.openxmlformats.org/officeDocument/2006/relationships/hyperlink" Target="https://talan.bank.gov.ua/get-user-certificate/JlQXZ5WfPCwWVALAiL3P" TargetMode="External"/><Relationship Id="rId260" Type="http://schemas.openxmlformats.org/officeDocument/2006/relationships/hyperlink" Target="https://talan.bank.gov.ua/get-user-certificate/JlQXZ-iqCDHjaEGNI_Od" TargetMode="External"/><Relationship Id="rId316" Type="http://schemas.openxmlformats.org/officeDocument/2006/relationships/hyperlink" Target="https://talan.bank.gov.ua/get-user-certificate/JlQXZGtvmACxcF6nyJGL" TargetMode="External"/><Relationship Id="rId55" Type="http://schemas.openxmlformats.org/officeDocument/2006/relationships/hyperlink" Target="https://talan.bank.gov.ua/get-user-certificate/JlQXZXyyEGFLNnKR4gU4" TargetMode="External"/><Relationship Id="rId97" Type="http://schemas.openxmlformats.org/officeDocument/2006/relationships/hyperlink" Target="https://talan.bank.gov.ua/get-user-certificate/JlQXZpJ6V4sx5ZUvDWBJ" TargetMode="External"/><Relationship Id="rId120" Type="http://schemas.openxmlformats.org/officeDocument/2006/relationships/hyperlink" Target="https://talan.bank.gov.ua/get-user-certificate/JlQXZRH1xRzk0UINIHw5" TargetMode="External"/><Relationship Id="rId358" Type="http://schemas.openxmlformats.org/officeDocument/2006/relationships/hyperlink" Target="https://talan.bank.gov.ua/get-user-certificate/JlQXZeaFGumHLeGcsO4A" TargetMode="External"/><Relationship Id="rId162" Type="http://schemas.openxmlformats.org/officeDocument/2006/relationships/hyperlink" Target="https://talan.bank.gov.ua/get-user-certificate/JlQXZQu1Lkuphm8GAwJE" TargetMode="External"/><Relationship Id="rId218" Type="http://schemas.openxmlformats.org/officeDocument/2006/relationships/hyperlink" Target="https://talan.bank.gov.ua/get-user-certificate/JlQXZugqRxSFYNqNGkkq" TargetMode="External"/><Relationship Id="rId425" Type="http://schemas.openxmlformats.org/officeDocument/2006/relationships/hyperlink" Target="https://talan.bank.gov.ua/get-user-certificate/JlQXZvNyVNZoVlSj8daw" TargetMode="External"/><Relationship Id="rId271" Type="http://schemas.openxmlformats.org/officeDocument/2006/relationships/hyperlink" Target="https://talan.bank.gov.ua/get-user-certificate/JlQXZ4uhrLD0xaPhzLH8" TargetMode="External"/><Relationship Id="rId24" Type="http://schemas.openxmlformats.org/officeDocument/2006/relationships/hyperlink" Target="https://talan.bank.gov.ua/get-user-certificate/JlQXZg8FKjj1kwbI37ii" TargetMode="External"/><Relationship Id="rId66" Type="http://schemas.openxmlformats.org/officeDocument/2006/relationships/hyperlink" Target="https://talan.bank.gov.ua/get-user-certificate/JlQXZgX8pwE_eGY4S1sW" TargetMode="External"/><Relationship Id="rId131" Type="http://schemas.openxmlformats.org/officeDocument/2006/relationships/hyperlink" Target="https://talan.bank.gov.ua/get-user-certificate/JlQXZ8Wlq1o0lAuX74Z_" TargetMode="External"/><Relationship Id="rId327" Type="http://schemas.openxmlformats.org/officeDocument/2006/relationships/hyperlink" Target="https://talan.bank.gov.ua/get-user-certificate/JlQXZ34AX1po5sEczOmY" TargetMode="External"/><Relationship Id="rId369" Type="http://schemas.openxmlformats.org/officeDocument/2006/relationships/hyperlink" Target="https://talan.bank.gov.ua/get-user-certificate/JlQXZZpRO84lfrzl1NjG" TargetMode="External"/><Relationship Id="rId173" Type="http://schemas.openxmlformats.org/officeDocument/2006/relationships/hyperlink" Target="https://talan.bank.gov.ua/get-user-certificate/JlQXZDMvnita-Bu0jx4v" TargetMode="External"/><Relationship Id="rId229" Type="http://schemas.openxmlformats.org/officeDocument/2006/relationships/hyperlink" Target="https://talan.bank.gov.ua/get-user-certificate/JlQXZf3C7ColqHgbcf2q" TargetMode="External"/><Relationship Id="rId380" Type="http://schemas.openxmlformats.org/officeDocument/2006/relationships/hyperlink" Target="https://talan.bank.gov.ua/get-user-certificate/JlQXZzOcd4S8FxOexsEC" TargetMode="External"/><Relationship Id="rId436" Type="http://schemas.openxmlformats.org/officeDocument/2006/relationships/hyperlink" Target="https://talan.bank.gov.ua/get-user-certificate/JlQXZF_OnZqLysybjXE9" TargetMode="External"/><Relationship Id="rId240" Type="http://schemas.openxmlformats.org/officeDocument/2006/relationships/hyperlink" Target="https://talan.bank.gov.ua/get-user-certificate/JlQXZ-AiEQhwh2MlI1Fj" TargetMode="External"/><Relationship Id="rId35" Type="http://schemas.openxmlformats.org/officeDocument/2006/relationships/hyperlink" Target="https://talan.bank.gov.ua/get-user-certificate/JlQXZOE6Ifqv0MecTlTH" TargetMode="External"/><Relationship Id="rId77" Type="http://schemas.openxmlformats.org/officeDocument/2006/relationships/hyperlink" Target="https://talan.bank.gov.ua/get-user-certificate/JlQXZ8xpND4kDF3ewSNe" TargetMode="External"/><Relationship Id="rId100" Type="http://schemas.openxmlformats.org/officeDocument/2006/relationships/hyperlink" Target="https://talan.bank.gov.ua/get-user-certificate/JlQXZ2YUYp4PmWFPW6bH" TargetMode="External"/><Relationship Id="rId282" Type="http://schemas.openxmlformats.org/officeDocument/2006/relationships/hyperlink" Target="https://talan.bank.gov.ua/get-user-certificate/JlQXZS07ZzsH7ij-Ysrz" TargetMode="External"/><Relationship Id="rId338" Type="http://schemas.openxmlformats.org/officeDocument/2006/relationships/hyperlink" Target="https://talan.bank.gov.ua/get-user-certificate/JlQXZzFHl9r-9lhJGnpu" TargetMode="External"/><Relationship Id="rId8" Type="http://schemas.openxmlformats.org/officeDocument/2006/relationships/hyperlink" Target="https://talan.bank.gov.ua/get-user-certificate/JlQXZPA0neOd5xezrVkt" TargetMode="External"/><Relationship Id="rId142" Type="http://schemas.openxmlformats.org/officeDocument/2006/relationships/hyperlink" Target="https://talan.bank.gov.ua/get-user-certificate/JlQXZH4gt5rSm1IE2CVn" TargetMode="External"/><Relationship Id="rId184" Type="http://schemas.openxmlformats.org/officeDocument/2006/relationships/hyperlink" Target="https://talan.bank.gov.ua/get-user-certificate/JlQXZ8R5Lrwb701hKy2j" TargetMode="External"/><Relationship Id="rId391" Type="http://schemas.openxmlformats.org/officeDocument/2006/relationships/hyperlink" Target="https://talan.bank.gov.ua/get-user-certificate/JlQXZtbjdTnZRJRmAey7" TargetMode="External"/><Relationship Id="rId405" Type="http://schemas.openxmlformats.org/officeDocument/2006/relationships/hyperlink" Target="https://talan.bank.gov.ua/get-user-certificate/JlQXZRli24EFpN4boY93" TargetMode="External"/><Relationship Id="rId447" Type="http://schemas.openxmlformats.org/officeDocument/2006/relationships/hyperlink" Target="https://talan.bank.gov.ua/get-user-certificate/JlQXZ6Kv7TaDau2wJyUv" TargetMode="External"/><Relationship Id="rId251" Type="http://schemas.openxmlformats.org/officeDocument/2006/relationships/hyperlink" Target="https://talan.bank.gov.ua/get-user-certificate/JlQXZUCXwWuGGhSw1CZ2" TargetMode="External"/><Relationship Id="rId46" Type="http://schemas.openxmlformats.org/officeDocument/2006/relationships/hyperlink" Target="https://talan.bank.gov.ua/get-user-certificate/JlQXZ-4lnaPEkzYSifqQ" TargetMode="External"/><Relationship Id="rId293" Type="http://schemas.openxmlformats.org/officeDocument/2006/relationships/hyperlink" Target="https://talan.bank.gov.ua/get-user-certificate/JlQXZoXvnRPDMVh_pDjU" TargetMode="External"/><Relationship Id="rId307" Type="http://schemas.openxmlformats.org/officeDocument/2006/relationships/hyperlink" Target="https://talan.bank.gov.ua/get-user-certificate/JlQXZ2g6pENPeA6FCa3z" TargetMode="External"/><Relationship Id="rId349" Type="http://schemas.openxmlformats.org/officeDocument/2006/relationships/hyperlink" Target="https://talan.bank.gov.ua/get-user-certificate/JlQXZMpGShdmR0I57YE8" TargetMode="External"/><Relationship Id="rId88" Type="http://schemas.openxmlformats.org/officeDocument/2006/relationships/hyperlink" Target="https://talan.bank.gov.ua/get-user-certificate/JlQXZfNiienoD0RGi4Zg" TargetMode="External"/><Relationship Id="rId111" Type="http://schemas.openxmlformats.org/officeDocument/2006/relationships/hyperlink" Target="https://talan.bank.gov.ua/get-user-certificate/JlQXZDZgRTIk2USIKGxg" TargetMode="External"/><Relationship Id="rId153" Type="http://schemas.openxmlformats.org/officeDocument/2006/relationships/hyperlink" Target="https://talan.bank.gov.ua/get-user-certificate/JlQXZL5Gh8RBM7RUITkN" TargetMode="External"/><Relationship Id="rId195" Type="http://schemas.openxmlformats.org/officeDocument/2006/relationships/hyperlink" Target="https://talan.bank.gov.ua/get-user-certificate/JlQXZVLVnBkWHNP7Sb8j" TargetMode="External"/><Relationship Id="rId209" Type="http://schemas.openxmlformats.org/officeDocument/2006/relationships/hyperlink" Target="https://talan.bank.gov.ua/get-user-certificate/JlQXZEubFLbHr_GLoUby" TargetMode="External"/><Relationship Id="rId360" Type="http://schemas.openxmlformats.org/officeDocument/2006/relationships/hyperlink" Target="https://talan.bank.gov.ua/get-user-certificate/JlQXZBNezZG-job-WK-V" TargetMode="External"/><Relationship Id="rId416" Type="http://schemas.openxmlformats.org/officeDocument/2006/relationships/hyperlink" Target="https://talan.bank.gov.ua/get-user-certificate/JlQXZ-wLIGVgTp8GarVN" TargetMode="External"/><Relationship Id="rId220" Type="http://schemas.openxmlformats.org/officeDocument/2006/relationships/hyperlink" Target="https://talan.bank.gov.ua/get-user-certificate/JlQXZxoDbrSWft22DIB6" TargetMode="External"/><Relationship Id="rId15" Type="http://schemas.openxmlformats.org/officeDocument/2006/relationships/hyperlink" Target="https://talan.bank.gov.ua/get-user-certificate/JlQXZSBaR6XX6csn6Oj1" TargetMode="External"/><Relationship Id="rId57" Type="http://schemas.openxmlformats.org/officeDocument/2006/relationships/hyperlink" Target="https://talan.bank.gov.ua/get-user-certificate/JlQXZsjTGG25xwZH5_TT" TargetMode="External"/><Relationship Id="rId262" Type="http://schemas.openxmlformats.org/officeDocument/2006/relationships/hyperlink" Target="https://talan.bank.gov.ua/get-user-certificate/JlQXZgdpG8a6caow7B70" TargetMode="External"/><Relationship Id="rId318" Type="http://schemas.openxmlformats.org/officeDocument/2006/relationships/hyperlink" Target="https://talan.bank.gov.ua/get-user-certificate/JlQXZulaOuXaQ-i_7S4V" TargetMode="External"/><Relationship Id="rId99" Type="http://schemas.openxmlformats.org/officeDocument/2006/relationships/hyperlink" Target="https://talan.bank.gov.ua/get-user-certificate/JlQXZQCAtuQ7PCPm3qY7" TargetMode="External"/><Relationship Id="rId122" Type="http://schemas.openxmlformats.org/officeDocument/2006/relationships/hyperlink" Target="https://talan.bank.gov.ua/get-user-certificate/JlQXZICMpu6_IvToVKE7" TargetMode="External"/><Relationship Id="rId164" Type="http://schemas.openxmlformats.org/officeDocument/2006/relationships/hyperlink" Target="https://talan.bank.gov.ua/get-user-certificate/JlQXZdHtBx1nHc32o6bL" TargetMode="External"/><Relationship Id="rId371" Type="http://schemas.openxmlformats.org/officeDocument/2006/relationships/hyperlink" Target="https://talan.bank.gov.ua/get-user-certificate/JlQXZU2_XD0RowmltQIs" TargetMode="External"/><Relationship Id="rId427" Type="http://schemas.openxmlformats.org/officeDocument/2006/relationships/hyperlink" Target="https://talan.bank.gov.ua/get-user-certificate/JlQXZ7piAfO7C2D-zMH2" TargetMode="External"/><Relationship Id="rId26" Type="http://schemas.openxmlformats.org/officeDocument/2006/relationships/hyperlink" Target="https://talan.bank.gov.ua/get-user-certificate/JlQXZ3H69EfEUV7MCnGz" TargetMode="External"/><Relationship Id="rId231" Type="http://schemas.openxmlformats.org/officeDocument/2006/relationships/hyperlink" Target="https://talan.bank.gov.ua/get-user-certificate/JlQXZ1qKL0jxCy77Ur60" TargetMode="External"/><Relationship Id="rId273" Type="http://schemas.openxmlformats.org/officeDocument/2006/relationships/hyperlink" Target="https://talan.bank.gov.ua/get-user-certificate/JlQXZ397rnl1EPvhEZp5" TargetMode="External"/><Relationship Id="rId329" Type="http://schemas.openxmlformats.org/officeDocument/2006/relationships/hyperlink" Target="https://talan.bank.gov.ua/get-user-certificate/JlQXZYoRVYEhESL6muxW" TargetMode="External"/><Relationship Id="rId68" Type="http://schemas.openxmlformats.org/officeDocument/2006/relationships/hyperlink" Target="https://talan.bank.gov.ua/get-user-certificate/JlQXZ1W83Of_dbh06A7K" TargetMode="External"/><Relationship Id="rId133" Type="http://schemas.openxmlformats.org/officeDocument/2006/relationships/hyperlink" Target="https://talan.bank.gov.ua/get-user-certificate/JlQXZOcSEZJdt6Ka-hz9" TargetMode="External"/><Relationship Id="rId175" Type="http://schemas.openxmlformats.org/officeDocument/2006/relationships/hyperlink" Target="https://talan.bank.gov.ua/get-user-certificate/JlQXZjz1jA3ZXMgRcM9z" TargetMode="External"/><Relationship Id="rId340" Type="http://schemas.openxmlformats.org/officeDocument/2006/relationships/hyperlink" Target="https://talan.bank.gov.ua/get-user-certificate/JlQXZcaSv8pq_wWc9ExK" TargetMode="External"/><Relationship Id="rId200" Type="http://schemas.openxmlformats.org/officeDocument/2006/relationships/hyperlink" Target="https://talan.bank.gov.ua/get-user-certificate/JlQXZ2g8UIbFZbl2Slrh" TargetMode="External"/><Relationship Id="rId382" Type="http://schemas.openxmlformats.org/officeDocument/2006/relationships/hyperlink" Target="https://talan.bank.gov.ua/get-user-certificate/JlQXZER72ZzqWurUozgb" TargetMode="External"/><Relationship Id="rId438" Type="http://schemas.openxmlformats.org/officeDocument/2006/relationships/hyperlink" Target="https://talan.bank.gov.ua/get-user-certificate/JlQXZzcNDIygBN0TGk1T" TargetMode="External"/><Relationship Id="rId242" Type="http://schemas.openxmlformats.org/officeDocument/2006/relationships/hyperlink" Target="https://talan.bank.gov.ua/get-user-certificate/JlQXZu7_zNmr9jFCotz6" TargetMode="External"/><Relationship Id="rId284" Type="http://schemas.openxmlformats.org/officeDocument/2006/relationships/hyperlink" Target="https://talan.bank.gov.ua/get-user-certificate/JlQXZqNS2L3p7tuoVzAm" TargetMode="External"/><Relationship Id="rId37" Type="http://schemas.openxmlformats.org/officeDocument/2006/relationships/hyperlink" Target="https://talan.bank.gov.ua/get-user-certificate/JlQXZKuJUG2w5rSOI4sb" TargetMode="External"/><Relationship Id="rId79" Type="http://schemas.openxmlformats.org/officeDocument/2006/relationships/hyperlink" Target="https://talan.bank.gov.ua/get-user-certificate/JlQXZa1tgQuBSJx0c2A5" TargetMode="External"/><Relationship Id="rId102" Type="http://schemas.openxmlformats.org/officeDocument/2006/relationships/hyperlink" Target="https://talan.bank.gov.ua/get-user-certificate/JlQXZdEwDF6B_rpFYdC1" TargetMode="External"/><Relationship Id="rId144" Type="http://schemas.openxmlformats.org/officeDocument/2006/relationships/hyperlink" Target="https://talan.bank.gov.ua/get-user-certificate/JlQXZiuPFlfZve2T4fIg" TargetMode="External"/><Relationship Id="rId90" Type="http://schemas.openxmlformats.org/officeDocument/2006/relationships/hyperlink" Target="https://talan.bank.gov.ua/get-user-certificate/JlQXZ0Jqdr60UZoPb1wM" TargetMode="External"/><Relationship Id="rId186" Type="http://schemas.openxmlformats.org/officeDocument/2006/relationships/hyperlink" Target="https://talan.bank.gov.ua/get-user-certificate/JlQXZo0Q1LomKRCLknFF" TargetMode="External"/><Relationship Id="rId351" Type="http://schemas.openxmlformats.org/officeDocument/2006/relationships/hyperlink" Target="https://talan.bank.gov.ua/get-user-certificate/JlQXZlT2gqIASeEiI87M" TargetMode="External"/><Relationship Id="rId393" Type="http://schemas.openxmlformats.org/officeDocument/2006/relationships/hyperlink" Target="https://talan.bank.gov.ua/get-user-certificate/JlQXZZAOMZCfEe_1m-eV" TargetMode="External"/><Relationship Id="rId407" Type="http://schemas.openxmlformats.org/officeDocument/2006/relationships/hyperlink" Target="https://talan.bank.gov.ua/get-user-certificate/JlQXZiu66XqalIE5fG53" TargetMode="External"/><Relationship Id="rId449" Type="http://schemas.openxmlformats.org/officeDocument/2006/relationships/hyperlink" Target="https://talan.bank.gov.ua/get-user-certificate/JlQXZ6-TNJNyZ-XO6oKK" TargetMode="External"/><Relationship Id="rId211" Type="http://schemas.openxmlformats.org/officeDocument/2006/relationships/hyperlink" Target="https://talan.bank.gov.ua/get-user-certificate/JlQXZP-ISiGHxGaTd5lY" TargetMode="External"/><Relationship Id="rId253" Type="http://schemas.openxmlformats.org/officeDocument/2006/relationships/hyperlink" Target="https://talan.bank.gov.ua/get-user-certificate/JlQXZj4f9HL7wMKlp_Wj" TargetMode="External"/><Relationship Id="rId295" Type="http://schemas.openxmlformats.org/officeDocument/2006/relationships/hyperlink" Target="https://talan.bank.gov.ua/get-user-certificate/JlQXZuUODxJHN0fEEgE4" TargetMode="External"/><Relationship Id="rId309" Type="http://schemas.openxmlformats.org/officeDocument/2006/relationships/hyperlink" Target="https://talan.bank.gov.ua/get-user-certificate/JlQXZdWNuAwA5EgT9IK2" TargetMode="External"/><Relationship Id="rId48" Type="http://schemas.openxmlformats.org/officeDocument/2006/relationships/hyperlink" Target="https://talan.bank.gov.ua/get-user-certificate/JlQXZSWQKjlVrf6vaWIe" TargetMode="External"/><Relationship Id="rId113" Type="http://schemas.openxmlformats.org/officeDocument/2006/relationships/hyperlink" Target="https://talan.bank.gov.ua/get-user-certificate/JlQXZIEKxVi_bmokvH2l" TargetMode="External"/><Relationship Id="rId320" Type="http://schemas.openxmlformats.org/officeDocument/2006/relationships/hyperlink" Target="https://talan.bank.gov.ua/get-user-certificate/JlQXZPY7YmV2ckOT3lIW" TargetMode="External"/><Relationship Id="rId155" Type="http://schemas.openxmlformats.org/officeDocument/2006/relationships/hyperlink" Target="https://talan.bank.gov.ua/get-user-certificate/JlQXZA6mSxjEbHcDmySk" TargetMode="External"/><Relationship Id="rId197" Type="http://schemas.openxmlformats.org/officeDocument/2006/relationships/hyperlink" Target="https://talan.bank.gov.ua/get-user-certificate/JlQXZ85RRIyES7yaZARc" TargetMode="External"/><Relationship Id="rId362" Type="http://schemas.openxmlformats.org/officeDocument/2006/relationships/hyperlink" Target="https://talan.bank.gov.ua/get-user-certificate/JlQXZgHqe8NiWiCx5lkH" TargetMode="External"/><Relationship Id="rId418" Type="http://schemas.openxmlformats.org/officeDocument/2006/relationships/hyperlink" Target="https://talan.bank.gov.ua/get-user-certificate/JlQXZrmx4R3rtGnlQ70Q" TargetMode="External"/><Relationship Id="rId222" Type="http://schemas.openxmlformats.org/officeDocument/2006/relationships/hyperlink" Target="https://talan.bank.gov.ua/get-user-certificate/JlQXZ3TIYFCAk-qH8qqY" TargetMode="External"/><Relationship Id="rId264" Type="http://schemas.openxmlformats.org/officeDocument/2006/relationships/hyperlink" Target="https://talan.bank.gov.ua/get-user-certificate/JlQXZAZsrFs3b-3gVPtu" TargetMode="External"/><Relationship Id="rId17" Type="http://schemas.openxmlformats.org/officeDocument/2006/relationships/hyperlink" Target="https://talan.bank.gov.ua/get-user-certificate/JlQXZ3ddKJQl0SM7yIg3" TargetMode="External"/><Relationship Id="rId59" Type="http://schemas.openxmlformats.org/officeDocument/2006/relationships/hyperlink" Target="https://talan.bank.gov.ua/get-user-certificate/JlQXZERBlnzLfk1cHmxU" TargetMode="External"/><Relationship Id="rId124" Type="http://schemas.openxmlformats.org/officeDocument/2006/relationships/hyperlink" Target="https://talan.bank.gov.ua/get-user-certificate/JlQXZOpYPfSIYPbZAeF6" TargetMode="External"/><Relationship Id="rId70" Type="http://schemas.openxmlformats.org/officeDocument/2006/relationships/hyperlink" Target="https://talan.bank.gov.ua/get-user-certificate/JlQXZyHUU_gYLOSbZobK" TargetMode="External"/><Relationship Id="rId166" Type="http://schemas.openxmlformats.org/officeDocument/2006/relationships/hyperlink" Target="https://talan.bank.gov.ua/get-user-certificate/JlQXZwDX-ENb98m_9dLe" TargetMode="External"/><Relationship Id="rId331" Type="http://schemas.openxmlformats.org/officeDocument/2006/relationships/hyperlink" Target="https://talan.bank.gov.ua/get-user-certificate/JlQXZIK_kWla1aH-L77r" TargetMode="External"/><Relationship Id="rId373" Type="http://schemas.openxmlformats.org/officeDocument/2006/relationships/hyperlink" Target="https://talan.bank.gov.ua/get-user-certificate/JlQXZUpRILAVlRP-Sn-x" TargetMode="External"/><Relationship Id="rId429" Type="http://schemas.openxmlformats.org/officeDocument/2006/relationships/hyperlink" Target="https://talan.bank.gov.ua/get-user-certificate/JlQXZOvnzvuVi3tbHVGq" TargetMode="External"/><Relationship Id="rId1" Type="http://schemas.openxmlformats.org/officeDocument/2006/relationships/hyperlink" Target="https://talan.bank.gov.ua/get-user-certificate/JlQXZuNSrgmt6-24TCVO" TargetMode="External"/><Relationship Id="rId233" Type="http://schemas.openxmlformats.org/officeDocument/2006/relationships/hyperlink" Target="https://talan.bank.gov.ua/get-user-certificate/JlQXZlTHtn6vqfiBrmuX" TargetMode="External"/><Relationship Id="rId440" Type="http://schemas.openxmlformats.org/officeDocument/2006/relationships/hyperlink" Target="https://talan.bank.gov.ua/get-user-certificate/JlQXZo2A4QF_mp8YziGW" TargetMode="External"/><Relationship Id="rId28" Type="http://schemas.openxmlformats.org/officeDocument/2006/relationships/hyperlink" Target="https://talan.bank.gov.ua/get-user-certificate/JlQXZJ092gXZil2pMiIY" TargetMode="External"/><Relationship Id="rId275" Type="http://schemas.openxmlformats.org/officeDocument/2006/relationships/hyperlink" Target="https://talan.bank.gov.ua/get-user-certificate/JlQXZxZ5npG24bouxCNG" TargetMode="External"/><Relationship Id="rId300" Type="http://schemas.openxmlformats.org/officeDocument/2006/relationships/hyperlink" Target="https://talan.bank.gov.ua/get-user-certificate/JlQXZWl77EwZ164oDnsf" TargetMode="External"/><Relationship Id="rId81" Type="http://schemas.openxmlformats.org/officeDocument/2006/relationships/hyperlink" Target="https://talan.bank.gov.ua/get-user-certificate/JlQXZXUR0XPsK8XPsVcp" TargetMode="External"/><Relationship Id="rId135" Type="http://schemas.openxmlformats.org/officeDocument/2006/relationships/hyperlink" Target="https://talan.bank.gov.ua/get-user-certificate/JlQXZ7lPuaRa7wDp3WC3" TargetMode="External"/><Relationship Id="rId177" Type="http://schemas.openxmlformats.org/officeDocument/2006/relationships/hyperlink" Target="https://talan.bank.gov.ua/get-user-certificate/JlQXZo0BHDS6ZjH2kBdg" TargetMode="External"/><Relationship Id="rId342" Type="http://schemas.openxmlformats.org/officeDocument/2006/relationships/hyperlink" Target="https://talan.bank.gov.ua/get-user-certificate/JlQXZz5ArSJSVQrvnqXS" TargetMode="External"/><Relationship Id="rId384" Type="http://schemas.openxmlformats.org/officeDocument/2006/relationships/hyperlink" Target="https://talan.bank.gov.ua/get-user-certificate/JlQXZ0FMOz8Z6lyeUbq9" TargetMode="External"/><Relationship Id="rId202" Type="http://schemas.openxmlformats.org/officeDocument/2006/relationships/hyperlink" Target="https://talan.bank.gov.ua/get-user-certificate/JlQXZSu9WDtdvxw8T2XP" TargetMode="External"/><Relationship Id="rId244" Type="http://schemas.openxmlformats.org/officeDocument/2006/relationships/hyperlink" Target="https://talan.bank.gov.ua/get-user-certificate/JlQXZrOnrN6oMArwy6IA" TargetMode="External"/><Relationship Id="rId39" Type="http://schemas.openxmlformats.org/officeDocument/2006/relationships/hyperlink" Target="https://talan.bank.gov.ua/get-user-certificate/JlQXZ6Fzts2KWAKd9rj6" TargetMode="External"/><Relationship Id="rId286" Type="http://schemas.openxmlformats.org/officeDocument/2006/relationships/hyperlink" Target="https://talan.bank.gov.ua/get-user-certificate/JlQXZNdEdwj0eoUZF_l3" TargetMode="External"/><Relationship Id="rId451" Type="http://schemas.openxmlformats.org/officeDocument/2006/relationships/hyperlink" Target="https://talan.bank.gov.ua/get-user-certificate/JlQXZkqWmyYYE-B3NDH-" TargetMode="External"/><Relationship Id="rId50" Type="http://schemas.openxmlformats.org/officeDocument/2006/relationships/hyperlink" Target="https://talan.bank.gov.ua/get-user-certificate/JlQXZTyRJinxchZSqGAc" TargetMode="External"/><Relationship Id="rId104" Type="http://schemas.openxmlformats.org/officeDocument/2006/relationships/hyperlink" Target="https://talan.bank.gov.ua/get-user-certificate/JlQXZuHen7j_8DcJh69C" TargetMode="External"/><Relationship Id="rId146" Type="http://schemas.openxmlformats.org/officeDocument/2006/relationships/hyperlink" Target="https://talan.bank.gov.ua/get-user-certificate/JlQXZJky3yjSb2n8ehG4" TargetMode="External"/><Relationship Id="rId188" Type="http://schemas.openxmlformats.org/officeDocument/2006/relationships/hyperlink" Target="https://talan.bank.gov.ua/get-user-certificate/JlQXZSi1qUaDFxeyfd_5" TargetMode="External"/><Relationship Id="rId311" Type="http://schemas.openxmlformats.org/officeDocument/2006/relationships/hyperlink" Target="https://talan.bank.gov.ua/get-user-certificate/JlQXZAf7RASEPfYoLPDJ" TargetMode="External"/><Relationship Id="rId353" Type="http://schemas.openxmlformats.org/officeDocument/2006/relationships/hyperlink" Target="https://talan.bank.gov.ua/get-user-certificate/JlQXZjI2efNBpsKSujSX" TargetMode="External"/><Relationship Id="rId395" Type="http://schemas.openxmlformats.org/officeDocument/2006/relationships/hyperlink" Target="https://talan.bank.gov.ua/get-user-certificate/JlQXZLAaycejpQbvZFP0" TargetMode="External"/><Relationship Id="rId409" Type="http://schemas.openxmlformats.org/officeDocument/2006/relationships/hyperlink" Target="https://talan.bank.gov.ua/get-user-certificate/JlQXZ0BeZnD937jnCg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5"/>
  <sheetViews>
    <sheetView tabSelected="1" topLeftCell="A322" workbookViewId="0">
      <selection activeCell="G328" sqref="G328"/>
    </sheetView>
  </sheetViews>
  <sheetFormatPr defaultRowHeight="14.4" x14ac:dyDescent="0.3"/>
  <cols>
    <col min="1" max="1" width="16.6640625" customWidth="1"/>
    <col min="2" max="2" width="18" customWidth="1"/>
    <col min="3" max="3" width="33.44140625" customWidth="1"/>
    <col min="4" max="4" width="25.44140625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HYPERLINK("https://talan.bank.gov.ua/get-user-certificate/JlQXZuNSrgmt6-24TCVO","Завантажити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HYPERLINK("https://talan.bank.gov.ua/get-user-certificate/JlQXZ7tNyq7TtjhcG2Sl","Завантажити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HYPERLINK("https://talan.bank.gov.ua/get-user-certificate/JlQXZRsTF1QBsQXecUku","Завантажити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HYPERLINK("https://talan.bank.gov.ua/get-user-certificate/JlQXZbvSoy8BG187TXev","Завантажити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HYPERLINK("https://talan.bank.gov.ua/get-user-certificate/JlQXZKUuJZx4kPUf1Tns","Завантажити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HYPERLINK("https://talan.bank.gov.ua/get-user-certificate/JlQXZ4YjOi3IblxFTfs7","Завантажити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HYPERLINK("https://talan.bank.gov.ua/get-user-certificate/JlQXZIrNS-bdyTb3oXEA","Завантажити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HYPERLINK("https://talan.bank.gov.ua/get-user-certificate/JlQXZPA0neOd5xezrVkt","Завантажити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HYPERLINK("https://talan.bank.gov.ua/get-user-certificate/JlQXZ4QNodZWb34kkFMN","Завантажити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HYPERLINK("https://talan.bank.gov.ua/get-user-certificate/JlQXZtN43thoF3_27Oqz","Завантажити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HYPERLINK("https://talan.bank.gov.ua/get-user-certificate/JlQXZATxH-Eg2phZQNcn","Завантажити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HYPERLINK("https://talan.bank.gov.ua/get-user-certificate/JlQXZLwuFqsBXOszqgPB","Завантажити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HYPERLINK("https://talan.bank.gov.ua/get-user-certificate/JlQXZC_4d9O29BQO8M-c","Завантажити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HYPERLINK("https://talan.bank.gov.ua/get-user-certificate/JlQXZljL2xVd7w92y_uN","Завантажити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HYPERLINK("https://talan.bank.gov.ua/get-user-certificate/JlQXZSBaR6XX6csn6Oj1","Завантажити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HYPERLINK("https://talan.bank.gov.ua/get-user-certificate/JlQXZ6zkjsVDPaWkG_h0","Завантажити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HYPERLINK("https://talan.bank.gov.ua/get-user-certificate/JlQXZ3ddKJQl0SM7yIg3","Завантажити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HYPERLINK("https://talan.bank.gov.ua/get-user-certificate/JlQXZ81EC-5pSjQAHups","Завантажити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HYPERLINK("https://talan.bank.gov.ua/get-user-certificate/JlQXZ3jpXNPrNSQ0AOec","Завантажити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HYPERLINK("https://talan.bank.gov.ua/get-user-certificate/JlQXZwEiyDFawoEPGwfP","Завантажити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HYPERLINK("https://talan.bank.gov.ua/get-user-certificate/JlQXZ9_87zi_gfT3P4w0","Завантажити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HYPERLINK("https://talan.bank.gov.ua/get-user-certificate/JlQXZ75i7MdES6OfIBQ6","Завантажити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HYPERLINK("https://talan.bank.gov.ua/get-user-certificate/JlQXZVgxrNrySqM33w1R","Завантажити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HYPERLINK("https://talan.bank.gov.ua/get-user-certificate/JlQXZg8FKjj1kwbI37ii","Завантажити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HYPERLINK("https://talan.bank.gov.ua/get-user-certificate/JlQXZ3bipQ_qei3w2nod","Завантажити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HYPERLINK("https://talan.bank.gov.ua/get-user-certificate/JlQXZ3H69EfEUV7MCnGz","Завантажити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HYPERLINK("https://talan.bank.gov.ua/get-user-certificate/JlQXZ6bTreT2mKj1EZdD","Завантажити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HYPERLINK("https://talan.bank.gov.ua/get-user-certificate/JlQXZJ092gXZil2pMiIY","Завантажити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HYPERLINK("https://talan.bank.gov.ua/get-user-certificate/JlQXZm5dq8rAhG54A1El","Завантажити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HYPERLINK("https://talan.bank.gov.ua/get-user-certificate/JlQXZa_FDQy4SQUStydt","Завантажити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HYPERLINK("https://talan.bank.gov.ua/get-user-certificate/JlQXZhcMf__QYW9jl5AR","Завантажити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HYPERLINK("https://talan.bank.gov.ua/get-user-certificate/JlQXZcuienbg_egNGL94","Завантажити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HYPERLINK("https://talan.bank.gov.ua/get-user-certificate/JlQXZampuZvNX5tj-dEA","Завантажити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HYPERLINK("https://talan.bank.gov.ua/get-user-certificate/JlQXZ2PoUnWislfSfrGE","Завантажити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HYPERLINK("https://talan.bank.gov.ua/get-user-certificate/JlQXZOE6Ifqv0MecTlTH","Завантажити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HYPERLINK("https://talan.bank.gov.ua/get-user-certificate/JlQXZ9yTNbYAlt2psjc6","Завантажити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HYPERLINK("https://talan.bank.gov.ua/get-user-certificate/JlQXZKuJUG2w5rSOI4sb","Завантажити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HYPERLINK("https://talan.bank.gov.ua/get-user-certificate/JlQXZd55jlF-N_b-clhi","Завантажити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HYPERLINK("https://talan.bank.gov.ua/get-user-certificate/JlQXZ6Fzts2KWAKd9rj6","Завантажити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HYPERLINK("https://talan.bank.gov.ua/get-user-certificate/JlQXZ6fCRX0UzQfyz85j","Завантажити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HYPERLINK("https://talan.bank.gov.ua/get-user-certificate/JlQXZz-4rQbGu9jB32Fh","Завантажити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HYPERLINK("https://talan.bank.gov.ua/get-user-certificate/JlQXZrJT9_wL2C_Qu5gH","Завантажити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HYPERLINK("https://talan.bank.gov.ua/get-user-certificate/JlQXZAviToYjuOiunuI9","Завантажити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HYPERLINK("https://talan.bank.gov.ua/get-user-certificate/JlQXZ8PCf9SfiGIZagH1","Завантажити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HYPERLINK("https://talan.bank.gov.ua/get-user-certificate/JlQXZP905Qq2jDh0WUCO","Завантажити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HYPERLINK("https://talan.bank.gov.ua/get-user-certificate/JlQXZ-4lnaPEkzYSifqQ","Завантажити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HYPERLINK("https://talan.bank.gov.ua/get-user-certificate/JlQXZ2B4K_TZVrFJaXca","Завантажити сертифікат")</f>
        <v>Завантажити сертифікат</v>
      </c>
    </row>
    <row r="49" spans="1:4" x14ac:dyDescent="0.3">
      <c r="A49" t="s">
        <v>99</v>
      </c>
      <c r="B49" t="s">
        <v>5</v>
      </c>
      <c r="C49" t="s">
        <v>100</v>
      </c>
      <c r="D49" t="str">
        <f>HYPERLINK("https://talan.bank.gov.ua/get-user-certificate/JlQXZSWQKjlVrf6vaWIe","Завантажити сертифікат")</f>
        <v>Завантажити сертифікат</v>
      </c>
    </row>
    <row r="50" spans="1:4" x14ac:dyDescent="0.3">
      <c r="A50" t="s">
        <v>101</v>
      </c>
      <c r="B50" t="s">
        <v>5</v>
      </c>
      <c r="C50" t="s">
        <v>102</v>
      </c>
      <c r="D50" t="str">
        <f>HYPERLINK("https://talan.bank.gov.ua/get-user-certificate/JlQXZXtjOkI04nen3PNZ","Завантажити сертифікат")</f>
        <v>Завантажити сертифікат</v>
      </c>
    </row>
    <row r="51" spans="1:4" x14ac:dyDescent="0.3">
      <c r="A51" t="s">
        <v>103</v>
      </c>
      <c r="B51" t="s">
        <v>5</v>
      </c>
      <c r="C51" t="s">
        <v>104</v>
      </c>
      <c r="D51" t="str">
        <f>HYPERLINK("https://talan.bank.gov.ua/get-user-certificate/JlQXZTyRJinxchZSqGAc","Завантажити сертифікат")</f>
        <v>Завантажити сертифікат</v>
      </c>
    </row>
    <row r="52" spans="1:4" x14ac:dyDescent="0.3">
      <c r="A52" t="s">
        <v>105</v>
      </c>
      <c r="B52" t="s">
        <v>5</v>
      </c>
      <c r="C52" t="s">
        <v>106</v>
      </c>
      <c r="D52" t="str">
        <f>HYPERLINK("https://talan.bank.gov.ua/get-user-certificate/JlQXZ2oWr4WUNfeOcS1b","Завантажити сертифікат")</f>
        <v>Завантажити сертифікат</v>
      </c>
    </row>
    <row r="53" spans="1:4" x14ac:dyDescent="0.3">
      <c r="A53" t="s">
        <v>107</v>
      </c>
      <c r="B53" t="s">
        <v>5</v>
      </c>
      <c r="C53" t="s">
        <v>108</v>
      </c>
      <c r="D53" t="str">
        <f>HYPERLINK("https://talan.bank.gov.ua/get-user-certificate/JlQXZ25FsCu5Veha5NSa","Завантажити сертифікат")</f>
        <v>Завантажити сертифікат</v>
      </c>
    </row>
    <row r="54" spans="1:4" x14ac:dyDescent="0.3">
      <c r="A54" t="s">
        <v>109</v>
      </c>
      <c r="B54" t="s">
        <v>5</v>
      </c>
      <c r="C54" t="s">
        <v>110</v>
      </c>
      <c r="D54" t="str">
        <f>HYPERLINK("https://talan.bank.gov.ua/get-user-certificate/JlQXZN1VIKffvaJkmYi2","Завантажити сертифікат")</f>
        <v>Завантажити сертифікат</v>
      </c>
    </row>
    <row r="55" spans="1:4" x14ac:dyDescent="0.3">
      <c r="A55" t="s">
        <v>111</v>
      </c>
      <c r="B55" t="s">
        <v>5</v>
      </c>
      <c r="C55" t="s">
        <v>112</v>
      </c>
      <c r="D55" t="str">
        <f>HYPERLINK("https://talan.bank.gov.ua/get-user-certificate/JlQXZNLAZUfcFa6bA6XH","Завантажити сертифікат")</f>
        <v>Завантажити сертифікат</v>
      </c>
    </row>
    <row r="56" spans="1:4" x14ac:dyDescent="0.3">
      <c r="A56" t="s">
        <v>113</v>
      </c>
      <c r="B56" t="s">
        <v>5</v>
      </c>
      <c r="C56" t="s">
        <v>114</v>
      </c>
      <c r="D56" t="str">
        <f>HYPERLINK("https://talan.bank.gov.ua/get-user-certificate/JlQXZXyyEGFLNnKR4gU4","Завантажити сертифікат")</f>
        <v>Завантажити сертифікат</v>
      </c>
    </row>
    <row r="57" spans="1:4" x14ac:dyDescent="0.3">
      <c r="A57" t="s">
        <v>115</v>
      </c>
      <c r="B57" t="s">
        <v>5</v>
      </c>
      <c r="C57" t="s">
        <v>116</v>
      </c>
      <c r="D57" t="str">
        <f>HYPERLINK("https://talan.bank.gov.ua/get-user-certificate/JlQXZLJG42r-iWkPzYQM","Завантажити сертифікат")</f>
        <v>Завантажити сертифікат</v>
      </c>
    </row>
    <row r="58" spans="1:4" x14ac:dyDescent="0.3">
      <c r="A58" t="s">
        <v>117</v>
      </c>
      <c r="B58" t="s">
        <v>5</v>
      </c>
      <c r="C58" t="s">
        <v>118</v>
      </c>
      <c r="D58" t="str">
        <f>HYPERLINK("https://talan.bank.gov.ua/get-user-certificate/JlQXZsjTGG25xwZH5_TT","Завантажити сертифікат")</f>
        <v>Завантажити сертифікат</v>
      </c>
    </row>
    <row r="59" spans="1:4" x14ac:dyDescent="0.3">
      <c r="A59" t="s">
        <v>119</v>
      </c>
      <c r="B59" t="s">
        <v>5</v>
      </c>
      <c r="C59" t="s">
        <v>120</v>
      </c>
      <c r="D59" t="str">
        <f>HYPERLINK("https://talan.bank.gov.ua/get-user-certificate/JlQXZvPP5vI_RbxXjlnB","Завантажити сертифікат")</f>
        <v>Завантажити сертифікат</v>
      </c>
    </row>
    <row r="60" spans="1:4" x14ac:dyDescent="0.3">
      <c r="A60" t="s">
        <v>121</v>
      </c>
      <c r="B60" t="s">
        <v>5</v>
      </c>
      <c r="C60" t="s">
        <v>122</v>
      </c>
      <c r="D60" t="str">
        <f>HYPERLINK("https://talan.bank.gov.ua/get-user-certificate/JlQXZERBlnzLfk1cHmxU","Завантажити сертифікат")</f>
        <v>Завантажити сертифікат</v>
      </c>
    </row>
    <row r="61" spans="1:4" x14ac:dyDescent="0.3">
      <c r="A61" t="s">
        <v>123</v>
      </c>
      <c r="B61" t="s">
        <v>5</v>
      </c>
      <c r="C61" t="s">
        <v>124</v>
      </c>
      <c r="D61" t="str">
        <f>HYPERLINK("https://talan.bank.gov.ua/get-user-certificate/JlQXZSi17ssY5IiyTfig","Завантажити сертифікат")</f>
        <v>Завантажити сертифікат</v>
      </c>
    </row>
    <row r="62" spans="1:4" x14ac:dyDescent="0.3">
      <c r="A62" t="s">
        <v>125</v>
      </c>
      <c r="B62" t="s">
        <v>5</v>
      </c>
      <c r="C62" t="s">
        <v>126</v>
      </c>
      <c r="D62" t="str">
        <f>HYPERLINK("https://talan.bank.gov.ua/get-user-certificate/JlQXZ5WD2xqyhdRpajXc","Завантажити сертифікат")</f>
        <v>Завантажити сертифікат</v>
      </c>
    </row>
    <row r="63" spans="1:4" x14ac:dyDescent="0.3">
      <c r="A63" t="s">
        <v>127</v>
      </c>
      <c r="B63" t="s">
        <v>5</v>
      </c>
      <c r="C63" t="s">
        <v>128</v>
      </c>
      <c r="D63" t="str">
        <f>HYPERLINK("https://talan.bank.gov.ua/get-user-certificate/JlQXZWzqtS5CqWYRDyvL","Завантажити сертифікат")</f>
        <v>Завантажити сертифікат</v>
      </c>
    </row>
    <row r="64" spans="1:4" x14ac:dyDescent="0.3">
      <c r="A64" t="s">
        <v>129</v>
      </c>
      <c r="B64" t="s">
        <v>5</v>
      </c>
      <c r="C64" t="s">
        <v>130</v>
      </c>
      <c r="D64" t="str">
        <f>HYPERLINK("https://talan.bank.gov.ua/get-user-certificate/JlQXZpQhXUm656dyqeB_","Завантажити сертифікат")</f>
        <v>Завантажити сертифікат</v>
      </c>
    </row>
    <row r="65" spans="1:4" x14ac:dyDescent="0.3">
      <c r="A65" t="s">
        <v>131</v>
      </c>
      <c r="B65" t="s">
        <v>5</v>
      </c>
      <c r="C65" t="s">
        <v>132</v>
      </c>
      <c r="D65" t="str">
        <f>HYPERLINK("https://talan.bank.gov.ua/get-user-certificate/JlQXZpD4QsIaTyGEPC03","Завантажити сертифікат")</f>
        <v>Завантажити сертифікат</v>
      </c>
    </row>
    <row r="66" spans="1:4" x14ac:dyDescent="0.3">
      <c r="A66" t="s">
        <v>133</v>
      </c>
      <c r="B66" t="s">
        <v>5</v>
      </c>
      <c r="C66" t="s">
        <v>134</v>
      </c>
      <c r="D66" t="str">
        <f>HYPERLINK("https://talan.bank.gov.ua/get-user-certificate/JlQXZAQDYNTi80N4Z797","Завантажити сертифікат")</f>
        <v>Завантажити сертифікат</v>
      </c>
    </row>
    <row r="67" spans="1:4" x14ac:dyDescent="0.3">
      <c r="A67" t="s">
        <v>135</v>
      </c>
      <c r="B67" t="s">
        <v>5</v>
      </c>
      <c r="C67" t="s">
        <v>136</v>
      </c>
      <c r="D67" t="str">
        <f>HYPERLINK("https://talan.bank.gov.ua/get-user-certificate/JlQXZgX8pwE_eGY4S1sW","Завантажити сертифікат")</f>
        <v>Завантажити сертифікат</v>
      </c>
    </row>
    <row r="68" spans="1:4" x14ac:dyDescent="0.3">
      <c r="A68" t="s">
        <v>137</v>
      </c>
      <c r="B68" t="s">
        <v>5</v>
      </c>
      <c r="C68" t="s">
        <v>138</v>
      </c>
      <c r="D68" t="str">
        <f>HYPERLINK("https://talan.bank.gov.ua/get-user-certificate/JlQXZTXrPUqVPpDTs8PR","Завантажити сертифікат")</f>
        <v>Завантажити сертифікат</v>
      </c>
    </row>
    <row r="69" spans="1:4" x14ac:dyDescent="0.3">
      <c r="A69" t="s">
        <v>139</v>
      </c>
      <c r="B69" t="s">
        <v>5</v>
      </c>
      <c r="C69" t="s">
        <v>140</v>
      </c>
      <c r="D69" t="str">
        <f>HYPERLINK("https://talan.bank.gov.ua/get-user-certificate/JlQXZ1W83Of_dbh06A7K","Завантажити сертифікат")</f>
        <v>Завантажити сертифікат</v>
      </c>
    </row>
    <row r="70" spans="1:4" x14ac:dyDescent="0.3">
      <c r="A70" t="s">
        <v>141</v>
      </c>
      <c r="B70" t="s">
        <v>5</v>
      </c>
      <c r="C70" t="s">
        <v>142</v>
      </c>
      <c r="D70" t="str">
        <f>HYPERLINK("https://talan.bank.gov.ua/get-user-certificate/JlQXZFwtNhOR1jrGqWdl","Завантажити сертифікат")</f>
        <v>Завантажити сертифікат</v>
      </c>
    </row>
    <row r="71" spans="1:4" x14ac:dyDescent="0.3">
      <c r="A71" t="s">
        <v>143</v>
      </c>
      <c r="B71" t="s">
        <v>5</v>
      </c>
      <c r="C71" t="s">
        <v>144</v>
      </c>
      <c r="D71" t="str">
        <f>HYPERLINK("https://talan.bank.gov.ua/get-user-certificate/JlQXZyHUU_gYLOSbZobK","Завантажити сертифікат")</f>
        <v>Завантажити сертифікат</v>
      </c>
    </row>
    <row r="72" spans="1:4" x14ac:dyDescent="0.3">
      <c r="A72" t="s">
        <v>145</v>
      </c>
      <c r="B72" t="s">
        <v>5</v>
      </c>
      <c r="C72" t="s">
        <v>146</v>
      </c>
      <c r="D72" t="str">
        <f>HYPERLINK("https://talan.bank.gov.ua/get-user-certificate/JlQXZnHea1e2XBgYr3RX","Завантажити сертифікат")</f>
        <v>Завантажити сертифікат</v>
      </c>
    </row>
    <row r="73" spans="1:4" x14ac:dyDescent="0.3">
      <c r="A73" t="s">
        <v>147</v>
      </c>
      <c r="B73" t="s">
        <v>5</v>
      </c>
      <c r="C73" t="s">
        <v>148</v>
      </c>
      <c r="D73" t="str">
        <f>HYPERLINK("https://talan.bank.gov.ua/get-user-certificate/JlQXZhIbIn5dyJRvjYxS","Завантажити сертифікат")</f>
        <v>Завантажити сертифікат</v>
      </c>
    </row>
    <row r="74" spans="1:4" x14ac:dyDescent="0.3">
      <c r="A74" t="s">
        <v>149</v>
      </c>
      <c r="B74" t="s">
        <v>5</v>
      </c>
      <c r="C74" t="s">
        <v>150</v>
      </c>
      <c r="D74" t="str">
        <f>HYPERLINK("https://talan.bank.gov.ua/get-user-certificate/JlQXZxOA9lPh8vEHtL5Y","Завантажити сертифікат")</f>
        <v>Завантажити сертифікат</v>
      </c>
    </row>
    <row r="75" spans="1:4" x14ac:dyDescent="0.3">
      <c r="A75" t="s">
        <v>151</v>
      </c>
      <c r="B75" t="s">
        <v>5</v>
      </c>
      <c r="C75" t="s">
        <v>152</v>
      </c>
      <c r="D75" t="str">
        <f>HYPERLINK("https://talan.bank.gov.ua/get-user-certificate/JlQXZ-0yeFME-hcMm1og","Завантажити сертифікат")</f>
        <v>Завантажити сертифікат</v>
      </c>
    </row>
    <row r="76" spans="1:4" x14ac:dyDescent="0.3">
      <c r="A76" t="s">
        <v>153</v>
      </c>
      <c r="B76" t="s">
        <v>5</v>
      </c>
      <c r="C76" t="s">
        <v>154</v>
      </c>
      <c r="D76" t="str">
        <f>HYPERLINK("https://talan.bank.gov.ua/get-user-certificate/JlQXZHtORwvtTDznTDTX","Завантажити сертифікат")</f>
        <v>Завантажити сертифікат</v>
      </c>
    </row>
    <row r="77" spans="1:4" x14ac:dyDescent="0.3">
      <c r="A77" t="s">
        <v>155</v>
      </c>
      <c r="B77" t="s">
        <v>5</v>
      </c>
      <c r="C77" t="s">
        <v>156</v>
      </c>
      <c r="D77" t="str">
        <f>HYPERLINK("https://talan.bank.gov.ua/get-user-certificate/JlQXZm9pHZeCKfDi2tEL","Завантажити сертифікат")</f>
        <v>Завантажити сертифікат</v>
      </c>
    </row>
    <row r="78" spans="1:4" x14ac:dyDescent="0.3">
      <c r="A78" t="s">
        <v>157</v>
      </c>
      <c r="B78" t="s">
        <v>5</v>
      </c>
      <c r="C78" t="s">
        <v>158</v>
      </c>
      <c r="D78" t="str">
        <f>HYPERLINK("https://talan.bank.gov.ua/get-user-certificate/JlQXZ8xpND4kDF3ewSNe","Завантажити сертифікат")</f>
        <v>Завантажити сертифікат</v>
      </c>
    </row>
    <row r="79" spans="1:4" x14ac:dyDescent="0.3">
      <c r="A79" t="s">
        <v>159</v>
      </c>
      <c r="B79" t="s">
        <v>5</v>
      </c>
      <c r="C79" t="s">
        <v>160</v>
      </c>
      <c r="D79" t="str">
        <f>HYPERLINK("https://talan.bank.gov.ua/get-user-certificate/JlQXZRyKU0utr3-YWJWJ","Завантажити сертифікат")</f>
        <v>Завантажити сертифікат</v>
      </c>
    </row>
    <row r="80" spans="1:4" x14ac:dyDescent="0.3">
      <c r="A80" t="s">
        <v>161</v>
      </c>
      <c r="B80" t="s">
        <v>5</v>
      </c>
      <c r="C80" t="s">
        <v>162</v>
      </c>
      <c r="D80" t="str">
        <f>HYPERLINK("https://talan.bank.gov.ua/get-user-certificate/JlQXZa1tgQuBSJx0c2A5","Завантажити сертифікат")</f>
        <v>Завантажити сертифікат</v>
      </c>
    </row>
    <row r="81" spans="1:4" x14ac:dyDescent="0.3">
      <c r="A81" t="s">
        <v>163</v>
      </c>
      <c r="B81" t="s">
        <v>5</v>
      </c>
      <c r="C81" t="s">
        <v>164</v>
      </c>
      <c r="D81" t="str">
        <f>HYPERLINK("https://talan.bank.gov.ua/get-user-certificate/JlQXZnnOWEuxstFVupIh","Завантажити сертифікат")</f>
        <v>Завантажити сертифікат</v>
      </c>
    </row>
    <row r="82" spans="1:4" x14ac:dyDescent="0.3">
      <c r="A82" t="s">
        <v>165</v>
      </c>
      <c r="B82" t="s">
        <v>5</v>
      </c>
      <c r="C82" t="s">
        <v>166</v>
      </c>
      <c r="D82" t="str">
        <f>HYPERLINK("https://talan.bank.gov.ua/get-user-certificate/JlQXZXUR0XPsK8XPsVcp","Завантажити сертифікат")</f>
        <v>Завантажити сертифікат</v>
      </c>
    </row>
    <row r="83" spans="1:4" x14ac:dyDescent="0.3">
      <c r="A83" t="s">
        <v>167</v>
      </c>
      <c r="B83" t="s">
        <v>5</v>
      </c>
      <c r="C83" t="s">
        <v>168</v>
      </c>
      <c r="D83" t="str">
        <f>HYPERLINK("https://talan.bank.gov.ua/get-user-certificate/JlQXZaBMrnXMfHsaRPwn","Завантажити сертифікат")</f>
        <v>Завантажити сертифікат</v>
      </c>
    </row>
    <row r="84" spans="1:4" x14ac:dyDescent="0.3">
      <c r="A84" t="s">
        <v>169</v>
      </c>
      <c r="B84" t="s">
        <v>5</v>
      </c>
      <c r="C84" t="s">
        <v>170</v>
      </c>
      <c r="D84" t="str">
        <f>HYPERLINK("https://talan.bank.gov.ua/get-user-certificate/JlQXZrwI0I1kYFveMfjW","Завантажити сертифікат")</f>
        <v>Завантажити сертифікат</v>
      </c>
    </row>
    <row r="85" spans="1:4" x14ac:dyDescent="0.3">
      <c r="A85" t="s">
        <v>171</v>
      </c>
      <c r="B85" t="s">
        <v>5</v>
      </c>
      <c r="C85" t="s">
        <v>172</v>
      </c>
      <c r="D85" t="str">
        <f>HYPERLINK("https://talan.bank.gov.ua/get-user-certificate/JlQXZXrwJZPK1-ZaXvsn","Завантажити сертифікат")</f>
        <v>Завантажити сертифікат</v>
      </c>
    </row>
    <row r="86" spans="1:4" x14ac:dyDescent="0.3">
      <c r="A86" t="s">
        <v>173</v>
      </c>
      <c r="B86" t="s">
        <v>5</v>
      </c>
      <c r="C86" t="s">
        <v>174</v>
      </c>
      <c r="D86" t="str">
        <f>HYPERLINK("https://talan.bank.gov.ua/get-user-certificate/JlQXZpI12FpwL9gi_xvR","Завантажити сертифікат")</f>
        <v>Завантажити сертифікат</v>
      </c>
    </row>
    <row r="87" spans="1:4" x14ac:dyDescent="0.3">
      <c r="A87" t="s">
        <v>175</v>
      </c>
      <c r="B87" t="s">
        <v>5</v>
      </c>
      <c r="C87" t="s">
        <v>176</v>
      </c>
      <c r="D87" t="str">
        <f>HYPERLINK("https://talan.bank.gov.ua/get-user-certificate/JlQXZTRggnOJ9MvFa3oG","Завантажити сертифікат")</f>
        <v>Завантажити сертифікат</v>
      </c>
    </row>
    <row r="88" spans="1:4" x14ac:dyDescent="0.3">
      <c r="A88" t="s">
        <v>177</v>
      </c>
      <c r="B88" t="s">
        <v>5</v>
      </c>
      <c r="C88" t="s">
        <v>178</v>
      </c>
      <c r="D88" t="str">
        <f>HYPERLINK("https://talan.bank.gov.ua/get-user-certificate/JlQXZkLdXG_IS0_N5qO-","Завантажити сертифікат")</f>
        <v>Завантажити сертифікат</v>
      </c>
    </row>
    <row r="89" spans="1:4" x14ac:dyDescent="0.3">
      <c r="A89" t="s">
        <v>179</v>
      </c>
      <c r="B89" t="s">
        <v>5</v>
      </c>
      <c r="C89" t="s">
        <v>180</v>
      </c>
      <c r="D89" t="str">
        <f>HYPERLINK("https://talan.bank.gov.ua/get-user-certificate/JlQXZfNiienoD0RGi4Zg","Завантажити сертифікат")</f>
        <v>Завантажити сертифікат</v>
      </c>
    </row>
    <row r="90" spans="1:4" x14ac:dyDescent="0.3">
      <c r="A90" t="s">
        <v>181</v>
      </c>
      <c r="B90" t="s">
        <v>5</v>
      </c>
      <c r="C90" t="s">
        <v>182</v>
      </c>
      <c r="D90" t="str">
        <f>HYPERLINK("https://talan.bank.gov.ua/get-user-certificate/JlQXZ6qjDXbZQE3sk14q","Завантажити сертифікат")</f>
        <v>Завантажити сертифікат</v>
      </c>
    </row>
    <row r="91" spans="1:4" x14ac:dyDescent="0.3">
      <c r="A91" t="s">
        <v>183</v>
      </c>
      <c r="B91" t="s">
        <v>5</v>
      </c>
      <c r="C91" t="s">
        <v>184</v>
      </c>
      <c r="D91" t="str">
        <f>HYPERLINK("https://talan.bank.gov.ua/get-user-certificate/JlQXZ0Jqdr60UZoPb1wM","Завантажити сертифікат")</f>
        <v>Завантажити сертифікат</v>
      </c>
    </row>
    <row r="92" spans="1:4" x14ac:dyDescent="0.3">
      <c r="A92" t="s">
        <v>185</v>
      </c>
      <c r="B92" t="s">
        <v>5</v>
      </c>
      <c r="C92" t="s">
        <v>186</v>
      </c>
      <c r="D92" t="str">
        <f>HYPERLINK("https://talan.bank.gov.ua/get-user-certificate/JlQXZDPcVifWOmnjZTxY","Завантажити сертифікат")</f>
        <v>Завантажити сертифікат</v>
      </c>
    </row>
    <row r="93" spans="1:4" x14ac:dyDescent="0.3">
      <c r="A93" t="s">
        <v>187</v>
      </c>
      <c r="B93" t="s">
        <v>5</v>
      </c>
      <c r="C93" t="s">
        <v>188</v>
      </c>
      <c r="D93" t="str">
        <f>HYPERLINK("https://talan.bank.gov.ua/get-user-certificate/JlQXZkpkG-iqzleA_NkT","Завантажити сертифікат")</f>
        <v>Завантажити сертифікат</v>
      </c>
    </row>
    <row r="94" spans="1:4" x14ac:dyDescent="0.3">
      <c r="A94" t="s">
        <v>189</v>
      </c>
      <c r="B94" t="s">
        <v>5</v>
      </c>
      <c r="C94" t="s">
        <v>190</v>
      </c>
      <c r="D94" t="str">
        <f>HYPERLINK("https://talan.bank.gov.ua/get-user-certificate/JlQXZEZw8QVRfE9PDYyu","Завантажити сертифікат")</f>
        <v>Завантажити сертифікат</v>
      </c>
    </row>
    <row r="95" spans="1:4" x14ac:dyDescent="0.3">
      <c r="A95" t="s">
        <v>191</v>
      </c>
      <c r="B95" t="s">
        <v>5</v>
      </c>
      <c r="C95" t="s">
        <v>192</v>
      </c>
      <c r="D95" t="str">
        <f>HYPERLINK("https://talan.bank.gov.ua/get-user-certificate/JlQXZnZhI2RHadD1vTHX","Завантажити сертифікат")</f>
        <v>Завантажити сертифікат</v>
      </c>
    </row>
    <row r="96" spans="1:4" x14ac:dyDescent="0.3">
      <c r="A96" t="s">
        <v>193</v>
      </c>
      <c r="B96" t="s">
        <v>5</v>
      </c>
      <c r="C96" t="s">
        <v>194</v>
      </c>
      <c r="D96" t="str">
        <f>HYPERLINK("https://talan.bank.gov.ua/get-user-certificate/JlQXZa06P-SibYCh0t0M","Завантажити сертифікат")</f>
        <v>Завантажити сертифікат</v>
      </c>
    </row>
    <row r="97" spans="1:4" x14ac:dyDescent="0.3">
      <c r="A97" t="s">
        <v>195</v>
      </c>
      <c r="B97" t="s">
        <v>5</v>
      </c>
      <c r="C97" t="s">
        <v>196</v>
      </c>
      <c r="D97" t="str">
        <f>HYPERLINK("https://talan.bank.gov.ua/get-user-certificate/JlQXZhdyyWIzlm8lYVzu","Завантажити сертифікат")</f>
        <v>Завантажити сертифікат</v>
      </c>
    </row>
    <row r="98" spans="1:4" x14ac:dyDescent="0.3">
      <c r="A98" t="s">
        <v>197</v>
      </c>
      <c r="B98" t="s">
        <v>5</v>
      </c>
      <c r="C98" t="s">
        <v>198</v>
      </c>
      <c r="D98" t="str">
        <f>HYPERLINK("https://talan.bank.gov.ua/get-user-certificate/JlQXZpJ6V4sx5ZUvDWBJ","Завантажити сертифікат")</f>
        <v>Завантажити сертифікат</v>
      </c>
    </row>
    <row r="99" spans="1:4" x14ac:dyDescent="0.3">
      <c r="A99" t="s">
        <v>199</v>
      </c>
      <c r="B99" t="s">
        <v>5</v>
      </c>
      <c r="C99" t="s">
        <v>200</v>
      </c>
      <c r="D99" t="str">
        <f>HYPERLINK("https://talan.bank.gov.ua/get-user-certificate/JlQXZ_FWMkiHW0EUP0W8","Завантажити сертифікат")</f>
        <v>Завантажити сертифікат</v>
      </c>
    </row>
    <row r="100" spans="1:4" x14ac:dyDescent="0.3">
      <c r="A100" t="s">
        <v>201</v>
      </c>
      <c r="B100" t="s">
        <v>5</v>
      </c>
      <c r="C100" t="s">
        <v>202</v>
      </c>
      <c r="D100" t="str">
        <f>HYPERLINK("https://talan.bank.gov.ua/get-user-certificate/JlQXZQCAtuQ7PCPm3qY7","Завантажити сертифікат")</f>
        <v>Завантажити сертифікат</v>
      </c>
    </row>
    <row r="101" spans="1:4" x14ac:dyDescent="0.3">
      <c r="A101" t="s">
        <v>203</v>
      </c>
      <c r="B101" t="s">
        <v>5</v>
      </c>
      <c r="C101" t="s">
        <v>204</v>
      </c>
      <c r="D101" t="str">
        <f>HYPERLINK("https://talan.bank.gov.ua/get-user-certificate/JlQXZ2YUYp4PmWFPW6bH","Завантажити сертифікат")</f>
        <v>Завантажити сертифікат</v>
      </c>
    </row>
    <row r="102" spans="1:4" x14ac:dyDescent="0.3">
      <c r="A102" t="s">
        <v>205</v>
      </c>
      <c r="B102" t="s">
        <v>5</v>
      </c>
      <c r="C102" t="s">
        <v>206</v>
      </c>
      <c r="D102" t="str">
        <f>HYPERLINK("https://talan.bank.gov.ua/get-user-certificate/JlQXZKc3JnRHeYHz3V4r","Завантажити сертифікат")</f>
        <v>Завантажити сертифікат</v>
      </c>
    </row>
    <row r="103" spans="1:4" x14ac:dyDescent="0.3">
      <c r="A103" t="s">
        <v>207</v>
      </c>
      <c r="B103" t="s">
        <v>5</v>
      </c>
      <c r="C103" t="s">
        <v>208</v>
      </c>
      <c r="D103" t="str">
        <f>HYPERLINK("https://talan.bank.gov.ua/get-user-certificate/JlQXZdEwDF6B_rpFYdC1","Завантажити сертифікат")</f>
        <v>Завантажити сертифікат</v>
      </c>
    </row>
    <row r="104" spans="1:4" x14ac:dyDescent="0.3">
      <c r="A104" t="s">
        <v>209</v>
      </c>
      <c r="B104" t="s">
        <v>5</v>
      </c>
      <c r="C104" t="s">
        <v>210</v>
      </c>
      <c r="D104" t="str">
        <f>HYPERLINK("https://talan.bank.gov.ua/get-user-certificate/JlQXZ1Y9LMCcSBWgXDIz","Завантажити сертифікат")</f>
        <v>Завантажити сертифікат</v>
      </c>
    </row>
    <row r="105" spans="1:4" x14ac:dyDescent="0.3">
      <c r="A105" t="s">
        <v>211</v>
      </c>
      <c r="B105" t="s">
        <v>5</v>
      </c>
      <c r="C105" t="s">
        <v>212</v>
      </c>
      <c r="D105" t="str">
        <f>HYPERLINK("https://talan.bank.gov.ua/get-user-certificate/JlQXZuHen7j_8DcJh69C","Завантажити сертифікат")</f>
        <v>Завантажити сертифікат</v>
      </c>
    </row>
    <row r="106" spans="1:4" x14ac:dyDescent="0.3">
      <c r="A106" t="s">
        <v>213</v>
      </c>
      <c r="B106" t="s">
        <v>5</v>
      </c>
      <c r="C106" t="s">
        <v>214</v>
      </c>
      <c r="D106" t="str">
        <f>HYPERLINK("https://talan.bank.gov.ua/get-user-certificate/JlQXZkyp_St6PnfPVhdm","Завантажити сертифікат")</f>
        <v>Завантажити сертифікат</v>
      </c>
    </row>
    <row r="107" spans="1:4" x14ac:dyDescent="0.3">
      <c r="A107" t="s">
        <v>215</v>
      </c>
      <c r="B107" t="s">
        <v>5</v>
      </c>
      <c r="C107" t="s">
        <v>216</v>
      </c>
      <c r="D107" t="str">
        <f>HYPERLINK("https://talan.bank.gov.ua/get-user-certificate/JlQXZSojJuHoYvnc9qUI","Завантажити сертифікат")</f>
        <v>Завантажити сертифікат</v>
      </c>
    </row>
    <row r="108" spans="1:4" x14ac:dyDescent="0.3">
      <c r="A108" t="s">
        <v>217</v>
      </c>
      <c r="B108" t="s">
        <v>5</v>
      </c>
      <c r="C108" t="s">
        <v>218</v>
      </c>
      <c r="D108" t="str">
        <f>HYPERLINK("https://talan.bank.gov.ua/get-user-certificate/JlQXZxnYVL9lTzdHAUph","Завантажити сертифікат")</f>
        <v>Завантажити сертифікат</v>
      </c>
    </row>
    <row r="109" spans="1:4" x14ac:dyDescent="0.3">
      <c r="A109" t="s">
        <v>219</v>
      </c>
      <c r="B109" t="s">
        <v>5</v>
      </c>
      <c r="C109" t="s">
        <v>220</v>
      </c>
      <c r="D109" t="str">
        <f>HYPERLINK("https://talan.bank.gov.ua/get-user-certificate/JlQXZLkTnwNJmBm4oNTc","Завантажити сертифікат")</f>
        <v>Завантажити сертифікат</v>
      </c>
    </row>
    <row r="110" spans="1:4" x14ac:dyDescent="0.3">
      <c r="A110" t="s">
        <v>221</v>
      </c>
      <c r="B110" t="s">
        <v>5</v>
      </c>
      <c r="C110" t="s">
        <v>222</v>
      </c>
      <c r="D110" t="str">
        <f>HYPERLINK("https://talan.bank.gov.ua/get-user-certificate/JlQXZ5WfPCwWVALAiL3P","Завантажити сертифікат")</f>
        <v>Завантажити сертифікат</v>
      </c>
    </row>
    <row r="111" spans="1:4" x14ac:dyDescent="0.3">
      <c r="A111" t="s">
        <v>223</v>
      </c>
      <c r="B111" t="s">
        <v>5</v>
      </c>
      <c r="C111" t="s">
        <v>224</v>
      </c>
      <c r="D111" t="str">
        <f>HYPERLINK("https://talan.bank.gov.ua/get-user-certificate/JlQXZdMFniM27u0irAT5","Завантажити сертифікат")</f>
        <v>Завантажити сертифікат</v>
      </c>
    </row>
    <row r="112" spans="1:4" x14ac:dyDescent="0.3">
      <c r="A112" t="s">
        <v>225</v>
      </c>
      <c r="B112" t="s">
        <v>5</v>
      </c>
      <c r="C112" t="s">
        <v>226</v>
      </c>
      <c r="D112" t="str">
        <f>HYPERLINK("https://talan.bank.gov.ua/get-user-certificate/JlQXZDZgRTIk2USIKGxg","Завантажити сертифікат")</f>
        <v>Завантажити сертифікат</v>
      </c>
    </row>
    <row r="113" spans="1:4" x14ac:dyDescent="0.3">
      <c r="A113" t="s">
        <v>227</v>
      </c>
      <c r="B113" t="s">
        <v>5</v>
      </c>
      <c r="C113" t="s">
        <v>228</v>
      </c>
      <c r="D113" t="str">
        <f>HYPERLINK("https://talan.bank.gov.ua/get-user-certificate/JlQXZLHKRnPvGhxT858G","Завантажити сертифікат")</f>
        <v>Завантажити сертифікат</v>
      </c>
    </row>
    <row r="114" spans="1:4" x14ac:dyDescent="0.3">
      <c r="A114" t="s">
        <v>229</v>
      </c>
      <c r="B114" t="s">
        <v>5</v>
      </c>
      <c r="C114" t="s">
        <v>230</v>
      </c>
      <c r="D114" t="str">
        <f>HYPERLINK("https://talan.bank.gov.ua/get-user-certificate/JlQXZIEKxVi_bmokvH2l","Завантажити сертифікат")</f>
        <v>Завантажити сертифікат</v>
      </c>
    </row>
    <row r="115" spans="1:4" x14ac:dyDescent="0.3">
      <c r="A115" t="s">
        <v>231</v>
      </c>
      <c r="B115" t="s">
        <v>5</v>
      </c>
      <c r="C115" t="s">
        <v>232</v>
      </c>
      <c r="D115" t="str">
        <f>HYPERLINK("https://talan.bank.gov.ua/get-user-certificate/JlQXZod1m_H7wheMFsZY","Завантажити сертифікат")</f>
        <v>Завантажити сертифікат</v>
      </c>
    </row>
    <row r="116" spans="1:4" x14ac:dyDescent="0.3">
      <c r="A116" t="s">
        <v>233</v>
      </c>
      <c r="B116" t="s">
        <v>5</v>
      </c>
      <c r="C116" t="s">
        <v>234</v>
      </c>
      <c r="D116" t="str">
        <f>HYPERLINK("https://talan.bank.gov.ua/get-user-certificate/JlQXZ-8LwuEeZ1f50zMp","Завантажити сертифікат")</f>
        <v>Завантажити сертифікат</v>
      </c>
    </row>
    <row r="117" spans="1:4" x14ac:dyDescent="0.3">
      <c r="A117" t="s">
        <v>235</v>
      </c>
      <c r="B117" t="s">
        <v>5</v>
      </c>
      <c r="C117" t="s">
        <v>236</v>
      </c>
      <c r="D117" t="str">
        <f>HYPERLINK("https://talan.bank.gov.ua/get-user-certificate/JlQXZF55ak8Mm7pOHd-K","Завантажити сертифікат")</f>
        <v>Завантажити сертифікат</v>
      </c>
    </row>
    <row r="118" spans="1:4" x14ac:dyDescent="0.3">
      <c r="A118" t="s">
        <v>237</v>
      </c>
      <c r="B118" t="s">
        <v>5</v>
      </c>
      <c r="C118" t="s">
        <v>238</v>
      </c>
      <c r="D118" t="str">
        <f>HYPERLINK("https://talan.bank.gov.ua/get-user-certificate/JlQXZvKajSt-x12D6UPj","Завантажити сертифікат")</f>
        <v>Завантажити сертифікат</v>
      </c>
    </row>
    <row r="119" spans="1:4" x14ac:dyDescent="0.3">
      <c r="A119" t="s">
        <v>239</v>
      </c>
      <c r="B119" t="s">
        <v>5</v>
      </c>
      <c r="C119" t="s">
        <v>240</v>
      </c>
      <c r="D119" t="str">
        <f>HYPERLINK("https://talan.bank.gov.ua/get-user-certificate/JlQXZvR-ytXhzLiuf4D_","Завантажити сертифікат")</f>
        <v>Завантажити сертифікат</v>
      </c>
    </row>
    <row r="120" spans="1:4" x14ac:dyDescent="0.3">
      <c r="A120" t="s">
        <v>241</v>
      </c>
      <c r="B120" t="s">
        <v>5</v>
      </c>
      <c r="C120" t="s">
        <v>242</v>
      </c>
      <c r="D120" t="str">
        <f>HYPERLINK("https://talan.bank.gov.ua/get-user-certificate/JlQXZPkQAsnMibK1bAQ0","Завантажити сертифікат")</f>
        <v>Завантажити сертифікат</v>
      </c>
    </row>
    <row r="121" spans="1:4" x14ac:dyDescent="0.3">
      <c r="A121" t="s">
        <v>243</v>
      </c>
      <c r="B121" t="s">
        <v>5</v>
      </c>
      <c r="C121" t="s">
        <v>244</v>
      </c>
      <c r="D121" t="str">
        <f>HYPERLINK("https://talan.bank.gov.ua/get-user-certificate/JlQXZRH1xRzk0UINIHw5","Завантажити сертифікат")</f>
        <v>Завантажити сертифікат</v>
      </c>
    </row>
    <row r="122" spans="1:4" x14ac:dyDescent="0.3">
      <c r="A122" t="s">
        <v>245</v>
      </c>
      <c r="B122" t="s">
        <v>5</v>
      </c>
      <c r="C122" t="s">
        <v>246</v>
      </c>
      <c r="D122" t="str">
        <f>HYPERLINK("https://talan.bank.gov.ua/get-user-certificate/JlQXZU--DVrgqZnBJsgN","Завантажити сертифікат")</f>
        <v>Завантажити сертифікат</v>
      </c>
    </row>
    <row r="123" spans="1:4" x14ac:dyDescent="0.3">
      <c r="A123" t="s">
        <v>247</v>
      </c>
      <c r="B123" t="s">
        <v>5</v>
      </c>
      <c r="C123" t="s">
        <v>248</v>
      </c>
      <c r="D123" t="str">
        <f>HYPERLINK("https://talan.bank.gov.ua/get-user-certificate/JlQXZICMpu6_IvToVKE7","Завантажити сертифікат")</f>
        <v>Завантажити сертифікат</v>
      </c>
    </row>
    <row r="124" spans="1:4" x14ac:dyDescent="0.3">
      <c r="A124" t="s">
        <v>249</v>
      </c>
      <c r="B124" t="s">
        <v>5</v>
      </c>
      <c r="C124" t="s">
        <v>250</v>
      </c>
      <c r="D124" t="str">
        <f>HYPERLINK("https://talan.bank.gov.ua/get-user-certificate/JlQXZAosXLA4PaAtnpEl","Завантажити сертифікат")</f>
        <v>Завантажити сертифікат</v>
      </c>
    </row>
    <row r="125" spans="1:4" x14ac:dyDescent="0.3">
      <c r="A125" t="s">
        <v>251</v>
      </c>
      <c r="B125" t="s">
        <v>5</v>
      </c>
      <c r="C125" t="s">
        <v>252</v>
      </c>
      <c r="D125" t="str">
        <f>HYPERLINK("https://talan.bank.gov.ua/get-user-certificate/JlQXZOpYPfSIYPbZAeF6","Завантажити сертифікат")</f>
        <v>Завантажити сертифікат</v>
      </c>
    </row>
    <row r="126" spans="1:4" x14ac:dyDescent="0.3">
      <c r="A126" t="s">
        <v>253</v>
      </c>
      <c r="B126" t="s">
        <v>5</v>
      </c>
      <c r="C126" t="s">
        <v>254</v>
      </c>
      <c r="D126" t="str">
        <f>HYPERLINK("https://talan.bank.gov.ua/get-user-certificate/JlQXZZtAxSol_3vmXDNv","Завантажити сертифікат")</f>
        <v>Завантажити сертифікат</v>
      </c>
    </row>
    <row r="127" spans="1:4" x14ac:dyDescent="0.3">
      <c r="A127" t="s">
        <v>255</v>
      </c>
      <c r="B127" t="s">
        <v>5</v>
      </c>
      <c r="C127" t="s">
        <v>256</v>
      </c>
      <c r="D127" t="str">
        <f>HYPERLINK("https://talan.bank.gov.ua/get-user-certificate/JlQXZJCNtGqS49Z14tyV","Завантажити сертифікат")</f>
        <v>Завантажити сертифікат</v>
      </c>
    </row>
    <row r="128" spans="1:4" x14ac:dyDescent="0.3">
      <c r="A128" t="s">
        <v>257</v>
      </c>
      <c r="B128" t="s">
        <v>5</v>
      </c>
      <c r="C128" t="s">
        <v>258</v>
      </c>
      <c r="D128" t="str">
        <f>HYPERLINK("https://talan.bank.gov.ua/get-user-certificate/JlQXZ_ibV8Qu9xuB-RFp","Завантажити сертифікат")</f>
        <v>Завантажити сертифікат</v>
      </c>
    </row>
    <row r="129" spans="1:4" x14ac:dyDescent="0.3">
      <c r="A129" t="s">
        <v>259</v>
      </c>
      <c r="B129" t="s">
        <v>5</v>
      </c>
      <c r="C129" t="s">
        <v>260</v>
      </c>
      <c r="D129" t="str">
        <f>HYPERLINK("https://talan.bank.gov.ua/get-user-certificate/JlQXZ1xRithFOyneE5Vc","Завантажити сертифікат")</f>
        <v>Завантажити сертифікат</v>
      </c>
    </row>
    <row r="130" spans="1:4" x14ac:dyDescent="0.3">
      <c r="A130" t="s">
        <v>261</v>
      </c>
      <c r="B130" t="s">
        <v>5</v>
      </c>
      <c r="C130" t="s">
        <v>262</v>
      </c>
      <c r="D130" t="str">
        <f>HYPERLINK("https://talan.bank.gov.ua/get-user-certificate/JlQXZvPh0BZagxUh9OE1","Завантажити сертифікат")</f>
        <v>Завантажити сертифікат</v>
      </c>
    </row>
    <row r="131" spans="1:4" x14ac:dyDescent="0.3">
      <c r="A131" t="s">
        <v>263</v>
      </c>
      <c r="B131" t="s">
        <v>5</v>
      </c>
      <c r="C131" t="s">
        <v>264</v>
      </c>
      <c r="D131" t="str">
        <f>HYPERLINK("https://talan.bank.gov.ua/get-user-certificate/JlQXZtJbIwg6X7mHUTdE","Завантажити сертифікат")</f>
        <v>Завантажити сертифікат</v>
      </c>
    </row>
    <row r="132" spans="1:4" x14ac:dyDescent="0.3">
      <c r="A132" t="s">
        <v>265</v>
      </c>
      <c r="B132" t="s">
        <v>5</v>
      </c>
      <c r="C132" t="s">
        <v>266</v>
      </c>
      <c r="D132" t="str">
        <f>HYPERLINK("https://talan.bank.gov.ua/get-user-certificate/JlQXZ8Wlq1o0lAuX74Z_","Завантажити сертифікат")</f>
        <v>Завантажити сертифікат</v>
      </c>
    </row>
    <row r="133" spans="1:4" x14ac:dyDescent="0.3">
      <c r="A133" t="s">
        <v>267</v>
      </c>
      <c r="B133" t="s">
        <v>5</v>
      </c>
      <c r="C133" t="s">
        <v>268</v>
      </c>
      <c r="D133" t="str">
        <f>HYPERLINK("https://talan.bank.gov.ua/get-user-certificate/JlQXZKydEQEGu9ptdRhE","Завантажити сертифікат")</f>
        <v>Завантажити сертифікат</v>
      </c>
    </row>
    <row r="134" spans="1:4" x14ac:dyDescent="0.3">
      <c r="A134" t="s">
        <v>269</v>
      </c>
      <c r="B134" t="s">
        <v>5</v>
      </c>
      <c r="C134" t="s">
        <v>270</v>
      </c>
      <c r="D134" t="str">
        <f>HYPERLINK("https://talan.bank.gov.ua/get-user-certificate/JlQXZOcSEZJdt6Ka-hz9","Завантажити сертифікат")</f>
        <v>Завантажити сертифікат</v>
      </c>
    </row>
    <row r="135" spans="1:4" x14ac:dyDescent="0.3">
      <c r="A135" t="s">
        <v>271</v>
      </c>
      <c r="B135" t="s">
        <v>5</v>
      </c>
      <c r="C135" t="s">
        <v>272</v>
      </c>
      <c r="D135" t="str">
        <f>HYPERLINK("https://talan.bank.gov.ua/get-user-certificate/JlQXZyi2me8OVPNYIL51","Завантажити сертифікат")</f>
        <v>Завантажити сертифікат</v>
      </c>
    </row>
    <row r="136" spans="1:4" x14ac:dyDescent="0.3">
      <c r="A136" t="s">
        <v>273</v>
      </c>
      <c r="B136" t="s">
        <v>5</v>
      </c>
      <c r="C136" t="s">
        <v>274</v>
      </c>
      <c r="D136" t="str">
        <f>HYPERLINK("https://talan.bank.gov.ua/get-user-certificate/JlQXZ7lPuaRa7wDp3WC3","Завантажити сертифікат")</f>
        <v>Завантажити сертифікат</v>
      </c>
    </row>
    <row r="137" spans="1:4" x14ac:dyDescent="0.3">
      <c r="A137" t="s">
        <v>275</v>
      </c>
      <c r="B137" t="s">
        <v>5</v>
      </c>
      <c r="C137" t="s">
        <v>276</v>
      </c>
      <c r="D137" t="str">
        <f>HYPERLINK("https://talan.bank.gov.ua/get-user-certificate/JlQXZouV_p8u1rYIrRZf","Завантажити сертифікат")</f>
        <v>Завантажити сертифікат</v>
      </c>
    </row>
    <row r="138" spans="1:4" x14ac:dyDescent="0.3">
      <c r="A138" t="s">
        <v>277</v>
      </c>
      <c r="B138" t="s">
        <v>5</v>
      </c>
      <c r="C138" t="s">
        <v>278</v>
      </c>
      <c r="D138" t="str">
        <f>HYPERLINK("https://talan.bank.gov.ua/get-user-certificate/JlQXZZEmRsDyHeeQ2kgG","Завантажити сертифікат")</f>
        <v>Завантажити сертифікат</v>
      </c>
    </row>
    <row r="139" spans="1:4" x14ac:dyDescent="0.3">
      <c r="A139" t="s">
        <v>279</v>
      </c>
      <c r="B139" t="s">
        <v>5</v>
      </c>
      <c r="C139" t="s">
        <v>280</v>
      </c>
      <c r="D139" t="str">
        <f>HYPERLINK("https://talan.bank.gov.ua/get-user-certificate/JlQXZ_xRqk5k9_4OGLFr","Завантажити сертифікат")</f>
        <v>Завантажити сертифікат</v>
      </c>
    </row>
    <row r="140" spans="1:4" x14ac:dyDescent="0.3">
      <c r="A140" t="s">
        <v>281</v>
      </c>
      <c r="B140" t="s">
        <v>5</v>
      </c>
      <c r="C140" t="s">
        <v>282</v>
      </c>
      <c r="D140" t="str">
        <f>HYPERLINK("https://talan.bank.gov.ua/get-user-certificate/JlQXZ9TQFIfT4hpc3K3O","Завантажити сертифікат")</f>
        <v>Завантажити сертифікат</v>
      </c>
    </row>
    <row r="141" spans="1:4" x14ac:dyDescent="0.3">
      <c r="A141" t="s">
        <v>283</v>
      </c>
      <c r="B141" t="s">
        <v>5</v>
      </c>
      <c r="C141" t="s">
        <v>284</v>
      </c>
      <c r="D141" t="str">
        <f>HYPERLINK("https://talan.bank.gov.ua/get-user-certificate/JlQXZKVoqfScYsH2Q9JA","Завантажити сертифікат")</f>
        <v>Завантажити сертифікат</v>
      </c>
    </row>
    <row r="142" spans="1:4" x14ac:dyDescent="0.3">
      <c r="A142" t="s">
        <v>285</v>
      </c>
      <c r="B142" t="s">
        <v>5</v>
      </c>
      <c r="C142" t="s">
        <v>286</v>
      </c>
      <c r="D142" t="str">
        <f>HYPERLINK("https://talan.bank.gov.ua/get-user-certificate/JlQXZZ90JiLiiBicgT4r","Завантажити сертифікат")</f>
        <v>Завантажити сертифікат</v>
      </c>
    </row>
    <row r="143" spans="1:4" x14ac:dyDescent="0.3">
      <c r="A143" t="s">
        <v>287</v>
      </c>
      <c r="B143" t="s">
        <v>5</v>
      </c>
      <c r="C143" t="s">
        <v>288</v>
      </c>
      <c r="D143" t="str">
        <f>HYPERLINK("https://talan.bank.gov.ua/get-user-certificate/JlQXZH4gt5rSm1IE2CVn","Завантажити сертифікат")</f>
        <v>Завантажити сертифікат</v>
      </c>
    </row>
    <row r="144" spans="1:4" x14ac:dyDescent="0.3">
      <c r="A144" t="s">
        <v>289</v>
      </c>
      <c r="B144" t="s">
        <v>5</v>
      </c>
      <c r="C144" t="s">
        <v>290</v>
      </c>
      <c r="D144" t="str">
        <f>HYPERLINK("https://talan.bank.gov.ua/get-user-certificate/JlQXZN8ggoKfq7zgl0Yf","Завантажити сертифікат")</f>
        <v>Завантажити сертифікат</v>
      </c>
    </row>
    <row r="145" spans="1:4" x14ac:dyDescent="0.3">
      <c r="A145" t="s">
        <v>291</v>
      </c>
      <c r="B145" t="s">
        <v>5</v>
      </c>
      <c r="C145" t="s">
        <v>292</v>
      </c>
      <c r="D145" t="str">
        <f>HYPERLINK("https://talan.bank.gov.ua/get-user-certificate/JlQXZiuPFlfZve2T4fIg","Завантажити сертифікат")</f>
        <v>Завантажити сертифікат</v>
      </c>
    </row>
    <row r="146" spans="1:4" x14ac:dyDescent="0.3">
      <c r="A146" t="s">
        <v>293</v>
      </c>
      <c r="B146" t="s">
        <v>5</v>
      </c>
      <c r="C146" t="s">
        <v>294</v>
      </c>
      <c r="D146" t="str">
        <f>HYPERLINK("https://talan.bank.gov.ua/get-user-certificate/JlQXZ0qzdWVw7AGrQev5","Завантажити сертифікат")</f>
        <v>Завантажити сертифікат</v>
      </c>
    </row>
    <row r="147" spans="1:4" x14ac:dyDescent="0.3">
      <c r="A147" t="s">
        <v>295</v>
      </c>
      <c r="B147" t="s">
        <v>5</v>
      </c>
      <c r="C147" t="s">
        <v>296</v>
      </c>
      <c r="D147" t="str">
        <f>HYPERLINK("https://talan.bank.gov.ua/get-user-certificate/JlQXZJky3yjSb2n8ehG4","Завантажити сертифікат")</f>
        <v>Завантажити сертифікат</v>
      </c>
    </row>
    <row r="148" spans="1:4" x14ac:dyDescent="0.3">
      <c r="A148" t="s">
        <v>297</v>
      </c>
      <c r="B148" t="s">
        <v>5</v>
      </c>
      <c r="C148" t="s">
        <v>298</v>
      </c>
      <c r="D148" t="str">
        <f>HYPERLINK("https://talan.bank.gov.ua/get-user-certificate/JlQXZTL4anoZFahlrccz","Завантажити сертифікат")</f>
        <v>Завантажити сертифікат</v>
      </c>
    </row>
    <row r="149" spans="1:4" x14ac:dyDescent="0.3">
      <c r="A149" t="s">
        <v>299</v>
      </c>
      <c r="B149" t="s">
        <v>5</v>
      </c>
      <c r="C149" t="s">
        <v>300</v>
      </c>
      <c r="D149" t="str">
        <f>HYPERLINK("https://talan.bank.gov.ua/get-user-certificate/JlQXZVUvw8PMN11UXQ6r","Завантажити сертифікат")</f>
        <v>Завантажити сертифікат</v>
      </c>
    </row>
    <row r="150" spans="1:4" x14ac:dyDescent="0.3">
      <c r="A150" t="s">
        <v>301</v>
      </c>
      <c r="B150" t="s">
        <v>5</v>
      </c>
      <c r="C150" t="s">
        <v>302</v>
      </c>
      <c r="D150" t="str">
        <f>HYPERLINK("https://talan.bank.gov.ua/get-user-certificate/JlQXZkdxwRYmR0kKnmXT","Завантажити сертифікат")</f>
        <v>Завантажити сертифікат</v>
      </c>
    </row>
    <row r="151" spans="1:4" x14ac:dyDescent="0.3">
      <c r="A151" t="s">
        <v>303</v>
      </c>
      <c r="B151" t="s">
        <v>5</v>
      </c>
      <c r="C151" t="s">
        <v>304</v>
      </c>
      <c r="D151" t="str">
        <f>HYPERLINK("https://talan.bank.gov.ua/get-user-certificate/JlQXZ63EwOK4NYYbEN4K","Завантажити сертифікат")</f>
        <v>Завантажити сертифікат</v>
      </c>
    </row>
    <row r="152" spans="1:4" x14ac:dyDescent="0.3">
      <c r="A152" t="s">
        <v>305</v>
      </c>
      <c r="B152" t="s">
        <v>5</v>
      </c>
      <c r="C152" t="s">
        <v>306</v>
      </c>
      <c r="D152" t="str">
        <f>HYPERLINK("https://talan.bank.gov.ua/get-user-certificate/JlQXZuqHM2rstS9xlAop","Завантажити сертифікат")</f>
        <v>Завантажити сертифікат</v>
      </c>
    </row>
    <row r="153" spans="1:4" x14ac:dyDescent="0.3">
      <c r="A153" t="s">
        <v>307</v>
      </c>
      <c r="B153" t="s">
        <v>5</v>
      </c>
      <c r="C153" t="s">
        <v>308</v>
      </c>
      <c r="D153" t="str">
        <f>HYPERLINK("https://talan.bank.gov.ua/get-user-certificate/JlQXZb5zv60TEiitLpKe","Завантажити сертифікат")</f>
        <v>Завантажити сертифікат</v>
      </c>
    </row>
    <row r="154" spans="1:4" x14ac:dyDescent="0.3">
      <c r="A154" t="s">
        <v>309</v>
      </c>
      <c r="B154" t="s">
        <v>5</v>
      </c>
      <c r="C154" t="s">
        <v>310</v>
      </c>
      <c r="D154" t="str">
        <f>HYPERLINK("https://talan.bank.gov.ua/get-user-certificate/JlQXZL5Gh8RBM7RUITkN","Завантажити сертифікат")</f>
        <v>Завантажити сертифікат</v>
      </c>
    </row>
    <row r="155" spans="1:4" x14ac:dyDescent="0.3">
      <c r="A155" t="s">
        <v>311</v>
      </c>
      <c r="B155" t="s">
        <v>5</v>
      </c>
      <c r="C155" t="s">
        <v>312</v>
      </c>
      <c r="D155" t="str">
        <f>HYPERLINK("https://talan.bank.gov.ua/get-user-certificate/JlQXZCNVMgtwmmptsAty","Завантажити сертифікат")</f>
        <v>Завантажити сертифікат</v>
      </c>
    </row>
    <row r="156" spans="1:4" x14ac:dyDescent="0.3">
      <c r="A156" t="s">
        <v>313</v>
      </c>
      <c r="B156" t="s">
        <v>5</v>
      </c>
      <c r="C156" t="s">
        <v>314</v>
      </c>
      <c r="D156" t="str">
        <f>HYPERLINK("https://talan.bank.gov.ua/get-user-certificate/JlQXZA6mSxjEbHcDmySk","Завантажити сертифікат")</f>
        <v>Завантажити сертифікат</v>
      </c>
    </row>
    <row r="157" spans="1:4" x14ac:dyDescent="0.3">
      <c r="A157" t="s">
        <v>315</v>
      </c>
      <c r="B157" t="s">
        <v>5</v>
      </c>
      <c r="C157" t="s">
        <v>316</v>
      </c>
      <c r="D157" t="str">
        <f>HYPERLINK("https://talan.bank.gov.ua/get-user-certificate/JlQXZXcdD1GXXfMFzQKE","Завантажити сертифікат")</f>
        <v>Завантажити сертифікат</v>
      </c>
    </row>
    <row r="158" spans="1:4" x14ac:dyDescent="0.3">
      <c r="A158" t="s">
        <v>317</v>
      </c>
      <c r="B158" t="s">
        <v>5</v>
      </c>
      <c r="C158" t="s">
        <v>318</v>
      </c>
      <c r="D158" t="str">
        <f>HYPERLINK("https://talan.bank.gov.ua/get-user-certificate/JlQXZ0eY8iHZkUjfNAy7","Завантажити сертифікат")</f>
        <v>Завантажити сертифікат</v>
      </c>
    </row>
    <row r="159" spans="1:4" x14ac:dyDescent="0.3">
      <c r="A159" t="s">
        <v>319</v>
      </c>
      <c r="B159" t="s">
        <v>5</v>
      </c>
      <c r="C159" t="s">
        <v>320</v>
      </c>
      <c r="D159" t="str">
        <f>HYPERLINK("https://talan.bank.gov.ua/get-user-certificate/JlQXZR9FPmutWP4nHwcJ","Завантажити сертифікат")</f>
        <v>Завантажити сертифікат</v>
      </c>
    </row>
    <row r="160" spans="1:4" x14ac:dyDescent="0.3">
      <c r="A160" t="s">
        <v>321</v>
      </c>
      <c r="B160" t="s">
        <v>5</v>
      </c>
      <c r="C160" t="s">
        <v>322</v>
      </c>
      <c r="D160" t="str">
        <f>HYPERLINK("https://talan.bank.gov.ua/get-user-certificate/JlQXZ_x58l2z76r_ZkFP","Завантажити сертифікат")</f>
        <v>Завантажити сертифікат</v>
      </c>
    </row>
    <row r="161" spans="1:4" x14ac:dyDescent="0.3">
      <c r="A161" t="s">
        <v>323</v>
      </c>
      <c r="B161" t="s">
        <v>5</v>
      </c>
      <c r="C161" t="s">
        <v>324</v>
      </c>
      <c r="D161" t="str">
        <f>HYPERLINK("https://talan.bank.gov.ua/get-user-certificate/JlQXZuc3v6kmUWMoNnEt","Завантажити сертифікат")</f>
        <v>Завантажити сертифікат</v>
      </c>
    </row>
    <row r="162" spans="1:4" x14ac:dyDescent="0.3">
      <c r="A162" t="s">
        <v>325</v>
      </c>
      <c r="B162" t="s">
        <v>5</v>
      </c>
      <c r="C162" t="s">
        <v>326</v>
      </c>
      <c r="D162" t="str">
        <f>HYPERLINK("https://talan.bank.gov.ua/get-user-certificate/JlQXZv8j3etVg7a8HXZR","Завантажити сертифікат")</f>
        <v>Завантажити сертифікат</v>
      </c>
    </row>
    <row r="163" spans="1:4" x14ac:dyDescent="0.3">
      <c r="A163" t="s">
        <v>327</v>
      </c>
      <c r="B163" t="s">
        <v>5</v>
      </c>
      <c r="C163" t="s">
        <v>328</v>
      </c>
      <c r="D163" t="str">
        <f>HYPERLINK("https://talan.bank.gov.ua/get-user-certificate/JlQXZQu1Lkuphm8GAwJE","Завантажити сертифікат")</f>
        <v>Завантажити сертифікат</v>
      </c>
    </row>
    <row r="164" spans="1:4" x14ac:dyDescent="0.3">
      <c r="A164" t="s">
        <v>329</v>
      </c>
      <c r="B164" t="s">
        <v>5</v>
      </c>
      <c r="C164" t="s">
        <v>330</v>
      </c>
      <c r="D164" t="str">
        <f>HYPERLINK("https://talan.bank.gov.ua/get-user-certificate/JlQXZmKqx5AHACx0LciP","Завантажити сертифікат")</f>
        <v>Завантажити сертифікат</v>
      </c>
    </row>
    <row r="165" spans="1:4" x14ac:dyDescent="0.3">
      <c r="A165" t="s">
        <v>331</v>
      </c>
      <c r="B165" t="s">
        <v>5</v>
      </c>
      <c r="C165" t="s">
        <v>332</v>
      </c>
      <c r="D165" t="str">
        <f>HYPERLINK("https://talan.bank.gov.ua/get-user-certificate/JlQXZdHtBx1nHc32o6bL","Завантажити сертифікат")</f>
        <v>Завантажити сертифікат</v>
      </c>
    </row>
    <row r="166" spans="1:4" x14ac:dyDescent="0.3">
      <c r="A166" t="s">
        <v>333</v>
      </c>
      <c r="B166" t="s">
        <v>5</v>
      </c>
      <c r="C166" t="s">
        <v>334</v>
      </c>
      <c r="D166" t="str">
        <f>HYPERLINK("https://talan.bank.gov.ua/get-user-certificate/JlQXZfhJvw8-tUbrnUc9","Завантажити сертифікат")</f>
        <v>Завантажити сертифікат</v>
      </c>
    </row>
    <row r="167" spans="1:4" x14ac:dyDescent="0.3">
      <c r="A167" t="s">
        <v>335</v>
      </c>
      <c r="B167" t="s">
        <v>5</v>
      </c>
      <c r="C167" t="s">
        <v>336</v>
      </c>
      <c r="D167" t="str">
        <f>HYPERLINK("https://talan.bank.gov.ua/get-user-certificate/JlQXZwDX-ENb98m_9dLe","Завантажити сертифікат")</f>
        <v>Завантажити сертифікат</v>
      </c>
    </row>
    <row r="168" spans="1:4" x14ac:dyDescent="0.3">
      <c r="A168" t="s">
        <v>337</v>
      </c>
      <c r="B168" t="s">
        <v>5</v>
      </c>
      <c r="C168" t="s">
        <v>338</v>
      </c>
      <c r="D168" t="str">
        <f>HYPERLINK("https://talan.bank.gov.ua/get-user-certificate/JlQXZOTRr_SwFj7WGzlO","Завантажити сертифікат")</f>
        <v>Завантажити сертифікат</v>
      </c>
    </row>
    <row r="169" spans="1:4" x14ac:dyDescent="0.3">
      <c r="A169" t="s">
        <v>339</v>
      </c>
      <c r="B169" t="s">
        <v>5</v>
      </c>
      <c r="C169" t="s">
        <v>340</v>
      </c>
      <c r="D169" t="str">
        <f>HYPERLINK("https://talan.bank.gov.ua/get-user-certificate/JlQXZdNM8uhM8JHrYjBc","Завантажити сертифікат")</f>
        <v>Завантажити сертифікат</v>
      </c>
    </row>
    <row r="170" spans="1:4" x14ac:dyDescent="0.3">
      <c r="A170" t="s">
        <v>341</v>
      </c>
      <c r="B170" t="s">
        <v>5</v>
      </c>
      <c r="C170" t="s">
        <v>342</v>
      </c>
      <c r="D170" t="str">
        <f>HYPERLINK("https://talan.bank.gov.ua/get-user-certificate/JlQXZ3dUFJa4f7j5hm6s","Завантажити сертифікат")</f>
        <v>Завантажити сертифікат</v>
      </c>
    </row>
    <row r="171" spans="1:4" x14ac:dyDescent="0.3">
      <c r="A171" t="s">
        <v>343</v>
      </c>
      <c r="B171" t="s">
        <v>5</v>
      </c>
      <c r="C171" t="s">
        <v>344</v>
      </c>
      <c r="D171" t="str">
        <f>HYPERLINK("https://talan.bank.gov.ua/get-user-certificate/JlQXZc5qEhEJU67emTV6","Завантажити сертифікат")</f>
        <v>Завантажити сертифікат</v>
      </c>
    </row>
    <row r="172" spans="1:4" x14ac:dyDescent="0.3">
      <c r="A172" t="s">
        <v>345</v>
      </c>
      <c r="B172" t="s">
        <v>5</v>
      </c>
      <c r="C172" t="s">
        <v>346</v>
      </c>
      <c r="D172" t="str">
        <f>HYPERLINK("https://talan.bank.gov.ua/get-user-certificate/JlQXZJGbf7unimA9dUGN","Завантажити сертифікат")</f>
        <v>Завантажити сертифікат</v>
      </c>
    </row>
    <row r="173" spans="1:4" x14ac:dyDescent="0.3">
      <c r="A173" t="s">
        <v>347</v>
      </c>
      <c r="B173" t="s">
        <v>5</v>
      </c>
      <c r="C173" t="s">
        <v>348</v>
      </c>
      <c r="D173" t="str">
        <f>HYPERLINK("https://talan.bank.gov.ua/get-user-certificate/JlQXZwcsdnBfiy9c8xW7","Завантажити сертифікат")</f>
        <v>Завантажити сертифікат</v>
      </c>
    </row>
    <row r="174" spans="1:4" x14ac:dyDescent="0.3">
      <c r="A174" t="s">
        <v>349</v>
      </c>
      <c r="B174" t="s">
        <v>5</v>
      </c>
      <c r="C174" t="s">
        <v>350</v>
      </c>
      <c r="D174" t="str">
        <f>HYPERLINK("https://talan.bank.gov.ua/get-user-certificate/JlQXZDMvnita-Bu0jx4v","Завантажити сертифікат")</f>
        <v>Завантажити сертифікат</v>
      </c>
    </row>
    <row r="175" spans="1:4" x14ac:dyDescent="0.3">
      <c r="A175" t="s">
        <v>351</v>
      </c>
      <c r="B175" t="s">
        <v>5</v>
      </c>
      <c r="C175" t="s">
        <v>352</v>
      </c>
      <c r="D175" t="str">
        <f>HYPERLINK("https://talan.bank.gov.ua/get-user-certificate/JlQXZ8NL2FBOwFNmfcjR","Завантажити сертифікат")</f>
        <v>Завантажити сертифікат</v>
      </c>
    </row>
    <row r="176" spans="1:4" x14ac:dyDescent="0.3">
      <c r="A176" t="s">
        <v>353</v>
      </c>
      <c r="B176" t="s">
        <v>5</v>
      </c>
      <c r="C176" t="s">
        <v>354</v>
      </c>
      <c r="D176" t="str">
        <f>HYPERLINK("https://talan.bank.gov.ua/get-user-certificate/JlQXZjz1jA3ZXMgRcM9z","Завантажити сертифікат")</f>
        <v>Завантажити сертифікат</v>
      </c>
    </row>
    <row r="177" spans="1:4" x14ac:dyDescent="0.3">
      <c r="A177" t="s">
        <v>355</v>
      </c>
      <c r="B177" t="s">
        <v>5</v>
      </c>
      <c r="C177" t="s">
        <v>356</v>
      </c>
      <c r="D177" t="str">
        <f>HYPERLINK("https://talan.bank.gov.ua/get-user-certificate/JlQXZ0T_sYWlmb1KF4rJ","Завантажити сертифікат")</f>
        <v>Завантажити сертифікат</v>
      </c>
    </row>
    <row r="178" spans="1:4" x14ac:dyDescent="0.3">
      <c r="A178" t="s">
        <v>357</v>
      </c>
      <c r="B178" t="s">
        <v>5</v>
      </c>
      <c r="C178" t="s">
        <v>358</v>
      </c>
      <c r="D178" t="str">
        <f>HYPERLINK("https://talan.bank.gov.ua/get-user-certificate/JlQXZo0BHDS6ZjH2kBdg","Завантажити сертифікат")</f>
        <v>Завантажити сертифікат</v>
      </c>
    </row>
    <row r="179" spans="1:4" x14ac:dyDescent="0.3">
      <c r="A179" t="s">
        <v>359</v>
      </c>
      <c r="B179" t="s">
        <v>5</v>
      </c>
      <c r="C179" t="s">
        <v>360</v>
      </c>
      <c r="D179" t="str">
        <f>HYPERLINK("https://talan.bank.gov.ua/get-user-certificate/JlQXZCqhvUoD-1Hbb4mL","Завантажити сертифікат")</f>
        <v>Завантажити сертифікат</v>
      </c>
    </row>
    <row r="180" spans="1:4" x14ac:dyDescent="0.3">
      <c r="A180" t="s">
        <v>361</v>
      </c>
      <c r="B180" t="s">
        <v>5</v>
      </c>
      <c r="C180" t="s">
        <v>362</v>
      </c>
      <c r="D180" t="str">
        <f>HYPERLINK("https://talan.bank.gov.ua/get-user-certificate/JlQXZcG18nw4z2hwdOiT","Завантажити сертифікат")</f>
        <v>Завантажити сертифікат</v>
      </c>
    </row>
    <row r="181" spans="1:4" x14ac:dyDescent="0.3">
      <c r="A181" t="s">
        <v>363</v>
      </c>
      <c r="B181" t="s">
        <v>5</v>
      </c>
      <c r="C181" t="s">
        <v>364</v>
      </c>
      <c r="D181" t="str">
        <f>HYPERLINK("https://talan.bank.gov.ua/get-user-certificate/JlQXZLV1EjIpUWsW9OjZ","Завантажити сертифікат")</f>
        <v>Завантажити сертифікат</v>
      </c>
    </row>
    <row r="182" spans="1:4" x14ac:dyDescent="0.3">
      <c r="A182" t="s">
        <v>365</v>
      </c>
      <c r="B182" t="s">
        <v>5</v>
      </c>
      <c r="C182" t="s">
        <v>366</v>
      </c>
      <c r="D182" t="str">
        <f>HYPERLINK("https://talan.bank.gov.ua/get-user-certificate/JlQXZdvii3bj0KwMq1oU","Завантажити сертифікат")</f>
        <v>Завантажити сертифікат</v>
      </c>
    </row>
    <row r="183" spans="1:4" x14ac:dyDescent="0.3">
      <c r="A183" t="s">
        <v>367</v>
      </c>
      <c r="B183" t="s">
        <v>5</v>
      </c>
      <c r="C183" t="s">
        <v>368</v>
      </c>
      <c r="D183" t="str">
        <f>HYPERLINK("https://talan.bank.gov.ua/get-user-certificate/JlQXZpUIBJN_tfdVLg6E","Завантажити сертифікат")</f>
        <v>Завантажити сертифікат</v>
      </c>
    </row>
    <row r="184" spans="1:4" x14ac:dyDescent="0.3">
      <c r="A184" t="s">
        <v>369</v>
      </c>
      <c r="B184" t="s">
        <v>5</v>
      </c>
      <c r="C184" t="s">
        <v>370</v>
      </c>
      <c r="D184" t="str">
        <f>HYPERLINK("https://talan.bank.gov.ua/get-user-certificate/JlQXZZDsOsR5zBnYloHh","Завантажити сертифікат")</f>
        <v>Завантажити сертифікат</v>
      </c>
    </row>
    <row r="185" spans="1:4" x14ac:dyDescent="0.3">
      <c r="A185" t="s">
        <v>371</v>
      </c>
      <c r="B185" t="s">
        <v>5</v>
      </c>
      <c r="C185" t="s">
        <v>372</v>
      </c>
      <c r="D185" t="str">
        <f>HYPERLINK("https://talan.bank.gov.ua/get-user-certificate/JlQXZ8R5Lrwb701hKy2j","Завантажити сертифікат")</f>
        <v>Завантажити сертифікат</v>
      </c>
    </row>
    <row r="186" spans="1:4" x14ac:dyDescent="0.3">
      <c r="A186" t="s">
        <v>373</v>
      </c>
      <c r="B186" t="s">
        <v>5</v>
      </c>
      <c r="C186" t="s">
        <v>374</v>
      </c>
      <c r="D186" t="str">
        <f>HYPERLINK("https://talan.bank.gov.ua/get-user-certificate/JlQXZERHeHfFemer83ra","Завантажити сертифікат")</f>
        <v>Завантажити сертифікат</v>
      </c>
    </row>
    <row r="187" spans="1:4" x14ac:dyDescent="0.3">
      <c r="A187" t="s">
        <v>375</v>
      </c>
      <c r="B187" t="s">
        <v>5</v>
      </c>
      <c r="C187" t="s">
        <v>376</v>
      </c>
      <c r="D187" t="str">
        <f>HYPERLINK("https://talan.bank.gov.ua/get-user-certificate/JlQXZo0Q1LomKRCLknFF","Завантажити сертифікат")</f>
        <v>Завантажити сертифікат</v>
      </c>
    </row>
    <row r="188" spans="1:4" x14ac:dyDescent="0.3">
      <c r="A188" t="s">
        <v>377</v>
      </c>
      <c r="B188" t="s">
        <v>5</v>
      </c>
      <c r="C188" t="s">
        <v>378</v>
      </c>
      <c r="D188" t="str">
        <f>HYPERLINK("https://talan.bank.gov.ua/get-user-certificate/JlQXZ1kelTH5652QsLcJ","Завантажити сертифікат")</f>
        <v>Завантажити сертифікат</v>
      </c>
    </row>
    <row r="189" spans="1:4" x14ac:dyDescent="0.3">
      <c r="A189" t="s">
        <v>379</v>
      </c>
      <c r="B189" t="s">
        <v>5</v>
      </c>
      <c r="C189" t="s">
        <v>380</v>
      </c>
      <c r="D189" t="str">
        <f>HYPERLINK("https://talan.bank.gov.ua/get-user-certificate/JlQXZSi1qUaDFxeyfd_5","Завантажити сертифікат")</f>
        <v>Завантажити сертифікат</v>
      </c>
    </row>
    <row r="190" spans="1:4" x14ac:dyDescent="0.3">
      <c r="A190" t="s">
        <v>381</v>
      </c>
      <c r="B190" t="s">
        <v>5</v>
      </c>
      <c r="C190" t="s">
        <v>382</v>
      </c>
      <c r="D190" t="str">
        <f>HYPERLINK("https://talan.bank.gov.ua/get-user-certificate/JlQXZWPfvmRGKm9L8I3V","Завантажити сертифікат")</f>
        <v>Завантажити сертифікат</v>
      </c>
    </row>
    <row r="191" spans="1:4" x14ac:dyDescent="0.3">
      <c r="A191" t="s">
        <v>383</v>
      </c>
      <c r="B191" t="s">
        <v>5</v>
      </c>
      <c r="C191" t="s">
        <v>384</v>
      </c>
      <c r="D191" t="str">
        <f>HYPERLINK("https://talan.bank.gov.ua/get-user-certificate/JlQXZ_oy_tBJlgXtBQf_","Завантажити сертифікат")</f>
        <v>Завантажити сертифікат</v>
      </c>
    </row>
    <row r="192" spans="1:4" x14ac:dyDescent="0.3">
      <c r="A192" t="s">
        <v>385</v>
      </c>
      <c r="B192" t="s">
        <v>5</v>
      </c>
      <c r="C192" t="s">
        <v>386</v>
      </c>
      <c r="D192" t="str">
        <f>HYPERLINK("https://talan.bank.gov.ua/get-user-certificate/JlQXZFnjPaAyKVPRv4Ew","Завантажити сертифікат")</f>
        <v>Завантажити сертифікат</v>
      </c>
    </row>
    <row r="193" spans="1:4" x14ac:dyDescent="0.3">
      <c r="A193" t="s">
        <v>387</v>
      </c>
      <c r="B193" t="s">
        <v>5</v>
      </c>
      <c r="C193" t="s">
        <v>388</v>
      </c>
      <c r="D193" t="str">
        <f>HYPERLINK("https://talan.bank.gov.ua/get-user-certificate/JlQXZqxi-7-nwKfmtdWR","Завантажити сертифікат")</f>
        <v>Завантажити сертифікат</v>
      </c>
    </row>
    <row r="194" spans="1:4" x14ac:dyDescent="0.3">
      <c r="A194" t="s">
        <v>389</v>
      </c>
      <c r="B194" t="s">
        <v>5</v>
      </c>
      <c r="C194" t="s">
        <v>390</v>
      </c>
      <c r="D194" t="str">
        <f>HYPERLINK("https://talan.bank.gov.ua/get-user-certificate/JlQXZPMVMdeqkNAS-6AM","Завантажити сертифікат")</f>
        <v>Завантажити сертифікат</v>
      </c>
    </row>
    <row r="195" spans="1:4" x14ac:dyDescent="0.3">
      <c r="A195" t="s">
        <v>391</v>
      </c>
      <c r="B195" t="s">
        <v>5</v>
      </c>
      <c r="C195" t="s">
        <v>392</v>
      </c>
      <c r="D195" t="str">
        <f>HYPERLINK("https://talan.bank.gov.ua/get-user-certificate/JlQXZfLjXruhFXoKtmex","Завантажити сертифікат")</f>
        <v>Завантажити сертифікат</v>
      </c>
    </row>
    <row r="196" spans="1:4" x14ac:dyDescent="0.3">
      <c r="A196" t="s">
        <v>393</v>
      </c>
      <c r="B196" t="s">
        <v>5</v>
      </c>
      <c r="C196" t="s">
        <v>394</v>
      </c>
      <c r="D196" t="str">
        <f>HYPERLINK("https://talan.bank.gov.ua/get-user-certificate/JlQXZVLVnBkWHNP7Sb8j","Завантажити сертифікат")</f>
        <v>Завантажити сертифікат</v>
      </c>
    </row>
    <row r="197" spans="1:4" x14ac:dyDescent="0.3">
      <c r="A197" t="s">
        <v>395</v>
      </c>
      <c r="B197" t="s">
        <v>5</v>
      </c>
      <c r="C197" t="s">
        <v>396</v>
      </c>
      <c r="D197" t="str">
        <f>HYPERLINK("https://talan.bank.gov.ua/get-user-certificate/JlQXZkK87SwscUZlUqiP","Завантажити сертифікат")</f>
        <v>Завантажити сертифікат</v>
      </c>
    </row>
    <row r="198" spans="1:4" x14ac:dyDescent="0.3">
      <c r="A198" t="s">
        <v>397</v>
      </c>
      <c r="B198" t="s">
        <v>5</v>
      </c>
      <c r="C198" t="s">
        <v>398</v>
      </c>
      <c r="D198" t="str">
        <f>HYPERLINK("https://talan.bank.gov.ua/get-user-certificate/JlQXZ85RRIyES7yaZARc","Завантажити сертифікат")</f>
        <v>Завантажити сертифікат</v>
      </c>
    </row>
    <row r="199" spans="1:4" x14ac:dyDescent="0.3">
      <c r="A199" t="s">
        <v>399</v>
      </c>
      <c r="B199" t="s">
        <v>5</v>
      </c>
      <c r="C199" t="s">
        <v>400</v>
      </c>
      <c r="D199" t="str">
        <f>HYPERLINK("https://talan.bank.gov.ua/get-user-certificate/JlQXZAmlULGr3gMw760I","Завантажити сертифікат")</f>
        <v>Завантажити сертифікат</v>
      </c>
    </row>
    <row r="200" spans="1:4" x14ac:dyDescent="0.3">
      <c r="A200" t="s">
        <v>401</v>
      </c>
      <c r="B200" t="s">
        <v>5</v>
      </c>
      <c r="C200" t="s">
        <v>402</v>
      </c>
      <c r="D200" t="str">
        <f>HYPERLINK("https://talan.bank.gov.ua/get-user-certificate/JlQXZ8PCH68QeuME_6fG","Завантажити сертифікат")</f>
        <v>Завантажити сертифікат</v>
      </c>
    </row>
    <row r="201" spans="1:4" x14ac:dyDescent="0.3">
      <c r="A201" t="s">
        <v>403</v>
      </c>
      <c r="B201" t="s">
        <v>5</v>
      </c>
      <c r="C201" t="s">
        <v>404</v>
      </c>
      <c r="D201" t="str">
        <f>HYPERLINK("https://talan.bank.gov.ua/get-user-certificate/JlQXZ2g8UIbFZbl2Slrh","Завантажити сертифікат")</f>
        <v>Завантажити сертифікат</v>
      </c>
    </row>
    <row r="202" spans="1:4" x14ac:dyDescent="0.3">
      <c r="A202" t="s">
        <v>405</v>
      </c>
      <c r="B202" t="s">
        <v>5</v>
      </c>
      <c r="C202" t="s">
        <v>406</v>
      </c>
      <c r="D202" t="str">
        <f>HYPERLINK("https://talan.bank.gov.ua/get-user-certificate/JlQXZHs-lwzyboU2QF7Y","Завантажити сертифікат")</f>
        <v>Завантажити сертифікат</v>
      </c>
    </row>
    <row r="203" spans="1:4" x14ac:dyDescent="0.3">
      <c r="A203" t="s">
        <v>407</v>
      </c>
      <c r="B203" t="s">
        <v>5</v>
      </c>
      <c r="C203" t="s">
        <v>408</v>
      </c>
      <c r="D203" t="str">
        <f>HYPERLINK("https://talan.bank.gov.ua/get-user-certificate/JlQXZSu9WDtdvxw8T2XP","Завантажити сертифікат")</f>
        <v>Завантажити сертифікат</v>
      </c>
    </row>
    <row r="204" spans="1:4" x14ac:dyDescent="0.3">
      <c r="A204" t="s">
        <v>409</v>
      </c>
      <c r="B204" t="s">
        <v>5</v>
      </c>
      <c r="C204" t="s">
        <v>410</v>
      </c>
      <c r="D204" t="str">
        <f>HYPERLINK("https://talan.bank.gov.ua/get-user-certificate/JlQXZv2mNMJgpes2WtsO","Завантажити сертифікат")</f>
        <v>Завантажити сертифікат</v>
      </c>
    </row>
    <row r="205" spans="1:4" x14ac:dyDescent="0.3">
      <c r="A205" t="s">
        <v>411</v>
      </c>
      <c r="B205" t="s">
        <v>5</v>
      </c>
      <c r="C205" t="s">
        <v>412</v>
      </c>
      <c r="D205" t="str">
        <f>HYPERLINK("https://talan.bank.gov.ua/get-user-certificate/JlQXZXltEUX5AO9lZJIf","Завантажити сертифікат")</f>
        <v>Завантажити сертифікат</v>
      </c>
    </row>
    <row r="206" spans="1:4" x14ac:dyDescent="0.3">
      <c r="A206" t="s">
        <v>413</v>
      </c>
      <c r="B206" t="s">
        <v>5</v>
      </c>
      <c r="C206" t="s">
        <v>414</v>
      </c>
      <c r="D206" t="str">
        <f>HYPERLINK("https://talan.bank.gov.ua/get-user-certificate/JlQXZ3sB8amXeEFOlysL","Завантажити сертифікат")</f>
        <v>Завантажити сертифікат</v>
      </c>
    </row>
    <row r="207" spans="1:4" x14ac:dyDescent="0.3">
      <c r="A207" t="s">
        <v>415</v>
      </c>
      <c r="B207" t="s">
        <v>5</v>
      </c>
      <c r="C207" t="s">
        <v>416</v>
      </c>
      <c r="D207" t="str">
        <f>HYPERLINK("https://talan.bank.gov.ua/get-user-certificate/JlQXZEDoYwyohFMfTmUn","Завантажити сертифікат")</f>
        <v>Завантажити сертифікат</v>
      </c>
    </row>
    <row r="208" spans="1:4" x14ac:dyDescent="0.3">
      <c r="A208" t="s">
        <v>417</v>
      </c>
      <c r="B208" t="s">
        <v>5</v>
      </c>
      <c r="C208" t="s">
        <v>418</v>
      </c>
      <c r="D208" t="str">
        <f>HYPERLINK("https://talan.bank.gov.ua/get-user-certificate/JlQXZ8wJVpEGplYDHG_1","Завантажити сертифікат")</f>
        <v>Завантажити сертифікат</v>
      </c>
    </row>
    <row r="209" spans="1:4" x14ac:dyDescent="0.3">
      <c r="A209" t="s">
        <v>419</v>
      </c>
      <c r="B209" t="s">
        <v>5</v>
      </c>
      <c r="C209" t="s">
        <v>420</v>
      </c>
      <c r="D209" t="str">
        <f>HYPERLINK("https://talan.bank.gov.ua/get-user-certificate/JlQXZ9cTEd8ZPjycNgJC","Завантажити сертифікат")</f>
        <v>Завантажити сертифікат</v>
      </c>
    </row>
    <row r="210" spans="1:4" x14ac:dyDescent="0.3">
      <c r="A210" t="s">
        <v>421</v>
      </c>
      <c r="B210" t="s">
        <v>5</v>
      </c>
      <c r="C210" t="s">
        <v>422</v>
      </c>
      <c r="D210" t="str">
        <f>HYPERLINK("https://talan.bank.gov.ua/get-user-certificate/JlQXZEubFLbHr_GLoUby","Завантажити сертифікат")</f>
        <v>Завантажити сертифікат</v>
      </c>
    </row>
    <row r="211" spans="1:4" x14ac:dyDescent="0.3">
      <c r="A211" t="s">
        <v>423</v>
      </c>
      <c r="B211" t="s">
        <v>5</v>
      </c>
      <c r="C211" t="s">
        <v>424</v>
      </c>
      <c r="D211" t="str">
        <f>HYPERLINK("https://talan.bank.gov.ua/get-user-certificate/JlQXZMCjNLU-kEGTK1iV","Завантажити сертифікат")</f>
        <v>Завантажити сертифікат</v>
      </c>
    </row>
    <row r="212" spans="1:4" x14ac:dyDescent="0.3">
      <c r="A212" t="s">
        <v>425</v>
      </c>
      <c r="B212" t="s">
        <v>5</v>
      </c>
      <c r="C212" t="s">
        <v>426</v>
      </c>
      <c r="D212" t="str">
        <f>HYPERLINK("https://talan.bank.gov.ua/get-user-certificate/JlQXZP-ISiGHxGaTd5lY","Завантажити сертифікат")</f>
        <v>Завантажити сертифікат</v>
      </c>
    </row>
    <row r="213" spans="1:4" x14ac:dyDescent="0.3">
      <c r="A213" t="s">
        <v>427</v>
      </c>
      <c r="B213" t="s">
        <v>5</v>
      </c>
      <c r="C213" t="s">
        <v>428</v>
      </c>
      <c r="D213" t="str">
        <f>HYPERLINK("https://talan.bank.gov.ua/get-user-certificate/JlQXZ7rBV7rfcJLjPYqE","Завантажити сертифікат")</f>
        <v>Завантажити сертифікат</v>
      </c>
    </row>
    <row r="214" spans="1:4" x14ac:dyDescent="0.3">
      <c r="A214" t="s">
        <v>429</v>
      </c>
      <c r="B214" t="s">
        <v>5</v>
      </c>
      <c r="C214" t="s">
        <v>430</v>
      </c>
      <c r="D214" t="str">
        <f>HYPERLINK("https://talan.bank.gov.ua/get-user-certificate/JlQXZk1yRT00tHfD4QVo","Завантажити сертифікат")</f>
        <v>Завантажити сертифікат</v>
      </c>
    </row>
    <row r="215" spans="1:4" x14ac:dyDescent="0.3">
      <c r="A215" t="s">
        <v>431</v>
      </c>
      <c r="B215" t="s">
        <v>5</v>
      </c>
      <c r="C215" t="s">
        <v>432</v>
      </c>
      <c r="D215" t="str">
        <f>HYPERLINK("https://talan.bank.gov.ua/get-user-certificate/JlQXZbw2jtAVJJ_XIku9","Завантажити сертифікат")</f>
        <v>Завантажити сертифікат</v>
      </c>
    </row>
    <row r="216" spans="1:4" x14ac:dyDescent="0.3">
      <c r="A216" t="s">
        <v>433</v>
      </c>
      <c r="B216" t="s">
        <v>5</v>
      </c>
      <c r="C216" t="s">
        <v>434</v>
      </c>
      <c r="D216" t="str">
        <f>HYPERLINK("https://talan.bank.gov.ua/get-user-certificate/JlQXZHYr4L9mc8VhHDyA","Завантажити сертифікат")</f>
        <v>Завантажити сертифікат</v>
      </c>
    </row>
    <row r="217" spans="1:4" x14ac:dyDescent="0.3">
      <c r="A217" t="s">
        <v>435</v>
      </c>
      <c r="B217" t="s">
        <v>5</v>
      </c>
      <c r="C217" t="s">
        <v>436</v>
      </c>
      <c r="D217" t="str">
        <f>HYPERLINK("https://talan.bank.gov.ua/get-user-certificate/JlQXZWzDF0gs_8nSVg_L","Завантажити сертифікат")</f>
        <v>Завантажити сертифікат</v>
      </c>
    </row>
    <row r="218" spans="1:4" x14ac:dyDescent="0.3">
      <c r="A218" t="s">
        <v>437</v>
      </c>
      <c r="B218" t="s">
        <v>5</v>
      </c>
      <c r="C218" t="s">
        <v>438</v>
      </c>
      <c r="D218" t="str">
        <f>HYPERLINK("https://talan.bank.gov.ua/get-user-certificate/JlQXZdVQvQbrnPpkJENv","Завантажити сертифікат")</f>
        <v>Завантажити сертифікат</v>
      </c>
    </row>
    <row r="219" spans="1:4" x14ac:dyDescent="0.3">
      <c r="A219" t="s">
        <v>439</v>
      </c>
      <c r="B219" t="s">
        <v>5</v>
      </c>
      <c r="C219" t="s">
        <v>440</v>
      </c>
      <c r="D219" t="str">
        <f>HYPERLINK("https://talan.bank.gov.ua/get-user-certificate/JlQXZugqRxSFYNqNGkkq","Завантажити сертифікат")</f>
        <v>Завантажити сертифікат</v>
      </c>
    </row>
    <row r="220" spans="1:4" x14ac:dyDescent="0.3">
      <c r="A220" t="s">
        <v>441</v>
      </c>
      <c r="B220" t="s">
        <v>5</v>
      </c>
      <c r="C220" t="s">
        <v>442</v>
      </c>
      <c r="D220" t="str">
        <f>HYPERLINK("https://talan.bank.gov.ua/get-user-certificate/JlQXZe7cq9iJJpBvWusJ","Завантажити сертифікат")</f>
        <v>Завантажити сертифікат</v>
      </c>
    </row>
    <row r="221" spans="1:4" x14ac:dyDescent="0.3">
      <c r="A221" t="s">
        <v>443</v>
      </c>
      <c r="B221" t="s">
        <v>5</v>
      </c>
      <c r="C221" t="s">
        <v>444</v>
      </c>
      <c r="D221" t="str">
        <f>HYPERLINK("https://talan.bank.gov.ua/get-user-certificate/JlQXZxoDbrSWft22DIB6","Завантажити сертифікат")</f>
        <v>Завантажити сертифікат</v>
      </c>
    </row>
    <row r="222" spans="1:4" x14ac:dyDescent="0.3">
      <c r="A222" t="s">
        <v>445</v>
      </c>
      <c r="B222" t="s">
        <v>5</v>
      </c>
      <c r="C222" t="s">
        <v>446</v>
      </c>
      <c r="D222" t="str">
        <f>HYPERLINK("https://talan.bank.gov.ua/get-user-certificate/JlQXZKcNwX3AwfErCOMH","Завантажити сертифікат")</f>
        <v>Завантажити сертифікат</v>
      </c>
    </row>
    <row r="223" spans="1:4" x14ac:dyDescent="0.3">
      <c r="A223" t="s">
        <v>447</v>
      </c>
      <c r="B223" t="s">
        <v>5</v>
      </c>
      <c r="C223" t="s">
        <v>448</v>
      </c>
      <c r="D223" t="str">
        <f>HYPERLINK("https://talan.bank.gov.ua/get-user-certificate/JlQXZ3TIYFCAk-qH8qqY","Завантажити сертифікат")</f>
        <v>Завантажити сертифікат</v>
      </c>
    </row>
    <row r="224" spans="1:4" x14ac:dyDescent="0.3">
      <c r="A224" t="s">
        <v>449</v>
      </c>
      <c r="B224" t="s">
        <v>5</v>
      </c>
      <c r="C224" t="s">
        <v>450</v>
      </c>
      <c r="D224" t="str">
        <f>HYPERLINK("https://talan.bank.gov.ua/get-user-certificate/JlQXZdFJYhBqsi6acEtV","Завантажити сертифікат")</f>
        <v>Завантажити сертифікат</v>
      </c>
    </row>
    <row r="225" spans="1:4" x14ac:dyDescent="0.3">
      <c r="A225" t="s">
        <v>451</v>
      </c>
      <c r="B225" t="s">
        <v>5</v>
      </c>
      <c r="C225" t="s">
        <v>452</v>
      </c>
      <c r="D225" t="str">
        <f>HYPERLINK("https://talan.bank.gov.ua/get-user-certificate/JlQXZCcB0U9OvBPB2huX","Завантажити сертифікат")</f>
        <v>Завантажити сертифікат</v>
      </c>
    </row>
    <row r="226" spans="1:4" x14ac:dyDescent="0.3">
      <c r="A226" t="s">
        <v>453</v>
      </c>
      <c r="B226" t="s">
        <v>5</v>
      </c>
      <c r="C226" t="s">
        <v>454</v>
      </c>
      <c r="D226" t="str">
        <f>HYPERLINK("https://talan.bank.gov.ua/get-user-certificate/JlQXZvRHSrluaFR_jW7t","Завантажити сертифікат")</f>
        <v>Завантажити сертифікат</v>
      </c>
    </row>
    <row r="227" spans="1:4" x14ac:dyDescent="0.3">
      <c r="A227" t="s">
        <v>455</v>
      </c>
      <c r="B227" t="s">
        <v>5</v>
      </c>
      <c r="C227" t="s">
        <v>456</v>
      </c>
      <c r="D227" t="str">
        <f>HYPERLINK("https://talan.bank.gov.ua/get-user-certificate/JlQXZ7yoQQFNgvNcxnpw","Завантажити сертифікат")</f>
        <v>Завантажити сертифікат</v>
      </c>
    </row>
    <row r="228" spans="1:4" x14ac:dyDescent="0.3">
      <c r="A228" t="s">
        <v>457</v>
      </c>
      <c r="B228" t="s">
        <v>5</v>
      </c>
      <c r="C228" t="s">
        <v>458</v>
      </c>
      <c r="D228" t="str">
        <f>HYPERLINK("https://talan.bank.gov.ua/get-user-certificate/JlQXZyOi5F_C2p1_ny84","Завантажити сертифікат")</f>
        <v>Завантажити сертифікат</v>
      </c>
    </row>
    <row r="229" spans="1:4" x14ac:dyDescent="0.3">
      <c r="A229" t="s">
        <v>459</v>
      </c>
      <c r="B229" t="s">
        <v>5</v>
      </c>
      <c r="C229" t="s">
        <v>460</v>
      </c>
      <c r="D229" t="str">
        <f>HYPERLINK("https://talan.bank.gov.ua/get-user-certificate/JlQXZ5z4Wm9-25zLov4Q","Завантажити сертифікат")</f>
        <v>Завантажити сертифікат</v>
      </c>
    </row>
    <row r="230" spans="1:4" x14ac:dyDescent="0.3">
      <c r="A230" t="s">
        <v>461</v>
      </c>
      <c r="B230" t="s">
        <v>5</v>
      </c>
      <c r="C230" t="s">
        <v>462</v>
      </c>
      <c r="D230" t="str">
        <f>HYPERLINK("https://talan.bank.gov.ua/get-user-certificate/JlQXZf3C7ColqHgbcf2q","Завантажити сертифікат")</f>
        <v>Завантажити сертифікат</v>
      </c>
    </row>
    <row r="231" spans="1:4" x14ac:dyDescent="0.3">
      <c r="A231" t="s">
        <v>463</v>
      </c>
      <c r="B231" t="s">
        <v>5</v>
      </c>
      <c r="C231" t="s">
        <v>464</v>
      </c>
      <c r="D231" t="str">
        <f>HYPERLINK("https://talan.bank.gov.ua/get-user-certificate/JlQXZz1eT0AxQZcgxeSW","Завантажити сертифікат")</f>
        <v>Завантажити сертифікат</v>
      </c>
    </row>
    <row r="232" spans="1:4" x14ac:dyDescent="0.3">
      <c r="A232" t="s">
        <v>465</v>
      </c>
      <c r="B232" t="s">
        <v>5</v>
      </c>
      <c r="C232" t="s">
        <v>466</v>
      </c>
      <c r="D232" t="str">
        <f>HYPERLINK("https://talan.bank.gov.ua/get-user-certificate/JlQXZ1qKL0jxCy77Ur60","Завантажити сертифікат")</f>
        <v>Завантажити сертифікат</v>
      </c>
    </row>
    <row r="233" spans="1:4" x14ac:dyDescent="0.3">
      <c r="A233" t="s">
        <v>467</v>
      </c>
      <c r="B233" t="s">
        <v>5</v>
      </c>
      <c r="C233" t="s">
        <v>468</v>
      </c>
      <c r="D233" t="str">
        <f>HYPERLINK("https://talan.bank.gov.ua/get-user-certificate/JlQXZj0ihfdzhDsnjigN","Завантажити сертифікат")</f>
        <v>Завантажити сертифікат</v>
      </c>
    </row>
    <row r="234" spans="1:4" x14ac:dyDescent="0.3">
      <c r="A234" t="s">
        <v>469</v>
      </c>
      <c r="B234" t="s">
        <v>5</v>
      </c>
      <c r="C234" t="s">
        <v>470</v>
      </c>
      <c r="D234" t="str">
        <f>HYPERLINK("https://talan.bank.gov.ua/get-user-certificate/JlQXZlTHtn6vqfiBrmuX","Завантажити сертифікат")</f>
        <v>Завантажити сертифікат</v>
      </c>
    </row>
    <row r="235" spans="1:4" x14ac:dyDescent="0.3">
      <c r="A235" t="s">
        <v>471</v>
      </c>
      <c r="B235" t="s">
        <v>5</v>
      </c>
      <c r="C235" t="s">
        <v>472</v>
      </c>
      <c r="D235" t="str">
        <f>HYPERLINK("https://talan.bank.gov.ua/get-user-certificate/JlQXZlk0Y_JLYZ_eAMjR","Завантажити сертифікат")</f>
        <v>Завантажити сертифікат</v>
      </c>
    </row>
    <row r="236" spans="1:4" x14ac:dyDescent="0.3">
      <c r="A236" t="s">
        <v>473</v>
      </c>
      <c r="B236" t="s">
        <v>5</v>
      </c>
      <c r="C236" t="s">
        <v>474</v>
      </c>
      <c r="D236" t="str">
        <f>HYPERLINK("https://talan.bank.gov.ua/get-user-certificate/JlQXZxwAFFRddQDS1mMb","Завантажити сертифікат")</f>
        <v>Завантажити сертифікат</v>
      </c>
    </row>
    <row r="237" spans="1:4" x14ac:dyDescent="0.3">
      <c r="A237" t="s">
        <v>475</v>
      </c>
      <c r="B237" t="s">
        <v>5</v>
      </c>
      <c r="C237" t="s">
        <v>476</v>
      </c>
      <c r="D237" t="str">
        <f>HYPERLINK("https://talan.bank.gov.ua/get-user-certificate/JlQXZN89ep4oHRYUmKXa","Завантажити сертифікат")</f>
        <v>Завантажити сертифікат</v>
      </c>
    </row>
    <row r="238" spans="1:4" x14ac:dyDescent="0.3">
      <c r="A238" t="s">
        <v>477</v>
      </c>
      <c r="B238" t="s">
        <v>5</v>
      </c>
      <c r="C238" t="s">
        <v>478</v>
      </c>
      <c r="D238" t="str">
        <f>HYPERLINK("https://talan.bank.gov.ua/get-user-certificate/JlQXZRieSI_G-_Yge7_k","Завантажити сертифікат")</f>
        <v>Завантажити сертифікат</v>
      </c>
    </row>
    <row r="239" spans="1:4" x14ac:dyDescent="0.3">
      <c r="A239" t="s">
        <v>479</v>
      </c>
      <c r="B239" t="s">
        <v>5</v>
      </c>
      <c r="C239" t="s">
        <v>480</v>
      </c>
      <c r="D239" t="str">
        <f>HYPERLINK("https://talan.bank.gov.ua/get-user-certificate/JlQXZrcP9G-tla5F_XLa","Завантажити сертифікат")</f>
        <v>Завантажити сертифікат</v>
      </c>
    </row>
    <row r="240" spans="1:4" x14ac:dyDescent="0.3">
      <c r="A240" t="s">
        <v>481</v>
      </c>
      <c r="B240" t="s">
        <v>5</v>
      </c>
      <c r="C240" t="s">
        <v>482</v>
      </c>
      <c r="D240" t="str">
        <f>HYPERLINK("https://talan.bank.gov.ua/get-user-certificate/JlQXZnAykVqaeE-K6G6Q","Завантажити сертифікат")</f>
        <v>Завантажити сертифікат</v>
      </c>
    </row>
    <row r="241" spans="1:4" x14ac:dyDescent="0.3">
      <c r="A241" t="s">
        <v>483</v>
      </c>
      <c r="B241" t="s">
        <v>5</v>
      </c>
      <c r="C241" t="s">
        <v>484</v>
      </c>
      <c r="D241" t="str">
        <f>HYPERLINK("https://talan.bank.gov.ua/get-user-certificate/JlQXZ-AiEQhwh2MlI1Fj","Завантажити сертифікат")</f>
        <v>Завантажити сертифікат</v>
      </c>
    </row>
    <row r="242" spans="1:4" x14ac:dyDescent="0.3">
      <c r="A242" t="s">
        <v>485</v>
      </c>
      <c r="B242" t="s">
        <v>5</v>
      </c>
      <c r="C242" t="s">
        <v>486</v>
      </c>
      <c r="D242" t="str">
        <f>HYPERLINK("https://talan.bank.gov.ua/get-user-certificate/JlQXZkXQqorE6_xW9-L8","Завантажити сертифікат")</f>
        <v>Завантажити сертифікат</v>
      </c>
    </row>
    <row r="243" spans="1:4" x14ac:dyDescent="0.3">
      <c r="A243" t="s">
        <v>487</v>
      </c>
      <c r="B243" t="s">
        <v>5</v>
      </c>
      <c r="C243" t="s">
        <v>488</v>
      </c>
      <c r="D243" t="str">
        <f>HYPERLINK("https://talan.bank.gov.ua/get-user-certificate/JlQXZu7_zNmr9jFCotz6","Завантажити сертифікат")</f>
        <v>Завантажити сертифікат</v>
      </c>
    </row>
    <row r="244" spans="1:4" x14ac:dyDescent="0.3">
      <c r="A244" t="s">
        <v>489</v>
      </c>
      <c r="B244" t="s">
        <v>5</v>
      </c>
      <c r="C244" t="s">
        <v>490</v>
      </c>
      <c r="D244" t="str">
        <f>HYPERLINK("https://talan.bank.gov.ua/get-user-certificate/JlQXZqL5QaufDCcr6Rrd","Завантажити сертифікат")</f>
        <v>Завантажити сертифікат</v>
      </c>
    </row>
    <row r="245" spans="1:4" x14ac:dyDescent="0.3">
      <c r="A245" t="s">
        <v>491</v>
      </c>
      <c r="B245" t="s">
        <v>5</v>
      </c>
      <c r="C245" t="s">
        <v>492</v>
      </c>
      <c r="D245" t="str">
        <f>HYPERLINK("https://talan.bank.gov.ua/get-user-certificate/JlQXZrOnrN6oMArwy6IA","Завантажити сертифікат")</f>
        <v>Завантажити сертифікат</v>
      </c>
    </row>
    <row r="246" spans="1:4" x14ac:dyDescent="0.3">
      <c r="A246" t="s">
        <v>493</v>
      </c>
      <c r="B246" t="s">
        <v>5</v>
      </c>
      <c r="C246" t="s">
        <v>494</v>
      </c>
      <c r="D246" t="str">
        <f>HYPERLINK("https://talan.bank.gov.ua/get-user-certificate/JlQXZJihVlvXCOiZT4xC","Завантажити сертифікат")</f>
        <v>Завантажити сертифікат</v>
      </c>
    </row>
    <row r="247" spans="1:4" x14ac:dyDescent="0.3">
      <c r="A247" t="s">
        <v>495</v>
      </c>
      <c r="B247" t="s">
        <v>5</v>
      </c>
      <c r="C247" t="s">
        <v>496</v>
      </c>
      <c r="D247" t="str">
        <f>HYPERLINK("https://talan.bank.gov.ua/get-user-certificate/JlQXZ92K4HYOq0G9_KUL","Завантажити сертифікат")</f>
        <v>Завантажити сертифікат</v>
      </c>
    </row>
    <row r="248" spans="1:4" x14ac:dyDescent="0.3">
      <c r="A248" t="s">
        <v>497</v>
      </c>
      <c r="B248" t="s">
        <v>5</v>
      </c>
      <c r="C248" t="s">
        <v>498</v>
      </c>
      <c r="D248" t="str">
        <f>HYPERLINK("https://talan.bank.gov.ua/get-user-certificate/JlQXZXQBhyvLwfNh4BSx","Завантажити сертифікат")</f>
        <v>Завантажити сертифікат</v>
      </c>
    </row>
    <row r="249" spans="1:4" x14ac:dyDescent="0.3">
      <c r="A249" t="s">
        <v>499</v>
      </c>
      <c r="B249" t="s">
        <v>5</v>
      </c>
      <c r="C249" t="s">
        <v>500</v>
      </c>
      <c r="D249" t="str">
        <f>HYPERLINK("https://talan.bank.gov.ua/get-user-certificate/JlQXZVGOIVO6_NwMMn3g","Завантажити сертифікат")</f>
        <v>Завантажити сертифікат</v>
      </c>
    </row>
    <row r="250" spans="1:4" x14ac:dyDescent="0.3">
      <c r="A250" t="s">
        <v>501</v>
      </c>
      <c r="B250" t="s">
        <v>5</v>
      </c>
      <c r="C250" t="s">
        <v>502</v>
      </c>
      <c r="D250" t="str">
        <f>HYPERLINK("https://talan.bank.gov.ua/get-user-certificate/JlQXZ5VlqMnwVLnwH-8e","Завантажити сертифікат")</f>
        <v>Завантажити сертифікат</v>
      </c>
    </row>
    <row r="251" spans="1:4" x14ac:dyDescent="0.3">
      <c r="A251" t="s">
        <v>503</v>
      </c>
      <c r="B251" t="s">
        <v>5</v>
      </c>
      <c r="C251" t="s">
        <v>504</v>
      </c>
      <c r="D251" t="str">
        <f>HYPERLINK("https://talan.bank.gov.ua/get-user-certificate/JlQXZ4yeMqga_tXgm2-h","Завантажити сертифікат")</f>
        <v>Завантажити сертифікат</v>
      </c>
    </row>
    <row r="252" spans="1:4" x14ac:dyDescent="0.3">
      <c r="A252" t="s">
        <v>505</v>
      </c>
      <c r="B252" t="s">
        <v>5</v>
      </c>
      <c r="C252" t="s">
        <v>506</v>
      </c>
      <c r="D252" t="str">
        <f>HYPERLINK("https://talan.bank.gov.ua/get-user-certificate/JlQXZUCXwWuGGhSw1CZ2","Завантажити сертифікат")</f>
        <v>Завантажити сертифікат</v>
      </c>
    </row>
    <row r="253" spans="1:4" x14ac:dyDescent="0.3">
      <c r="A253" t="s">
        <v>507</v>
      </c>
      <c r="B253" t="s">
        <v>5</v>
      </c>
      <c r="C253" t="s">
        <v>508</v>
      </c>
      <c r="D253" t="str">
        <f>HYPERLINK("https://talan.bank.gov.ua/get-user-certificate/JlQXZbFNZWrXSbUsEka0","Завантажити сертифікат")</f>
        <v>Завантажити сертифікат</v>
      </c>
    </row>
    <row r="254" spans="1:4" x14ac:dyDescent="0.3">
      <c r="A254" t="s">
        <v>509</v>
      </c>
      <c r="B254" t="s">
        <v>5</v>
      </c>
      <c r="C254" t="s">
        <v>510</v>
      </c>
      <c r="D254" t="str">
        <f>HYPERLINK("https://talan.bank.gov.ua/get-user-certificate/JlQXZj4f9HL7wMKlp_Wj","Завантажити сертифікат")</f>
        <v>Завантажити сертифікат</v>
      </c>
    </row>
    <row r="255" spans="1:4" x14ac:dyDescent="0.3">
      <c r="A255" t="s">
        <v>511</v>
      </c>
      <c r="B255" t="s">
        <v>5</v>
      </c>
      <c r="C255" t="s">
        <v>512</v>
      </c>
      <c r="D255" t="str">
        <f>HYPERLINK("https://talan.bank.gov.ua/get-user-certificate/JlQXZQfyGc81Dkmco32L","Завантажити сертифікат")</f>
        <v>Завантажити сертифікат</v>
      </c>
    </row>
    <row r="256" spans="1:4" x14ac:dyDescent="0.3">
      <c r="A256" t="s">
        <v>513</v>
      </c>
      <c r="B256" t="s">
        <v>5</v>
      </c>
      <c r="C256" t="s">
        <v>514</v>
      </c>
      <c r="D256" t="str">
        <f>HYPERLINK("https://talan.bank.gov.ua/get-user-certificate/JlQXZ9xoGfITb90DMeL8","Завантажити сертифікат")</f>
        <v>Завантажити сертифікат</v>
      </c>
    </row>
    <row r="257" spans="1:4" x14ac:dyDescent="0.3">
      <c r="A257" t="s">
        <v>515</v>
      </c>
      <c r="B257" t="s">
        <v>5</v>
      </c>
      <c r="C257" t="s">
        <v>516</v>
      </c>
      <c r="D257" t="str">
        <f>HYPERLINK("https://talan.bank.gov.ua/get-user-certificate/JlQXZ0wj3JfDdgzTs50S","Завантажити сертифікат")</f>
        <v>Завантажити сертифікат</v>
      </c>
    </row>
    <row r="258" spans="1:4" x14ac:dyDescent="0.3">
      <c r="A258" t="s">
        <v>517</v>
      </c>
      <c r="B258" t="s">
        <v>5</v>
      </c>
      <c r="C258" t="s">
        <v>518</v>
      </c>
      <c r="D258" t="str">
        <f>HYPERLINK("https://talan.bank.gov.ua/get-user-certificate/JlQXZvK4iAWkSmL1qfa5","Завантажити сертифікат")</f>
        <v>Завантажити сертифікат</v>
      </c>
    </row>
    <row r="259" spans="1:4" x14ac:dyDescent="0.3">
      <c r="A259" t="s">
        <v>519</v>
      </c>
      <c r="B259" t="s">
        <v>5</v>
      </c>
      <c r="C259" t="s">
        <v>520</v>
      </c>
      <c r="D259" t="str">
        <f>HYPERLINK("https://talan.bank.gov.ua/get-user-certificate/JlQXZe5r55uWbJ5x1YGS","Завантажити сертифікат")</f>
        <v>Завантажити сертифікат</v>
      </c>
    </row>
    <row r="260" spans="1:4" x14ac:dyDescent="0.3">
      <c r="A260" t="s">
        <v>521</v>
      </c>
      <c r="B260" t="s">
        <v>5</v>
      </c>
      <c r="C260" t="s">
        <v>522</v>
      </c>
      <c r="D260" t="str">
        <f>HYPERLINK("https://talan.bank.gov.ua/get-user-certificate/JlQXZUHMdj0nvo94xYb3","Завантажити сертифікат")</f>
        <v>Завантажити сертифікат</v>
      </c>
    </row>
    <row r="261" spans="1:4" x14ac:dyDescent="0.3">
      <c r="A261" t="s">
        <v>523</v>
      </c>
      <c r="B261" t="s">
        <v>5</v>
      </c>
      <c r="C261" t="s">
        <v>524</v>
      </c>
      <c r="D261" t="str">
        <f>HYPERLINK("https://talan.bank.gov.ua/get-user-certificate/JlQXZ-iqCDHjaEGNI_Od","Завантажити сертифікат")</f>
        <v>Завантажити сертифікат</v>
      </c>
    </row>
    <row r="262" spans="1:4" x14ac:dyDescent="0.3">
      <c r="A262" t="s">
        <v>525</v>
      </c>
      <c r="B262" t="s">
        <v>5</v>
      </c>
      <c r="C262" t="s">
        <v>526</v>
      </c>
      <c r="D262" t="str">
        <f>HYPERLINK("https://talan.bank.gov.ua/get-user-certificate/JlQXZEr1qfQHNsXV6jf0","Завантажити сертифікат")</f>
        <v>Завантажити сертифікат</v>
      </c>
    </row>
    <row r="263" spans="1:4" x14ac:dyDescent="0.3">
      <c r="A263" t="s">
        <v>527</v>
      </c>
      <c r="B263" t="s">
        <v>5</v>
      </c>
      <c r="C263" t="s">
        <v>528</v>
      </c>
      <c r="D263" t="str">
        <f>HYPERLINK("https://talan.bank.gov.ua/get-user-certificate/JlQXZgdpG8a6caow7B70","Завантажити сертифікат")</f>
        <v>Завантажити сертифікат</v>
      </c>
    </row>
    <row r="264" spans="1:4" x14ac:dyDescent="0.3">
      <c r="A264" t="s">
        <v>529</v>
      </c>
      <c r="B264" t="s">
        <v>5</v>
      </c>
      <c r="C264" t="s">
        <v>530</v>
      </c>
      <c r="D264" t="str">
        <f>HYPERLINK("https://talan.bank.gov.ua/get-user-certificate/JlQXZk3gWitpORRw9d5y","Завантажити сертифікат")</f>
        <v>Завантажити сертифікат</v>
      </c>
    </row>
    <row r="265" spans="1:4" x14ac:dyDescent="0.3">
      <c r="A265" t="s">
        <v>531</v>
      </c>
      <c r="B265" t="s">
        <v>5</v>
      </c>
      <c r="C265" t="s">
        <v>532</v>
      </c>
      <c r="D265" t="str">
        <f>HYPERLINK("https://talan.bank.gov.ua/get-user-certificate/JlQXZAZsrFs3b-3gVPtu","Завантажити сертифікат")</f>
        <v>Завантажити сертифікат</v>
      </c>
    </row>
    <row r="266" spans="1:4" x14ac:dyDescent="0.3">
      <c r="A266" t="s">
        <v>533</v>
      </c>
      <c r="B266" t="s">
        <v>5</v>
      </c>
      <c r="C266" t="s">
        <v>534</v>
      </c>
      <c r="D266" t="str">
        <f>HYPERLINK("https://talan.bank.gov.ua/get-user-certificate/JlQXZ72JQx-BSA4dH9Qw","Завантажити сертифікат")</f>
        <v>Завантажити сертифікат</v>
      </c>
    </row>
    <row r="267" spans="1:4" x14ac:dyDescent="0.3">
      <c r="A267" t="s">
        <v>535</v>
      </c>
      <c r="B267" t="s">
        <v>5</v>
      </c>
      <c r="C267" t="s">
        <v>536</v>
      </c>
      <c r="D267" t="str">
        <f>HYPERLINK("https://talan.bank.gov.ua/get-user-certificate/JlQXZd9MRMryHR3yPa_d","Завантажити сертифікат")</f>
        <v>Завантажити сертифікат</v>
      </c>
    </row>
    <row r="268" spans="1:4" x14ac:dyDescent="0.3">
      <c r="A268" t="s">
        <v>537</v>
      </c>
      <c r="B268" t="s">
        <v>5</v>
      </c>
      <c r="C268" t="s">
        <v>538</v>
      </c>
      <c r="D268" t="str">
        <f>HYPERLINK("https://talan.bank.gov.ua/get-user-certificate/JlQXZoXPwGP_5Nvrx5X6","Завантажити сертифікат")</f>
        <v>Завантажити сертифікат</v>
      </c>
    </row>
    <row r="269" spans="1:4" x14ac:dyDescent="0.3">
      <c r="A269" t="s">
        <v>539</v>
      </c>
      <c r="B269" t="s">
        <v>5</v>
      </c>
      <c r="C269" t="s">
        <v>540</v>
      </c>
      <c r="D269" t="str">
        <f>HYPERLINK("https://talan.bank.gov.ua/get-user-certificate/JlQXZ65C4TK0kheSVnzp","Завантажити сертифікат")</f>
        <v>Завантажити сертифікат</v>
      </c>
    </row>
    <row r="270" spans="1:4" x14ac:dyDescent="0.3">
      <c r="A270" t="s">
        <v>541</v>
      </c>
      <c r="B270" t="s">
        <v>5</v>
      </c>
      <c r="C270" t="s">
        <v>542</v>
      </c>
      <c r="D270" t="str">
        <f>HYPERLINK("https://talan.bank.gov.ua/get-user-certificate/JlQXZxV0iiVaGw2OtSoW","Завантажити сертифікат")</f>
        <v>Завантажити сертифікат</v>
      </c>
    </row>
    <row r="271" spans="1:4" x14ac:dyDescent="0.3">
      <c r="A271" t="s">
        <v>543</v>
      </c>
      <c r="B271" t="s">
        <v>5</v>
      </c>
      <c r="C271" t="s">
        <v>544</v>
      </c>
      <c r="D271" t="str">
        <f>HYPERLINK("https://talan.bank.gov.ua/get-user-certificate/JlQXZ1ElMel4yl-x1mBI","Завантажити сертифікат")</f>
        <v>Завантажити сертифікат</v>
      </c>
    </row>
    <row r="272" spans="1:4" x14ac:dyDescent="0.3">
      <c r="A272" t="s">
        <v>545</v>
      </c>
      <c r="B272" t="s">
        <v>5</v>
      </c>
      <c r="C272" t="s">
        <v>546</v>
      </c>
      <c r="D272" t="str">
        <f>HYPERLINK("https://talan.bank.gov.ua/get-user-certificate/JlQXZ4uhrLD0xaPhzLH8","Завантажити сертифікат")</f>
        <v>Завантажити сертифікат</v>
      </c>
    </row>
    <row r="273" spans="1:4" x14ac:dyDescent="0.3">
      <c r="A273" t="s">
        <v>547</v>
      </c>
      <c r="B273" t="s">
        <v>5</v>
      </c>
      <c r="C273" t="s">
        <v>548</v>
      </c>
      <c r="D273" t="str">
        <f>HYPERLINK("https://talan.bank.gov.ua/get-user-certificate/JlQXZQazt2KxdH0Q3cM9","Завантажити сертифікат")</f>
        <v>Завантажити сертифікат</v>
      </c>
    </row>
    <row r="274" spans="1:4" x14ac:dyDescent="0.3">
      <c r="A274" t="s">
        <v>549</v>
      </c>
      <c r="B274" t="s">
        <v>5</v>
      </c>
      <c r="C274" t="s">
        <v>550</v>
      </c>
      <c r="D274" t="str">
        <f>HYPERLINK("https://talan.bank.gov.ua/get-user-certificate/JlQXZ397rnl1EPvhEZp5","Завантажити сертифікат")</f>
        <v>Завантажити сертифікат</v>
      </c>
    </row>
    <row r="275" spans="1:4" x14ac:dyDescent="0.3">
      <c r="A275" t="s">
        <v>551</v>
      </c>
      <c r="B275" t="s">
        <v>5</v>
      </c>
      <c r="C275" t="s">
        <v>552</v>
      </c>
      <c r="D275" t="str">
        <f>HYPERLINK("https://talan.bank.gov.ua/get-user-certificate/JlQXZmkYyklVVUbK1Zn5","Завантажити сертифікат")</f>
        <v>Завантажити сертифікат</v>
      </c>
    </row>
    <row r="276" spans="1:4" x14ac:dyDescent="0.3">
      <c r="A276" t="s">
        <v>553</v>
      </c>
      <c r="B276" t="s">
        <v>5</v>
      </c>
      <c r="C276" t="s">
        <v>554</v>
      </c>
      <c r="D276" t="str">
        <f>HYPERLINK("https://talan.bank.gov.ua/get-user-certificate/JlQXZxZ5npG24bouxCNG","Завантажити сертифікат")</f>
        <v>Завантажити сертифікат</v>
      </c>
    </row>
    <row r="277" spans="1:4" x14ac:dyDescent="0.3">
      <c r="A277" t="s">
        <v>555</v>
      </c>
      <c r="B277" t="s">
        <v>5</v>
      </c>
      <c r="C277" t="s">
        <v>556</v>
      </c>
      <c r="D277" t="str">
        <f>HYPERLINK("https://talan.bank.gov.ua/get-user-certificate/JlQXZFHDocWsxmpkFygX","Завантажити сертифікат")</f>
        <v>Завантажити сертифікат</v>
      </c>
    </row>
    <row r="278" spans="1:4" x14ac:dyDescent="0.3">
      <c r="A278" t="s">
        <v>557</v>
      </c>
      <c r="B278" t="s">
        <v>5</v>
      </c>
      <c r="C278" t="s">
        <v>558</v>
      </c>
      <c r="D278" t="str">
        <f>HYPERLINK("https://talan.bank.gov.ua/get-user-certificate/JlQXZtP8D161jbgm_mk-","Завантажити сертифікат")</f>
        <v>Завантажити сертифікат</v>
      </c>
    </row>
    <row r="279" spans="1:4" x14ac:dyDescent="0.3">
      <c r="A279" t="s">
        <v>559</v>
      </c>
      <c r="B279" t="s">
        <v>5</v>
      </c>
      <c r="C279" t="s">
        <v>560</v>
      </c>
      <c r="D279" t="str">
        <f>HYPERLINK("https://talan.bank.gov.ua/get-user-certificate/JlQXZTBIhthgqVXIPuNc","Завантажити сертифікат")</f>
        <v>Завантажити сертифікат</v>
      </c>
    </row>
    <row r="280" spans="1:4" x14ac:dyDescent="0.3">
      <c r="A280" t="s">
        <v>561</v>
      </c>
      <c r="B280" t="s">
        <v>5</v>
      </c>
      <c r="C280" t="s">
        <v>562</v>
      </c>
      <c r="D280" t="str">
        <f>HYPERLINK("https://talan.bank.gov.ua/get-user-certificate/JlQXZ9fi8ZXKgz6pd4F1","Завантажити сертифікат")</f>
        <v>Завантажити сертифікат</v>
      </c>
    </row>
    <row r="281" spans="1:4" x14ac:dyDescent="0.3">
      <c r="A281" t="s">
        <v>563</v>
      </c>
      <c r="B281" t="s">
        <v>5</v>
      </c>
      <c r="C281" t="s">
        <v>564</v>
      </c>
      <c r="D281" t="str">
        <f>HYPERLINK("https://talan.bank.gov.ua/get-user-certificate/JlQXZ7jY0trWB9rHnfQG","Завантажити сертифікат")</f>
        <v>Завантажити сертифікат</v>
      </c>
    </row>
    <row r="282" spans="1:4" x14ac:dyDescent="0.3">
      <c r="A282" t="s">
        <v>565</v>
      </c>
      <c r="B282" t="s">
        <v>5</v>
      </c>
      <c r="C282" t="s">
        <v>566</v>
      </c>
      <c r="D282" t="str">
        <f>HYPERLINK("https://talan.bank.gov.ua/get-user-certificate/JlQXZJy7dBoEa-QaEAtb","Завантажити сертифікат")</f>
        <v>Завантажити сертифікат</v>
      </c>
    </row>
    <row r="283" spans="1:4" x14ac:dyDescent="0.3">
      <c r="A283" t="s">
        <v>567</v>
      </c>
      <c r="B283" t="s">
        <v>5</v>
      </c>
      <c r="C283" t="s">
        <v>568</v>
      </c>
      <c r="D283" t="str">
        <f>HYPERLINK("https://talan.bank.gov.ua/get-user-certificate/JlQXZS07ZzsH7ij-Ysrz","Завантажити сертифікат")</f>
        <v>Завантажити сертифікат</v>
      </c>
    </row>
    <row r="284" spans="1:4" x14ac:dyDescent="0.3">
      <c r="A284" t="s">
        <v>569</v>
      </c>
      <c r="B284" t="s">
        <v>5</v>
      </c>
      <c r="C284" t="s">
        <v>570</v>
      </c>
      <c r="D284" t="str">
        <f>HYPERLINK("https://talan.bank.gov.ua/get-user-certificate/JlQXZvzobPScl0dWhrz8","Завантажити сертифікат")</f>
        <v>Завантажити сертифікат</v>
      </c>
    </row>
    <row r="285" spans="1:4" x14ac:dyDescent="0.3">
      <c r="A285" t="s">
        <v>571</v>
      </c>
      <c r="B285" t="s">
        <v>5</v>
      </c>
      <c r="C285" t="s">
        <v>572</v>
      </c>
      <c r="D285" t="str">
        <f>HYPERLINK("https://talan.bank.gov.ua/get-user-certificate/JlQXZqNS2L3p7tuoVzAm","Завантажити сертифікат")</f>
        <v>Завантажити сертифікат</v>
      </c>
    </row>
    <row r="286" spans="1:4" x14ac:dyDescent="0.3">
      <c r="A286" t="s">
        <v>573</v>
      </c>
      <c r="B286" t="s">
        <v>5</v>
      </c>
      <c r="C286" t="s">
        <v>574</v>
      </c>
      <c r="D286" t="str">
        <f>HYPERLINK("https://talan.bank.gov.ua/get-user-certificate/JlQXZUMTe7_T7HCnYdfj","Завантажити сертифікат")</f>
        <v>Завантажити сертифікат</v>
      </c>
    </row>
    <row r="287" spans="1:4" x14ac:dyDescent="0.3">
      <c r="A287" t="s">
        <v>575</v>
      </c>
      <c r="B287" t="s">
        <v>5</v>
      </c>
      <c r="C287" t="s">
        <v>576</v>
      </c>
      <c r="D287" t="str">
        <f>HYPERLINK("https://talan.bank.gov.ua/get-user-certificate/JlQXZNdEdwj0eoUZF_l3","Завантажити сертифікат")</f>
        <v>Завантажити сертифікат</v>
      </c>
    </row>
    <row r="288" spans="1:4" x14ac:dyDescent="0.3">
      <c r="A288" t="s">
        <v>577</v>
      </c>
      <c r="B288" t="s">
        <v>5</v>
      </c>
      <c r="C288" t="s">
        <v>578</v>
      </c>
      <c r="D288" t="str">
        <f>HYPERLINK("https://talan.bank.gov.ua/get-user-certificate/JlQXZsmc_sa8NNwWAnVn","Завантажити сертифікат")</f>
        <v>Завантажити сертифікат</v>
      </c>
    </row>
    <row r="289" spans="1:4" x14ac:dyDescent="0.3">
      <c r="A289" t="s">
        <v>579</v>
      </c>
      <c r="B289" t="s">
        <v>5</v>
      </c>
      <c r="C289" t="s">
        <v>580</v>
      </c>
      <c r="D289" t="str">
        <f>HYPERLINK("https://talan.bank.gov.ua/get-user-certificate/JlQXZDEhlB32AGjKEyAw","Завантажити сертифікат")</f>
        <v>Завантажити сертифікат</v>
      </c>
    </row>
    <row r="290" spans="1:4" x14ac:dyDescent="0.3">
      <c r="A290" t="s">
        <v>581</v>
      </c>
      <c r="B290" t="s">
        <v>5</v>
      </c>
      <c r="C290" t="s">
        <v>582</v>
      </c>
      <c r="D290" t="str">
        <f>HYPERLINK("https://talan.bank.gov.ua/get-user-certificate/JlQXZnpc_EQ0ts7aB7cA","Завантажити сертифікат")</f>
        <v>Завантажити сертифікат</v>
      </c>
    </row>
    <row r="291" spans="1:4" x14ac:dyDescent="0.3">
      <c r="A291" t="s">
        <v>583</v>
      </c>
      <c r="B291" t="s">
        <v>5</v>
      </c>
      <c r="C291" t="s">
        <v>584</v>
      </c>
      <c r="D291" t="str">
        <f>HYPERLINK("https://talan.bank.gov.ua/get-user-certificate/JlQXZ_nOJm61VqwqQxvL","Завантажити сертифікат")</f>
        <v>Завантажити сертифікат</v>
      </c>
    </row>
    <row r="292" spans="1:4" x14ac:dyDescent="0.3">
      <c r="A292" t="s">
        <v>585</v>
      </c>
      <c r="B292" t="s">
        <v>5</v>
      </c>
      <c r="C292" t="s">
        <v>586</v>
      </c>
      <c r="D292" t="str">
        <f>HYPERLINK("https://talan.bank.gov.ua/get-user-certificate/JlQXZsVVctrofiHRgRc9","Завантажити сертифікат")</f>
        <v>Завантажити сертифікат</v>
      </c>
    </row>
    <row r="293" spans="1:4" x14ac:dyDescent="0.3">
      <c r="A293" t="s">
        <v>587</v>
      </c>
      <c r="B293" t="s">
        <v>5</v>
      </c>
      <c r="C293" t="s">
        <v>588</v>
      </c>
      <c r="D293" t="str">
        <f>HYPERLINK("https://talan.bank.gov.ua/get-user-certificate/JlQXZKa9iLGaiyV9MXNk","Завантажити сертифікат")</f>
        <v>Завантажити сертифікат</v>
      </c>
    </row>
    <row r="294" spans="1:4" x14ac:dyDescent="0.3">
      <c r="A294" t="s">
        <v>589</v>
      </c>
      <c r="B294" t="s">
        <v>5</v>
      </c>
      <c r="C294" t="s">
        <v>590</v>
      </c>
      <c r="D294" t="str">
        <f>HYPERLINK("https://talan.bank.gov.ua/get-user-certificate/JlQXZoXvnRPDMVh_pDjU","Завантажити сертифікат")</f>
        <v>Завантажити сертифікат</v>
      </c>
    </row>
    <row r="295" spans="1:4" x14ac:dyDescent="0.3">
      <c r="A295" t="s">
        <v>591</v>
      </c>
      <c r="B295" t="s">
        <v>5</v>
      </c>
      <c r="C295" t="s">
        <v>592</v>
      </c>
      <c r="D295" t="str">
        <f>HYPERLINK("https://talan.bank.gov.ua/get-user-certificate/JlQXZBXj-4WBJg5eCsqz","Завантажити сертифікат")</f>
        <v>Завантажити сертифікат</v>
      </c>
    </row>
    <row r="296" spans="1:4" x14ac:dyDescent="0.3">
      <c r="A296" t="s">
        <v>593</v>
      </c>
      <c r="B296" t="s">
        <v>5</v>
      </c>
      <c r="C296" t="s">
        <v>594</v>
      </c>
      <c r="D296" t="str">
        <f>HYPERLINK("https://talan.bank.gov.ua/get-user-certificate/JlQXZuUODxJHN0fEEgE4","Завантажити сертифікат")</f>
        <v>Завантажити сертифікат</v>
      </c>
    </row>
    <row r="297" spans="1:4" x14ac:dyDescent="0.3">
      <c r="A297" t="s">
        <v>595</v>
      </c>
      <c r="B297" t="s">
        <v>5</v>
      </c>
      <c r="C297" t="s">
        <v>596</v>
      </c>
      <c r="D297" t="str">
        <f>HYPERLINK("https://talan.bank.gov.ua/get-user-certificate/JlQXZc-Cf9iLCGoMpHTU","Завантажити сертифікат")</f>
        <v>Завантажити сертифікат</v>
      </c>
    </row>
    <row r="298" spans="1:4" x14ac:dyDescent="0.3">
      <c r="A298" t="s">
        <v>597</v>
      </c>
      <c r="B298" t="s">
        <v>5</v>
      </c>
      <c r="C298" t="s">
        <v>598</v>
      </c>
      <c r="D298" t="str">
        <f>HYPERLINK("https://talan.bank.gov.ua/get-user-certificate/JlQXZvVIVMgeI7Btl6CJ","Завантажити сертифікат")</f>
        <v>Завантажити сертифікат</v>
      </c>
    </row>
    <row r="299" spans="1:4" x14ac:dyDescent="0.3">
      <c r="A299" t="s">
        <v>599</v>
      </c>
      <c r="B299" t="s">
        <v>5</v>
      </c>
      <c r="C299" t="s">
        <v>600</v>
      </c>
      <c r="D299" t="str">
        <f>HYPERLINK("https://talan.bank.gov.ua/get-user-certificate/JlQXZ8-Rht-VlpnzKDJ7","Завантажити сертифікат")</f>
        <v>Завантажити сертифікат</v>
      </c>
    </row>
    <row r="300" spans="1:4" x14ac:dyDescent="0.3">
      <c r="A300" t="s">
        <v>601</v>
      </c>
      <c r="B300" t="s">
        <v>5</v>
      </c>
      <c r="C300" t="s">
        <v>602</v>
      </c>
      <c r="D300" t="str">
        <f>HYPERLINK("https://talan.bank.gov.ua/get-user-certificate/JlQXZWHcsa6nZHKXFAsd","Завантажити сертифікат")</f>
        <v>Завантажити сертифікат</v>
      </c>
    </row>
    <row r="301" spans="1:4" x14ac:dyDescent="0.3">
      <c r="A301" t="s">
        <v>603</v>
      </c>
      <c r="B301" t="s">
        <v>5</v>
      </c>
      <c r="C301" t="s">
        <v>604</v>
      </c>
      <c r="D301" t="str">
        <f>HYPERLINK("https://talan.bank.gov.ua/get-user-certificate/JlQXZWl77EwZ164oDnsf","Завантажити сертифікат")</f>
        <v>Завантажити сертифікат</v>
      </c>
    </row>
    <row r="302" spans="1:4" x14ac:dyDescent="0.3">
      <c r="A302" t="s">
        <v>605</v>
      </c>
      <c r="B302" t="s">
        <v>5</v>
      </c>
      <c r="C302" t="s">
        <v>606</v>
      </c>
      <c r="D302" t="str">
        <f>HYPERLINK("https://talan.bank.gov.ua/get-user-certificate/JlQXZlwOA7mvN9agpWjU","Завантажити сертифікат")</f>
        <v>Завантажити сертифікат</v>
      </c>
    </row>
    <row r="303" spans="1:4" x14ac:dyDescent="0.3">
      <c r="A303" t="s">
        <v>607</v>
      </c>
      <c r="B303" t="s">
        <v>5</v>
      </c>
      <c r="C303" t="s">
        <v>608</v>
      </c>
      <c r="D303" t="str">
        <f>HYPERLINK("https://talan.bank.gov.ua/get-user-certificate/JlQXZ9EKT2RGP3WvpSch","Завантажити сертифікат")</f>
        <v>Завантажити сертифікат</v>
      </c>
    </row>
    <row r="304" spans="1:4" x14ac:dyDescent="0.3">
      <c r="A304" t="s">
        <v>609</v>
      </c>
      <c r="B304" t="s">
        <v>5</v>
      </c>
      <c r="C304" t="s">
        <v>610</v>
      </c>
      <c r="D304" t="str">
        <f>HYPERLINK("https://talan.bank.gov.ua/get-user-certificate/JlQXZdC9jfeEzSoCOkup","Завантажити сертифікат")</f>
        <v>Завантажити сертифікат</v>
      </c>
    </row>
    <row r="305" spans="1:4" x14ac:dyDescent="0.3">
      <c r="A305" t="s">
        <v>611</v>
      </c>
      <c r="B305" t="s">
        <v>5</v>
      </c>
      <c r="C305" t="s">
        <v>612</v>
      </c>
      <c r="D305" t="str">
        <f>HYPERLINK("https://talan.bank.gov.ua/get-user-certificate/JlQXZlAuNcOVDbdO3tlT","Завантажити сертифікат")</f>
        <v>Завантажити сертифікат</v>
      </c>
    </row>
    <row r="306" spans="1:4" x14ac:dyDescent="0.3">
      <c r="A306" t="s">
        <v>613</v>
      </c>
      <c r="B306" t="s">
        <v>5</v>
      </c>
      <c r="C306" t="s">
        <v>614</v>
      </c>
      <c r="D306" t="str">
        <f>HYPERLINK("https://talan.bank.gov.ua/get-user-certificate/JlQXZT_o50qsajE37YSr","Завантажити сертифікат")</f>
        <v>Завантажити сертифікат</v>
      </c>
    </row>
    <row r="307" spans="1:4" x14ac:dyDescent="0.3">
      <c r="A307" t="s">
        <v>615</v>
      </c>
      <c r="B307" t="s">
        <v>5</v>
      </c>
      <c r="C307" t="s">
        <v>616</v>
      </c>
      <c r="D307" t="str">
        <f>HYPERLINK("https://talan.bank.gov.ua/get-user-certificate/JlQXZ6lX_3ZgJq2UpvWV","Завантажити сертифікат")</f>
        <v>Завантажити сертифікат</v>
      </c>
    </row>
    <row r="308" spans="1:4" x14ac:dyDescent="0.3">
      <c r="A308" t="s">
        <v>617</v>
      </c>
      <c r="B308" t="s">
        <v>5</v>
      </c>
      <c r="C308" t="s">
        <v>618</v>
      </c>
      <c r="D308" t="str">
        <f>HYPERLINK("https://talan.bank.gov.ua/get-user-certificate/JlQXZ2g6pENPeA6FCa3z","Завантажити сертифікат")</f>
        <v>Завантажити сертифікат</v>
      </c>
    </row>
    <row r="309" spans="1:4" x14ac:dyDescent="0.3">
      <c r="A309" t="s">
        <v>619</v>
      </c>
      <c r="B309" t="s">
        <v>5</v>
      </c>
      <c r="C309" t="s">
        <v>620</v>
      </c>
      <c r="D309" t="str">
        <f>HYPERLINK("https://talan.bank.gov.ua/get-user-certificate/JlQXZOusCxvfoPCapI4y","Завантажити сертифікат")</f>
        <v>Завантажити сертифікат</v>
      </c>
    </row>
    <row r="310" spans="1:4" x14ac:dyDescent="0.3">
      <c r="A310" t="s">
        <v>621</v>
      </c>
      <c r="B310" t="s">
        <v>5</v>
      </c>
      <c r="C310" t="s">
        <v>622</v>
      </c>
      <c r="D310" t="str">
        <f>HYPERLINK("https://talan.bank.gov.ua/get-user-certificate/JlQXZdWNuAwA5EgT9IK2","Завантажити сертифікат")</f>
        <v>Завантажити сертифікат</v>
      </c>
    </row>
    <row r="311" spans="1:4" x14ac:dyDescent="0.3">
      <c r="A311" t="s">
        <v>623</v>
      </c>
      <c r="B311" t="s">
        <v>5</v>
      </c>
      <c r="C311" t="s">
        <v>624</v>
      </c>
      <c r="D311" t="str">
        <f>HYPERLINK("https://talan.bank.gov.ua/get-user-certificate/JlQXZZR8BOi8ckJREehB","Завантажити сертифікат")</f>
        <v>Завантажити сертифікат</v>
      </c>
    </row>
    <row r="312" spans="1:4" x14ac:dyDescent="0.3">
      <c r="A312" t="s">
        <v>625</v>
      </c>
      <c r="B312" t="s">
        <v>5</v>
      </c>
      <c r="C312" t="s">
        <v>626</v>
      </c>
      <c r="D312" t="str">
        <f>HYPERLINK("https://talan.bank.gov.ua/get-user-certificate/JlQXZAf7RASEPfYoLPDJ","Завантажити сертифікат")</f>
        <v>Завантажити сертифікат</v>
      </c>
    </row>
    <row r="313" spans="1:4" x14ac:dyDescent="0.3">
      <c r="A313" t="s">
        <v>627</v>
      </c>
      <c r="B313" t="s">
        <v>5</v>
      </c>
      <c r="C313" t="s">
        <v>628</v>
      </c>
      <c r="D313" t="str">
        <f>HYPERLINK("https://talan.bank.gov.ua/get-user-certificate/JlQXZga7blZbvNPQjeQC","Завантажити сертифікат")</f>
        <v>Завантажити сертифікат</v>
      </c>
    </row>
    <row r="314" spans="1:4" x14ac:dyDescent="0.3">
      <c r="A314" t="s">
        <v>629</v>
      </c>
      <c r="B314" t="s">
        <v>5</v>
      </c>
      <c r="C314" t="s">
        <v>630</v>
      </c>
      <c r="D314" t="str">
        <f>HYPERLINK("https://talan.bank.gov.ua/get-user-certificate/JlQXZ7zPoNb-tro0ivgd","Завантажити сертифікат")</f>
        <v>Завантажити сертифікат</v>
      </c>
    </row>
    <row r="315" spans="1:4" x14ac:dyDescent="0.3">
      <c r="A315" t="s">
        <v>631</v>
      </c>
      <c r="B315" t="s">
        <v>5</v>
      </c>
      <c r="C315" t="s">
        <v>632</v>
      </c>
      <c r="D315" t="str">
        <f>HYPERLINK("https://talan.bank.gov.ua/get-user-certificate/JlQXZ8RZD_THmMlpcE69","Завантажити сертифікат")</f>
        <v>Завантажити сертифікат</v>
      </c>
    </row>
    <row r="316" spans="1:4" x14ac:dyDescent="0.3">
      <c r="A316" t="s">
        <v>633</v>
      </c>
      <c r="B316" t="s">
        <v>5</v>
      </c>
      <c r="C316" t="s">
        <v>634</v>
      </c>
      <c r="D316" t="str">
        <f>HYPERLINK("https://talan.bank.gov.ua/get-user-certificate/JlQXZ-6EJzCrPlRe5LZp","Завантажити сертифікат")</f>
        <v>Завантажити сертифікат</v>
      </c>
    </row>
    <row r="317" spans="1:4" x14ac:dyDescent="0.3">
      <c r="A317" t="s">
        <v>635</v>
      </c>
      <c r="B317" t="s">
        <v>5</v>
      </c>
      <c r="C317" t="s">
        <v>636</v>
      </c>
      <c r="D317" t="str">
        <f>HYPERLINK("https://talan.bank.gov.ua/get-user-certificate/JlQXZGtvmACxcF6nyJGL","Завантажити сертифікат")</f>
        <v>Завантажити сертифікат</v>
      </c>
    </row>
    <row r="318" spans="1:4" x14ac:dyDescent="0.3">
      <c r="A318" t="s">
        <v>637</v>
      </c>
      <c r="B318" t="s">
        <v>5</v>
      </c>
      <c r="C318" t="s">
        <v>638</v>
      </c>
      <c r="D318" t="str">
        <f>HYPERLINK("https://talan.bank.gov.ua/get-user-certificate/JlQXZodYQm5yedwQSHHk","Завантажити сертифікат")</f>
        <v>Завантажити сертифікат</v>
      </c>
    </row>
    <row r="319" spans="1:4" x14ac:dyDescent="0.3">
      <c r="A319" t="s">
        <v>639</v>
      </c>
      <c r="B319" t="s">
        <v>5</v>
      </c>
      <c r="C319" t="s">
        <v>640</v>
      </c>
      <c r="D319" t="str">
        <f>HYPERLINK("https://talan.bank.gov.ua/get-user-certificate/JlQXZulaOuXaQ-i_7S4V","Завантажити сертифікат")</f>
        <v>Завантажити сертифікат</v>
      </c>
    </row>
    <row r="320" spans="1:4" x14ac:dyDescent="0.3">
      <c r="A320" t="s">
        <v>641</v>
      </c>
      <c r="B320" t="s">
        <v>5</v>
      </c>
      <c r="C320" t="s">
        <v>642</v>
      </c>
      <c r="D320" t="str">
        <f>HYPERLINK("https://talan.bank.gov.ua/get-user-certificate/JlQXZl7iE8pyQGjOLvYD","Завантажити сертифікат")</f>
        <v>Завантажити сертифікат</v>
      </c>
    </row>
    <row r="321" spans="1:4" x14ac:dyDescent="0.3">
      <c r="A321" t="s">
        <v>643</v>
      </c>
      <c r="B321" t="s">
        <v>5</v>
      </c>
      <c r="C321" t="s">
        <v>644</v>
      </c>
      <c r="D321" t="str">
        <f>HYPERLINK("https://talan.bank.gov.ua/get-user-certificate/JlQXZPY7YmV2ckOT3lIW","Завантажити сертифікат")</f>
        <v>Завантажити сертифікат</v>
      </c>
    </row>
    <row r="322" spans="1:4" x14ac:dyDescent="0.3">
      <c r="A322" t="s">
        <v>645</v>
      </c>
      <c r="B322" t="s">
        <v>5</v>
      </c>
      <c r="C322" t="s">
        <v>646</v>
      </c>
      <c r="D322" t="str">
        <f>HYPERLINK("https://talan.bank.gov.ua/get-user-certificate/JlQXZ17lfatS71bjNND1","Завантажити сертифікат")</f>
        <v>Завантажити сертифікат</v>
      </c>
    </row>
    <row r="323" spans="1:4" x14ac:dyDescent="0.3">
      <c r="A323" t="s">
        <v>647</v>
      </c>
      <c r="B323" t="s">
        <v>5</v>
      </c>
      <c r="C323" t="s">
        <v>648</v>
      </c>
      <c r="D323" t="str">
        <f>HYPERLINK("https://talan.bank.gov.ua/get-user-certificate/JlQXZp92169foGaktWI6","Завантажити сертифікат")</f>
        <v>Завантажити сертифікат</v>
      </c>
    </row>
    <row r="324" spans="1:4" x14ac:dyDescent="0.3">
      <c r="A324" t="s">
        <v>649</v>
      </c>
      <c r="B324" t="s">
        <v>5</v>
      </c>
      <c r="C324" t="s">
        <v>650</v>
      </c>
      <c r="D324" t="str">
        <f>HYPERLINK("https://talan.bank.gov.ua/get-user-certificate/JlQXZnE_zf1d6moZGWcJ","Завантажити сертифікат")</f>
        <v>Завантажити сертифікат</v>
      </c>
    </row>
    <row r="325" spans="1:4" x14ac:dyDescent="0.3">
      <c r="A325" t="s">
        <v>651</v>
      </c>
      <c r="B325" t="s">
        <v>5</v>
      </c>
      <c r="C325" t="s">
        <v>652</v>
      </c>
      <c r="D325" t="str">
        <f>HYPERLINK("https://talan.bank.gov.ua/get-user-certificate/JlQXZ3PWVOP6mPt5OHG9","Завантажити сертифікат")</f>
        <v>Завантажити сертифікат</v>
      </c>
    </row>
    <row r="326" spans="1:4" x14ac:dyDescent="0.3">
      <c r="A326" t="s">
        <v>653</v>
      </c>
      <c r="B326" t="s">
        <v>5</v>
      </c>
      <c r="C326" t="s">
        <v>654</v>
      </c>
      <c r="D326" t="str">
        <f>HYPERLINK("https://talan.bank.gov.ua/get-user-certificate/JlQXZGGfDtIDNDWBGI7F","Завантажити сертифікат")</f>
        <v>Завантажити сертифікат</v>
      </c>
    </row>
    <row r="327" spans="1:4" x14ac:dyDescent="0.3">
      <c r="A327" t="s">
        <v>655</v>
      </c>
      <c r="B327" t="s">
        <v>5</v>
      </c>
      <c r="C327" t="s">
        <v>656</v>
      </c>
      <c r="D327" t="str">
        <f>HYPERLINK("https://talan.bank.gov.ua/get-user-certificate/JlQXZ03J8IiQ3HFzfm0-","Завантажити сертифікат")</f>
        <v>Завантажити сертифікат</v>
      </c>
    </row>
    <row r="328" spans="1:4" x14ac:dyDescent="0.3">
      <c r="A328" t="s">
        <v>657</v>
      </c>
      <c r="B328" t="s">
        <v>5</v>
      </c>
      <c r="C328" t="s">
        <v>912</v>
      </c>
      <c r="D328" t="str">
        <f>HYPERLINK("https://talan.bank.gov.ua/get-user-certificate/cLppTEVJ2eAvmgmafL_1","Завантажити сертифікат")</f>
        <v>Завантажити сертифікат</v>
      </c>
    </row>
    <row r="329" spans="1:4" x14ac:dyDescent="0.3">
      <c r="A329" t="s">
        <v>658</v>
      </c>
      <c r="B329" t="s">
        <v>5</v>
      </c>
      <c r="C329" t="s">
        <v>659</v>
      </c>
      <c r="D329" t="str">
        <f>HYPERLINK("https://talan.bank.gov.ua/get-user-certificate/JlQXZ34AX1po5sEczOmY","Завантажити сертифікат")</f>
        <v>Завантажити сертифікат</v>
      </c>
    </row>
    <row r="330" spans="1:4" x14ac:dyDescent="0.3">
      <c r="A330" t="s">
        <v>660</v>
      </c>
      <c r="B330" t="s">
        <v>5</v>
      </c>
      <c r="C330" t="s">
        <v>661</v>
      </c>
      <c r="D330" t="str">
        <f>HYPERLINK("https://talan.bank.gov.ua/get-user-certificate/JlQXZcetjngJ5WU2GwLL","Завантажити сертифікат")</f>
        <v>Завантажити сертифікат</v>
      </c>
    </row>
    <row r="331" spans="1:4" x14ac:dyDescent="0.3">
      <c r="A331" t="s">
        <v>662</v>
      </c>
      <c r="B331" t="s">
        <v>5</v>
      </c>
      <c r="C331" t="s">
        <v>663</v>
      </c>
      <c r="D331" t="str">
        <f>HYPERLINK("https://talan.bank.gov.ua/get-user-certificate/JlQXZYoRVYEhESL6muxW","Завантажити сертифікат")</f>
        <v>Завантажити сертифікат</v>
      </c>
    </row>
    <row r="332" spans="1:4" x14ac:dyDescent="0.3">
      <c r="A332" t="s">
        <v>664</v>
      </c>
      <c r="B332" t="s">
        <v>5</v>
      </c>
      <c r="C332" t="s">
        <v>665</v>
      </c>
      <c r="D332" t="str">
        <f>HYPERLINK("https://talan.bank.gov.ua/get-user-certificate/JlQXZSndScd6_f89yCuT","Завантажити сертифікат")</f>
        <v>Завантажити сертифікат</v>
      </c>
    </row>
    <row r="333" spans="1:4" x14ac:dyDescent="0.3">
      <c r="A333" t="s">
        <v>666</v>
      </c>
      <c r="B333" t="s">
        <v>5</v>
      </c>
      <c r="C333" t="s">
        <v>667</v>
      </c>
      <c r="D333" t="str">
        <f>HYPERLINK("https://talan.bank.gov.ua/get-user-certificate/JlQXZIK_kWla1aH-L77r","Завантажити сертифікат")</f>
        <v>Завантажити сертифікат</v>
      </c>
    </row>
    <row r="334" spans="1:4" x14ac:dyDescent="0.3">
      <c r="A334" t="s">
        <v>668</v>
      </c>
      <c r="B334" t="s">
        <v>5</v>
      </c>
      <c r="C334" t="s">
        <v>669</v>
      </c>
      <c r="D334" t="str">
        <f>HYPERLINK("https://talan.bank.gov.ua/get-user-certificate/JlQXZ_dDyawQkZ_rFKYu","Завантажити сертифікат")</f>
        <v>Завантажити сертифікат</v>
      </c>
    </row>
    <row r="335" spans="1:4" x14ac:dyDescent="0.3">
      <c r="A335" t="s">
        <v>670</v>
      </c>
      <c r="B335" t="s">
        <v>5</v>
      </c>
      <c r="C335" t="s">
        <v>671</v>
      </c>
      <c r="D335" t="str">
        <f>HYPERLINK("https://talan.bank.gov.ua/get-user-certificate/JlQXZOEP8LFL8yBwzX2k","Завантажити сертифікат")</f>
        <v>Завантажити сертифікат</v>
      </c>
    </row>
    <row r="336" spans="1:4" x14ac:dyDescent="0.3">
      <c r="A336" t="s">
        <v>672</v>
      </c>
      <c r="B336" t="s">
        <v>5</v>
      </c>
      <c r="C336" t="s">
        <v>673</v>
      </c>
      <c r="D336" t="str">
        <f>HYPERLINK("https://talan.bank.gov.ua/get-user-certificate/JlQXZB0stBfz8y7wX7Qn","Завантажити сертифікат")</f>
        <v>Завантажити сертифікат</v>
      </c>
    </row>
    <row r="337" spans="1:4" x14ac:dyDescent="0.3">
      <c r="A337" t="s">
        <v>674</v>
      </c>
      <c r="B337" t="s">
        <v>5</v>
      </c>
      <c r="C337" t="s">
        <v>675</v>
      </c>
      <c r="D337" t="str">
        <f>HYPERLINK("https://talan.bank.gov.ua/get-user-certificate/JlQXZI8SQZp1ZTxjH5l0","Завантажити сертифікат")</f>
        <v>Завантажити сертифікат</v>
      </c>
    </row>
    <row r="338" spans="1:4" x14ac:dyDescent="0.3">
      <c r="A338" t="s">
        <v>676</v>
      </c>
      <c r="B338" t="s">
        <v>5</v>
      </c>
      <c r="C338" t="s">
        <v>677</v>
      </c>
      <c r="D338" t="str">
        <f>HYPERLINK("https://talan.bank.gov.ua/get-user-certificate/JlQXZNmue6MATloQX2qb","Завантажити сертифікат")</f>
        <v>Завантажити сертифікат</v>
      </c>
    </row>
    <row r="339" spans="1:4" x14ac:dyDescent="0.3">
      <c r="A339" t="s">
        <v>678</v>
      </c>
      <c r="B339" t="s">
        <v>5</v>
      </c>
      <c r="C339" t="s">
        <v>679</v>
      </c>
      <c r="D339" t="str">
        <f>HYPERLINK("https://talan.bank.gov.ua/get-user-certificate/JlQXZ_sszXoWlyicxAnD","Завантажити сертифікат")</f>
        <v>Завантажити сертифікат</v>
      </c>
    </row>
    <row r="340" spans="1:4" x14ac:dyDescent="0.3">
      <c r="A340" t="s">
        <v>680</v>
      </c>
      <c r="B340" t="s">
        <v>5</v>
      </c>
      <c r="C340" t="s">
        <v>681</v>
      </c>
      <c r="D340" t="str">
        <f>HYPERLINK("https://talan.bank.gov.ua/get-user-certificate/JlQXZzFHl9r-9lhJGnpu","Завантажити сертифікат")</f>
        <v>Завантажити сертифікат</v>
      </c>
    </row>
    <row r="341" spans="1:4" x14ac:dyDescent="0.3">
      <c r="A341" t="s">
        <v>682</v>
      </c>
      <c r="B341" t="s">
        <v>5</v>
      </c>
      <c r="C341" t="s">
        <v>683</v>
      </c>
      <c r="D341" t="str">
        <f>HYPERLINK("https://talan.bank.gov.ua/get-user-certificate/JlQXZUDBT_Fd8H1KK0JX","Завантажити сертифікат")</f>
        <v>Завантажити сертифікат</v>
      </c>
    </row>
    <row r="342" spans="1:4" x14ac:dyDescent="0.3">
      <c r="A342" t="s">
        <v>684</v>
      </c>
      <c r="B342" t="s">
        <v>5</v>
      </c>
      <c r="C342" t="s">
        <v>685</v>
      </c>
      <c r="D342" t="str">
        <f>HYPERLINK("https://talan.bank.gov.ua/get-user-certificate/JlQXZcaSv8pq_wWc9ExK","Завантажити сертифікат")</f>
        <v>Завантажити сертифікат</v>
      </c>
    </row>
    <row r="343" spans="1:4" x14ac:dyDescent="0.3">
      <c r="A343" t="s">
        <v>686</v>
      </c>
      <c r="B343" t="s">
        <v>5</v>
      </c>
      <c r="C343" t="s">
        <v>687</v>
      </c>
      <c r="D343" t="str">
        <f>HYPERLINK("https://talan.bank.gov.ua/get-user-certificate/JlQXZ68w4kk68KFD_FiE","Завантажити сертифікат")</f>
        <v>Завантажити сертифікат</v>
      </c>
    </row>
    <row r="344" spans="1:4" x14ac:dyDescent="0.3">
      <c r="A344" t="s">
        <v>688</v>
      </c>
      <c r="B344" t="s">
        <v>5</v>
      </c>
      <c r="C344" t="s">
        <v>689</v>
      </c>
      <c r="D344" t="str">
        <f>HYPERLINK("https://talan.bank.gov.ua/get-user-certificate/JlQXZz5ArSJSVQrvnqXS","Завантажити сертифікат")</f>
        <v>Завантажити сертифікат</v>
      </c>
    </row>
    <row r="345" spans="1:4" x14ac:dyDescent="0.3">
      <c r="A345" t="s">
        <v>690</v>
      </c>
      <c r="B345" t="s">
        <v>5</v>
      </c>
      <c r="C345" t="s">
        <v>691</v>
      </c>
      <c r="D345" t="str">
        <f>HYPERLINK("https://talan.bank.gov.ua/get-user-certificate/JlQXZXGcA-TXsf9Xl7x-","Завантажити сертифікат")</f>
        <v>Завантажити сертифікат</v>
      </c>
    </row>
    <row r="346" spans="1:4" x14ac:dyDescent="0.3">
      <c r="A346" t="s">
        <v>692</v>
      </c>
      <c r="B346" t="s">
        <v>5</v>
      </c>
      <c r="C346" t="s">
        <v>693</v>
      </c>
      <c r="D346" t="str">
        <f>HYPERLINK("https://talan.bank.gov.ua/get-user-certificate/JlQXZ5ojTZCgmhuPxs4Y","Завантажити сертифікат")</f>
        <v>Завантажити сертифікат</v>
      </c>
    </row>
    <row r="347" spans="1:4" x14ac:dyDescent="0.3">
      <c r="A347" t="s">
        <v>694</v>
      </c>
      <c r="B347" t="s">
        <v>5</v>
      </c>
      <c r="C347" t="s">
        <v>695</v>
      </c>
      <c r="D347" t="str">
        <f>HYPERLINK("https://talan.bank.gov.ua/get-user-certificate/JlQXZRf-j8kjfKumEmA7","Завантажити сертифікат")</f>
        <v>Завантажити сертифікат</v>
      </c>
    </row>
    <row r="348" spans="1:4" x14ac:dyDescent="0.3">
      <c r="A348" t="s">
        <v>696</v>
      </c>
      <c r="B348" t="s">
        <v>5</v>
      </c>
      <c r="C348" t="s">
        <v>697</v>
      </c>
      <c r="D348" t="str">
        <f>HYPERLINK("https://talan.bank.gov.ua/get-user-certificate/JlQXZGA1oDt5O6c8hbCb","Завантажити сертифікат")</f>
        <v>Завантажити сертифікат</v>
      </c>
    </row>
    <row r="349" spans="1:4" x14ac:dyDescent="0.3">
      <c r="A349" t="s">
        <v>698</v>
      </c>
      <c r="B349" t="s">
        <v>5</v>
      </c>
      <c r="C349" t="s">
        <v>699</v>
      </c>
      <c r="D349" t="str">
        <f>HYPERLINK("https://talan.bank.gov.ua/get-user-certificate/JlQXZ138CoemYEH7vYoR","Завантажити сертифікат")</f>
        <v>Завантажити сертифікат</v>
      </c>
    </row>
    <row r="350" spans="1:4" x14ac:dyDescent="0.3">
      <c r="A350" t="s">
        <v>700</v>
      </c>
      <c r="B350" t="s">
        <v>5</v>
      </c>
      <c r="C350" t="s">
        <v>701</v>
      </c>
      <c r="D350" t="str">
        <f>HYPERLINK("https://talan.bank.gov.ua/get-user-certificate/JlQXZiHEwnVN3DzKb_k3","Завантажити сертифікат")</f>
        <v>Завантажити сертифікат</v>
      </c>
    </row>
    <row r="351" spans="1:4" x14ac:dyDescent="0.3">
      <c r="A351" t="s">
        <v>702</v>
      </c>
      <c r="B351" t="s">
        <v>5</v>
      </c>
      <c r="C351" t="s">
        <v>703</v>
      </c>
      <c r="D351" t="str">
        <f>HYPERLINK("https://talan.bank.gov.ua/get-user-certificate/JlQXZMpGShdmR0I57YE8","Завантажити сертифікат")</f>
        <v>Завантажити сертифікат</v>
      </c>
    </row>
    <row r="352" spans="1:4" x14ac:dyDescent="0.3">
      <c r="A352" t="s">
        <v>704</v>
      </c>
      <c r="B352" t="s">
        <v>5</v>
      </c>
      <c r="C352" t="s">
        <v>705</v>
      </c>
      <c r="D352" t="str">
        <f>HYPERLINK("https://talan.bank.gov.ua/get-user-certificate/JlQXZDtpzfTWf7B0IJq3","Завантажити сертифікат")</f>
        <v>Завантажити сертифікат</v>
      </c>
    </row>
    <row r="353" spans="1:4" x14ac:dyDescent="0.3">
      <c r="A353" t="s">
        <v>706</v>
      </c>
      <c r="B353" t="s">
        <v>5</v>
      </c>
      <c r="C353" t="s">
        <v>707</v>
      </c>
      <c r="D353" t="str">
        <f>HYPERLINK("https://talan.bank.gov.ua/get-user-certificate/JlQXZlT2gqIASeEiI87M","Завантажити сертифікат")</f>
        <v>Завантажити сертифікат</v>
      </c>
    </row>
    <row r="354" spans="1:4" x14ac:dyDescent="0.3">
      <c r="A354" t="s">
        <v>708</v>
      </c>
      <c r="B354" t="s">
        <v>5</v>
      </c>
      <c r="C354" t="s">
        <v>709</v>
      </c>
      <c r="D354" t="str">
        <f>HYPERLINK("https://talan.bank.gov.ua/get-user-certificate/JlQXZ9lD76ddFnI3oWIQ","Завантажити сертифікат")</f>
        <v>Завантажити сертифікат</v>
      </c>
    </row>
    <row r="355" spans="1:4" x14ac:dyDescent="0.3">
      <c r="A355" t="s">
        <v>710</v>
      </c>
      <c r="B355" t="s">
        <v>5</v>
      </c>
      <c r="C355" t="s">
        <v>711</v>
      </c>
      <c r="D355" t="str">
        <f>HYPERLINK("https://talan.bank.gov.ua/get-user-certificate/JlQXZjI2efNBpsKSujSX","Завантажити сертифікат")</f>
        <v>Завантажити сертифікат</v>
      </c>
    </row>
    <row r="356" spans="1:4" x14ac:dyDescent="0.3">
      <c r="A356" t="s">
        <v>712</v>
      </c>
      <c r="B356" t="s">
        <v>5</v>
      </c>
      <c r="C356" t="s">
        <v>713</v>
      </c>
      <c r="D356" t="str">
        <f>HYPERLINK("https://talan.bank.gov.ua/get-user-certificate/JlQXZ1GprdZH79TpmI-U","Завантажити сертифікат")</f>
        <v>Завантажити сертифікат</v>
      </c>
    </row>
    <row r="357" spans="1:4" x14ac:dyDescent="0.3">
      <c r="A357" t="s">
        <v>714</v>
      </c>
      <c r="B357" t="s">
        <v>5</v>
      </c>
      <c r="C357" t="s">
        <v>715</v>
      </c>
      <c r="D357" t="str">
        <f>HYPERLINK("https://talan.bank.gov.ua/get-user-certificate/JlQXZEeoWIAm1y9uHsBb","Завантажити сертифікат")</f>
        <v>Завантажити сертифікат</v>
      </c>
    </row>
    <row r="358" spans="1:4" x14ac:dyDescent="0.3">
      <c r="A358" t="s">
        <v>716</v>
      </c>
      <c r="B358" t="s">
        <v>5</v>
      </c>
      <c r="C358" t="s">
        <v>717</v>
      </c>
      <c r="D358" t="str">
        <f>HYPERLINK("https://talan.bank.gov.ua/get-user-certificate/JlQXZs2sUw8RSs4lPOna","Завантажити сертифікат")</f>
        <v>Завантажити сертифікат</v>
      </c>
    </row>
    <row r="359" spans="1:4" x14ac:dyDescent="0.3">
      <c r="A359" t="s">
        <v>718</v>
      </c>
      <c r="B359" t="s">
        <v>5</v>
      </c>
      <c r="C359" t="s">
        <v>719</v>
      </c>
      <c r="D359" t="str">
        <f>HYPERLINK("https://talan.bank.gov.ua/get-user-certificate/JlQXZRxwU1RRVUvEqKFv","Завантажити сертифікат")</f>
        <v>Завантажити сертифікат</v>
      </c>
    </row>
    <row r="360" spans="1:4" x14ac:dyDescent="0.3">
      <c r="A360" t="s">
        <v>720</v>
      </c>
      <c r="B360" t="s">
        <v>5</v>
      </c>
      <c r="C360" t="s">
        <v>721</v>
      </c>
      <c r="D360" t="str">
        <f>HYPERLINK("https://talan.bank.gov.ua/get-user-certificate/JlQXZeaFGumHLeGcsO4A","Завантажити сертифікат")</f>
        <v>Завантажити сертифікат</v>
      </c>
    </row>
    <row r="361" spans="1:4" x14ac:dyDescent="0.3">
      <c r="A361" t="s">
        <v>722</v>
      </c>
      <c r="B361" t="s">
        <v>5</v>
      </c>
      <c r="C361" t="s">
        <v>723</v>
      </c>
      <c r="D361" t="str">
        <f>HYPERLINK("https://talan.bank.gov.ua/get-user-certificate/JlQXZZ88kAFhvJ4erFDr","Завантажити сертифікат")</f>
        <v>Завантажити сертифікат</v>
      </c>
    </row>
    <row r="362" spans="1:4" x14ac:dyDescent="0.3">
      <c r="A362" t="s">
        <v>724</v>
      </c>
      <c r="B362" t="s">
        <v>5</v>
      </c>
      <c r="C362" t="s">
        <v>725</v>
      </c>
      <c r="D362" t="str">
        <f>HYPERLINK("https://talan.bank.gov.ua/get-user-certificate/JlQXZBNezZG-job-WK-V","Завантажити сертифікат")</f>
        <v>Завантажити сертифікат</v>
      </c>
    </row>
    <row r="363" spans="1:4" x14ac:dyDescent="0.3">
      <c r="A363" t="s">
        <v>726</v>
      </c>
      <c r="B363" t="s">
        <v>5</v>
      </c>
      <c r="C363" t="s">
        <v>727</v>
      </c>
      <c r="D363" t="str">
        <f>HYPERLINK("https://talan.bank.gov.ua/get-user-certificate/JlQXZ_ji19JUb0RMSEmU","Завантажити сертифікат")</f>
        <v>Завантажити сертифікат</v>
      </c>
    </row>
    <row r="364" spans="1:4" x14ac:dyDescent="0.3">
      <c r="A364" t="s">
        <v>728</v>
      </c>
      <c r="B364" t="s">
        <v>5</v>
      </c>
      <c r="C364" t="s">
        <v>729</v>
      </c>
      <c r="D364" t="str">
        <f>HYPERLINK("https://talan.bank.gov.ua/get-user-certificate/JlQXZgHqe8NiWiCx5lkH","Завантажити сертифікат")</f>
        <v>Завантажити сертифікат</v>
      </c>
    </row>
    <row r="365" spans="1:4" x14ac:dyDescent="0.3">
      <c r="A365" t="s">
        <v>730</v>
      </c>
      <c r="B365" t="s">
        <v>5</v>
      </c>
      <c r="C365" t="s">
        <v>731</v>
      </c>
      <c r="D365" t="str">
        <f>HYPERLINK("https://talan.bank.gov.ua/get-user-certificate/JlQXZk2uPHpNiC2UYSQo","Завантажити сертифікат")</f>
        <v>Завантажити сертифікат</v>
      </c>
    </row>
    <row r="366" spans="1:4" x14ac:dyDescent="0.3">
      <c r="A366" t="s">
        <v>732</v>
      </c>
      <c r="B366" t="s">
        <v>5</v>
      </c>
      <c r="C366" t="s">
        <v>733</v>
      </c>
      <c r="D366" t="str">
        <f>HYPERLINK("https://talan.bank.gov.ua/get-user-certificate/JlQXZ6mekNuJ8qnoFBiw","Завантажити сертифікат")</f>
        <v>Завантажити сертифікат</v>
      </c>
    </row>
    <row r="367" spans="1:4" x14ac:dyDescent="0.3">
      <c r="A367" t="s">
        <v>734</v>
      </c>
      <c r="B367" t="s">
        <v>5</v>
      </c>
      <c r="C367" t="s">
        <v>735</v>
      </c>
      <c r="D367" t="str">
        <f>HYPERLINK("https://talan.bank.gov.ua/get-user-certificate/JlQXZ1KhCOd4bvczGsvg","Завантажити сертифікат")</f>
        <v>Завантажити сертифікат</v>
      </c>
    </row>
    <row r="368" spans="1:4" x14ac:dyDescent="0.3">
      <c r="A368" t="s">
        <v>736</v>
      </c>
      <c r="B368" t="s">
        <v>5</v>
      </c>
      <c r="C368" t="s">
        <v>737</v>
      </c>
      <c r="D368" t="str">
        <f>HYPERLINK("https://talan.bank.gov.ua/get-user-certificate/JlQXZlclfQeKF_JaqHwc","Завантажити сертифікат")</f>
        <v>Завантажити сертифікат</v>
      </c>
    </row>
    <row r="369" spans="1:4" x14ac:dyDescent="0.3">
      <c r="A369" t="s">
        <v>738</v>
      </c>
      <c r="B369" t="s">
        <v>5</v>
      </c>
      <c r="C369" t="s">
        <v>739</v>
      </c>
      <c r="D369" t="str">
        <f>HYPERLINK("https://talan.bank.gov.ua/get-user-certificate/JlQXZ6i8_JzEywa8mdiq","Завантажити сертифікат")</f>
        <v>Завантажити сертифікат</v>
      </c>
    </row>
    <row r="370" spans="1:4" x14ac:dyDescent="0.3">
      <c r="A370" t="s">
        <v>740</v>
      </c>
      <c r="B370" t="s">
        <v>5</v>
      </c>
      <c r="C370" t="s">
        <v>741</v>
      </c>
      <c r="D370" t="str">
        <f>HYPERLINK("https://talan.bank.gov.ua/get-user-certificate/JlQXZ4HyFmAOVNas6Fgl","Завантажити сертифікат")</f>
        <v>Завантажити сертифікат</v>
      </c>
    </row>
    <row r="371" spans="1:4" x14ac:dyDescent="0.3">
      <c r="A371" t="s">
        <v>742</v>
      </c>
      <c r="B371" t="s">
        <v>5</v>
      </c>
      <c r="C371" t="s">
        <v>743</v>
      </c>
      <c r="D371" t="str">
        <f>HYPERLINK("https://talan.bank.gov.ua/get-user-certificate/JlQXZZpRO84lfrzl1NjG","Завантажити сертифікат")</f>
        <v>Завантажити сертифікат</v>
      </c>
    </row>
    <row r="372" spans="1:4" x14ac:dyDescent="0.3">
      <c r="A372" t="s">
        <v>744</v>
      </c>
      <c r="B372" t="s">
        <v>5</v>
      </c>
      <c r="C372" t="s">
        <v>745</v>
      </c>
      <c r="D372" t="str">
        <f>HYPERLINK("https://talan.bank.gov.ua/get-user-certificate/JlQXZPCw-AKz1IrJ3mZR","Завантажити сертифікат")</f>
        <v>Завантажити сертифікат</v>
      </c>
    </row>
    <row r="373" spans="1:4" x14ac:dyDescent="0.3">
      <c r="A373" t="s">
        <v>746</v>
      </c>
      <c r="B373" t="s">
        <v>5</v>
      </c>
      <c r="C373" t="s">
        <v>747</v>
      </c>
      <c r="D373" t="str">
        <f>HYPERLINK("https://talan.bank.gov.ua/get-user-certificate/JlQXZU2_XD0RowmltQIs","Завантажити сертифікат")</f>
        <v>Завантажити сертифікат</v>
      </c>
    </row>
    <row r="374" spans="1:4" x14ac:dyDescent="0.3">
      <c r="A374" t="s">
        <v>748</v>
      </c>
      <c r="B374" t="s">
        <v>5</v>
      </c>
      <c r="C374" t="s">
        <v>749</v>
      </c>
      <c r="D374" t="str">
        <f>HYPERLINK("https://talan.bank.gov.ua/get-user-certificate/JlQXZlTToxNwjmxn9xJl","Завантажити сертифікат")</f>
        <v>Завантажити сертифікат</v>
      </c>
    </row>
    <row r="375" spans="1:4" x14ac:dyDescent="0.3">
      <c r="A375" t="s">
        <v>750</v>
      </c>
      <c r="B375" t="s">
        <v>5</v>
      </c>
      <c r="C375" t="s">
        <v>751</v>
      </c>
      <c r="D375" t="str">
        <f>HYPERLINK("https://talan.bank.gov.ua/get-user-certificate/JlQXZUpRILAVlRP-Sn-x","Завантажити сертифікат")</f>
        <v>Завантажити сертифікат</v>
      </c>
    </row>
    <row r="376" spans="1:4" x14ac:dyDescent="0.3">
      <c r="A376" t="s">
        <v>752</v>
      </c>
      <c r="B376" t="s">
        <v>5</v>
      </c>
      <c r="C376" t="s">
        <v>753</v>
      </c>
      <c r="D376" t="str">
        <f>HYPERLINK("https://talan.bank.gov.ua/get-user-certificate/JlQXZRp437Jdzv0z72ey","Завантажити сертифікат")</f>
        <v>Завантажити сертифікат</v>
      </c>
    </row>
    <row r="377" spans="1:4" x14ac:dyDescent="0.3">
      <c r="A377" t="s">
        <v>754</v>
      </c>
      <c r="B377" t="s">
        <v>5</v>
      </c>
      <c r="C377" t="s">
        <v>755</v>
      </c>
      <c r="D377" t="str">
        <f>HYPERLINK("https://talan.bank.gov.ua/get-user-certificate/JlQXZNwAg6jNPTbcrSv2","Завантажити сертифікат")</f>
        <v>Завантажити сертифікат</v>
      </c>
    </row>
    <row r="378" spans="1:4" x14ac:dyDescent="0.3">
      <c r="A378" t="s">
        <v>756</v>
      </c>
      <c r="B378" t="s">
        <v>5</v>
      </c>
      <c r="C378" t="s">
        <v>757</v>
      </c>
      <c r="D378" t="str">
        <f>HYPERLINK("https://talan.bank.gov.ua/get-user-certificate/JlQXZh1UMhvGf4CsZnxH","Завантажити сертифікат")</f>
        <v>Завантажити сертифікат</v>
      </c>
    </row>
    <row r="379" spans="1:4" x14ac:dyDescent="0.3">
      <c r="A379" t="s">
        <v>758</v>
      </c>
      <c r="B379" t="s">
        <v>5</v>
      </c>
      <c r="C379" t="s">
        <v>759</v>
      </c>
      <c r="D379" t="str">
        <f>HYPERLINK("https://talan.bank.gov.ua/get-user-certificate/JlQXZ5PuGGcoilmWYHW3","Завантажити сертифікат")</f>
        <v>Завантажити сертифікат</v>
      </c>
    </row>
    <row r="380" spans="1:4" x14ac:dyDescent="0.3">
      <c r="A380" t="s">
        <v>760</v>
      </c>
      <c r="B380" t="s">
        <v>5</v>
      </c>
      <c r="C380" t="s">
        <v>761</v>
      </c>
      <c r="D380" t="str">
        <f>HYPERLINK("https://talan.bank.gov.ua/get-user-certificate/JlQXZg3O8NlD2KKCvCkr","Завантажити сертифікат")</f>
        <v>Завантажити сертифікат</v>
      </c>
    </row>
    <row r="381" spans="1:4" x14ac:dyDescent="0.3">
      <c r="A381" t="s">
        <v>762</v>
      </c>
      <c r="B381" t="s">
        <v>5</v>
      </c>
      <c r="C381" t="s">
        <v>763</v>
      </c>
      <c r="D381" t="str">
        <f>HYPERLINK("https://talan.bank.gov.ua/get-user-certificate/JlQXZAeKWDQNryN7EL9l","Завантажити сертифікат")</f>
        <v>Завантажити сертифікат</v>
      </c>
    </row>
    <row r="382" spans="1:4" x14ac:dyDescent="0.3">
      <c r="A382" t="s">
        <v>764</v>
      </c>
      <c r="B382" t="s">
        <v>5</v>
      </c>
      <c r="C382" t="s">
        <v>765</v>
      </c>
      <c r="D382" t="str">
        <f>HYPERLINK("https://talan.bank.gov.ua/get-user-certificate/JlQXZzOcd4S8FxOexsEC","Завантажити сертифікат")</f>
        <v>Завантажити сертифікат</v>
      </c>
    </row>
    <row r="383" spans="1:4" x14ac:dyDescent="0.3">
      <c r="A383" t="s">
        <v>766</v>
      </c>
      <c r="B383" t="s">
        <v>5</v>
      </c>
      <c r="C383" t="s">
        <v>767</v>
      </c>
      <c r="D383" t="str">
        <f>HYPERLINK("https://talan.bank.gov.ua/get-user-certificate/JlQXZPRkqkEHednzj3on","Завантажити сертифікат")</f>
        <v>Завантажити сертифікат</v>
      </c>
    </row>
    <row r="384" spans="1:4" x14ac:dyDescent="0.3">
      <c r="A384" t="s">
        <v>768</v>
      </c>
      <c r="B384" t="s">
        <v>5</v>
      </c>
      <c r="C384" t="s">
        <v>769</v>
      </c>
      <c r="D384" t="str">
        <f>HYPERLINK("https://talan.bank.gov.ua/get-user-certificate/JlQXZER72ZzqWurUozgb","Завантажити сертифікат")</f>
        <v>Завантажити сертифікат</v>
      </c>
    </row>
    <row r="385" spans="1:4" x14ac:dyDescent="0.3">
      <c r="A385" t="s">
        <v>770</v>
      </c>
      <c r="B385" t="s">
        <v>5</v>
      </c>
      <c r="C385" t="s">
        <v>771</v>
      </c>
      <c r="D385" t="str">
        <f>HYPERLINK("https://talan.bank.gov.ua/get-user-certificate/JlQXZOCESDftCBo3q0yz","Завантажити сертифікат")</f>
        <v>Завантажити сертифікат</v>
      </c>
    </row>
    <row r="386" spans="1:4" x14ac:dyDescent="0.3">
      <c r="A386" t="s">
        <v>772</v>
      </c>
      <c r="B386" t="s">
        <v>5</v>
      </c>
      <c r="C386" t="s">
        <v>773</v>
      </c>
      <c r="D386" t="str">
        <f>HYPERLINK("https://talan.bank.gov.ua/get-user-certificate/JlQXZ0FMOz8Z6lyeUbq9","Завантажити сертифікат")</f>
        <v>Завантажити сертифікат</v>
      </c>
    </row>
    <row r="387" spans="1:4" x14ac:dyDescent="0.3">
      <c r="A387" t="s">
        <v>774</v>
      </c>
      <c r="B387" t="s">
        <v>5</v>
      </c>
      <c r="C387" t="s">
        <v>775</v>
      </c>
      <c r="D387" t="str">
        <f>HYPERLINK("https://talan.bank.gov.ua/get-user-certificate/JlQXZGY_0O2aaOw5zyhJ","Завантажити сертифікат")</f>
        <v>Завантажити сертифікат</v>
      </c>
    </row>
    <row r="388" spans="1:4" x14ac:dyDescent="0.3">
      <c r="A388" t="s">
        <v>776</v>
      </c>
      <c r="B388" t="s">
        <v>5</v>
      </c>
      <c r="C388" t="s">
        <v>777</v>
      </c>
      <c r="D388" t="str">
        <f>HYPERLINK("https://talan.bank.gov.ua/get-user-certificate/JlQXZm4SE2E3AYIkZVP5","Завантажити сертифікат")</f>
        <v>Завантажити сертифікат</v>
      </c>
    </row>
    <row r="389" spans="1:4" x14ac:dyDescent="0.3">
      <c r="A389" t="s">
        <v>778</v>
      </c>
      <c r="B389" t="s">
        <v>5</v>
      </c>
      <c r="C389" t="s">
        <v>779</v>
      </c>
      <c r="D389" t="str">
        <f>HYPERLINK("https://talan.bank.gov.ua/get-user-certificate/JlQXZdqH0I9ARg4aSXp1","Завантажити сертифікат")</f>
        <v>Завантажити сертифікат</v>
      </c>
    </row>
    <row r="390" spans="1:4" x14ac:dyDescent="0.3">
      <c r="A390" t="s">
        <v>780</v>
      </c>
      <c r="B390" t="s">
        <v>5</v>
      </c>
      <c r="C390" t="s">
        <v>781</v>
      </c>
      <c r="D390" t="str">
        <f>HYPERLINK("https://talan.bank.gov.ua/get-user-certificate/JlQXZHQ_W5eD9jUD9FfG","Завантажити сертифікат")</f>
        <v>Завантажити сертифікат</v>
      </c>
    </row>
    <row r="391" spans="1:4" x14ac:dyDescent="0.3">
      <c r="A391" t="s">
        <v>782</v>
      </c>
      <c r="B391" t="s">
        <v>5</v>
      </c>
      <c r="C391" t="s">
        <v>783</v>
      </c>
      <c r="D391" t="str">
        <f>HYPERLINK("https://talan.bank.gov.ua/get-user-certificate/JlQXZUNZiEnrxPs1Jtig","Завантажити сертифікат")</f>
        <v>Завантажити сертифікат</v>
      </c>
    </row>
    <row r="392" spans="1:4" x14ac:dyDescent="0.3">
      <c r="A392" t="s">
        <v>784</v>
      </c>
      <c r="B392" t="s">
        <v>5</v>
      </c>
      <c r="C392" t="s">
        <v>785</v>
      </c>
      <c r="D392" t="str">
        <f>HYPERLINK("https://talan.bank.gov.ua/get-user-certificate/JlQXZojzMQVq1F5s5enC","Завантажити сертифікат")</f>
        <v>Завантажити сертифікат</v>
      </c>
    </row>
    <row r="393" spans="1:4" x14ac:dyDescent="0.3">
      <c r="A393" t="s">
        <v>786</v>
      </c>
      <c r="B393" t="s">
        <v>5</v>
      </c>
      <c r="C393" t="s">
        <v>787</v>
      </c>
      <c r="D393" t="str">
        <f>HYPERLINK("https://talan.bank.gov.ua/get-user-certificate/JlQXZtbjdTnZRJRmAey7","Завантажити сертифікат")</f>
        <v>Завантажити сертифікат</v>
      </c>
    </row>
    <row r="394" spans="1:4" x14ac:dyDescent="0.3">
      <c r="A394" t="s">
        <v>788</v>
      </c>
      <c r="B394" t="s">
        <v>5</v>
      </c>
      <c r="C394" t="s">
        <v>789</v>
      </c>
      <c r="D394" t="str">
        <f>HYPERLINK("https://talan.bank.gov.ua/get-user-certificate/JlQXZgOTSz_xpdTOklLg","Завантажити сертифікат")</f>
        <v>Завантажити сертифікат</v>
      </c>
    </row>
    <row r="395" spans="1:4" x14ac:dyDescent="0.3">
      <c r="A395" t="s">
        <v>790</v>
      </c>
      <c r="B395" t="s">
        <v>5</v>
      </c>
      <c r="C395" t="s">
        <v>791</v>
      </c>
      <c r="D395" t="str">
        <f>HYPERLINK("https://talan.bank.gov.ua/get-user-certificate/JlQXZZAOMZCfEe_1m-eV","Завантажити сертифікат")</f>
        <v>Завантажити сертифікат</v>
      </c>
    </row>
    <row r="396" spans="1:4" x14ac:dyDescent="0.3">
      <c r="A396" t="s">
        <v>792</v>
      </c>
      <c r="B396" t="s">
        <v>5</v>
      </c>
      <c r="C396" t="s">
        <v>793</v>
      </c>
      <c r="D396" t="str">
        <f>HYPERLINK("https://talan.bank.gov.ua/get-user-certificate/JlQXZMmRLAGBfHjZqp8m","Завантажити сертифікат")</f>
        <v>Завантажити сертифікат</v>
      </c>
    </row>
    <row r="397" spans="1:4" x14ac:dyDescent="0.3">
      <c r="A397" t="s">
        <v>794</v>
      </c>
      <c r="B397" t="s">
        <v>5</v>
      </c>
      <c r="C397" t="s">
        <v>795</v>
      </c>
      <c r="D397" t="str">
        <f>HYPERLINK("https://talan.bank.gov.ua/get-user-certificate/JlQXZLAaycejpQbvZFP0","Завантажити сертифікат")</f>
        <v>Завантажити сертифікат</v>
      </c>
    </row>
    <row r="398" spans="1:4" x14ac:dyDescent="0.3">
      <c r="A398" t="s">
        <v>796</v>
      </c>
      <c r="B398" t="s">
        <v>5</v>
      </c>
      <c r="C398" t="s">
        <v>797</v>
      </c>
      <c r="D398" t="str">
        <f>HYPERLINK("https://talan.bank.gov.ua/get-user-certificate/JlQXZo-qX-bRcDWfKdR2","Завантажити сертифікат")</f>
        <v>Завантажити сертифікат</v>
      </c>
    </row>
    <row r="399" spans="1:4" x14ac:dyDescent="0.3">
      <c r="A399" t="s">
        <v>798</v>
      </c>
      <c r="B399" t="s">
        <v>5</v>
      </c>
      <c r="C399" t="s">
        <v>799</v>
      </c>
      <c r="D399" t="str">
        <f>HYPERLINK("https://talan.bank.gov.ua/get-user-certificate/JlQXZlE06S35J8OpVJhE","Завантажити сертифікат")</f>
        <v>Завантажити сертифікат</v>
      </c>
    </row>
    <row r="400" spans="1:4" x14ac:dyDescent="0.3">
      <c r="A400" t="s">
        <v>800</v>
      </c>
      <c r="B400" t="s">
        <v>5</v>
      </c>
      <c r="C400" t="s">
        <v>801</v>
      </c>
      <c r="D400" t="str">
        <f>HYPERLINK("https://talan.bank.gov.ua/get-user-certificate/JlQXZDX8MO-X0jZ9Weny","Завантажити сертифікат")</f>
        <v>Завантажити сертифікат</v>
      </c>
    </row>
    <row r="401" spans="1:4" x14ac:dyDescent="0.3">
      <c r="A401" t="s">
        <v>802</v>
      </c>
      <c r="B401" t="s">
        <v>5</v>
      </c>
      <c r="C401" t="s">
        <v>803</v>
      </c>
      <c r="D401" t="str">
        <f>HYPERLINK("https://talan.bank.gov.ua/get-user-certificate/JlQXZL6BEKop1P3RgZhd","Завантажити сертифікат")</f>
        <v>Завантажити сертифікат</v>
      </c>
    </row>
    <row r="402" spans="1:4" x14ac:dyDescent="0.3">
      <c r="A402" t="s">
        <v>804</v>
      </c>
      <c r="B402" t="s">
        <v>5</v>
      </c>
      <c r="C402" t="s">
        <v>805</v>
      </c>
      <c r="D402" t="str">
        <f>HYPERLINK("https://talan.bank.gov.ua/get-user-certificate/JlQXZ37gPuX6TmPLusCK","Завантажити сертифікат")</f>
        <v>Завантажити сертифікат</v>
      </c>
    </row>
    <row r="403" spans="1:4" x14ac:dyDescent="0.3">
      <c r="A403" t="s">
        <v>806</v>
      </c>
      <c r="B403" t="s">
        <v>5</v>
      </c>
      <c r="C403" t="s">
        <v>807</v>
      </c>
      <c r="D403" t="str">
        <f>HYPERLINK("https://talan.bank.gov.ua/get-user-certificate/JlQXZEdSDx0G_BFAUHF4","Завантажити сертифікат")</f>
        <v>Завантажити сертифікат</v>
      </c>
    </row>
    <row r="404" spans="1:4" x14ac:dyDescent="0.3">
      <c r="A404" t="s">
        <v>808</v>
      </c>
      <c r="B404" t="s">
        <v>5</v>
      </c>
      <c r="C404" t="s">
        <v>809</v>
      </c>
      <c r="D404" t="str">
        <f>HYPERLINK("https://talan.bank.gov.ua/get-user-certificate/JlQXZOGW6kIMB_xu93RR","Завантажити сертифікат")</f>
        <v>Завантажити сертифікат</v>
      </c>
    </row>
    <row r="405" spans="1:4" x14ac:dyDescent="0.3">
      <c r="A405" t="s">
        <v>810</v>
      </c>
      <c r="B405" t="s">
        <v>5</v>
      </c>
      <c r="C405" t="s">
        <v>811</v>
      </c>
      <c r="D405" t="str">
        <f>HYPERLINK("https://talan.bank.gov.ua/get-user-certificate/JlQXZaC83LJiMpxYmU1m","Завантажити сертифікат")</f>
        <v>Завантажити сертифікат</v>
      </c>
    </row>
    <row r="406" spans="1:4" x14ac:dyDescent="0.3">
      <c r="A406" t="s">
        <v>812</v>
      </c>
      <c r="B406" t="s">
        <v>5</v>
      </c>
      <c r="C406" t="s">
        <v>813</v>
      </c>
      <c r="D406" t="str">
        <f>HYPERLINK("https://talan.bank.gov.ua/get-user-certificate/JlQXZVwoqoH7jkidCtkn","Завантажити сертифікат")</f>
        <v>Завантажити сертифікат</v>
      </c>
    </row>
    <row r="407" spans="1:4" x14ac:dyDescent="0.3">
      <c r="A407" t="s">
        <v>814</v>
      </c>
      <c r="B407" t="s">
        <v>5</v>
      </c>
      <c r="C407" t="s">
        <v>815</v>
      </c>
      <c r="D407" t="str">
        <f>HYPERLINK("https://talan.bank.gov.ua/get-user-certificate/JlQXZRli24EFpN4boY93","Завантажити сертифікат")</f>
        <v>Завантажити сертифікат</v>
      </c>
    </row>
    <row r="408" spans="1:4" x14ac:dyDescent="0.3">
      <c r="A408" t="s">
        <v>816</v>
      </c>
      <c r="B408" t="s">
        <v>5</v>
      </c>
      <c r="C408" t="s">
        <v>817</v>
      </c>
      <c r="D408" t="str">
        <f>HYPERLINK("https://talan.bank.gov.ua/get-user-certificate/JlQXZ2jMHvMJurgLu2wL","Завантажити сертифікат")</f>
        <v>Завантажити сертифікат</v>
      </c>
    </row>
    <row r="409" spans="1:4" x14ac:dyDescent="0.3">
      <c r="A409" t="s">
        <v>818</v>
      </c>
      <c r="B409" t="s">
        <v>5</v>
      </c>
      <c r="C409" t="s">
        <v>819</v>
      </c>
      <c r="D409" t="str">
        <f>HYPERLINK("https://talan.bank.gov.ua/get-user-certificate/JlQXZiu66XqalIE5fG53","Завантажити сертифікат")</f>
        <v>Завантажити сертифікат</v>
      </c>
    </row>
    <row r="410" spans="1:4" x14ac:dyDescent="0.3">
      <c r="A410" t="s">
        <v>820</v>
      </c>
      <c r="B410" t="s">
        <v>5</v>
      </c>
      <c r="C410" t="s">
        <v>821</v>
      </c>
      <c r="D410" t="str">
        <f>HYPERLINK("https://talan.bank.gov.ua/get-user-certificate/JlQXZsJZ_QUHf9VmTFFU","Завантажити сертифікат")</f>
        <v>Завантажити сертифікат</v>
      </c>
    </row>
    <row r="411" spans="1:4" x14ac:dyDescent="0.3">
      <c r="A411" t="s">
        <v>822</v>
      </c>
      <c r="B411" t="s">
        <v>5</v>
      </c>
      <c r="C411" t="s">
        <v>823</v>
      </c>
      <c r="D411" t="str">
        <f>HYPERLINK("https://talan.bank.gov.ua/get-user-certificate/JlQXZ0BeZnD937jnCgus","Завантажити сертифікат")</f>
        <v>Завантажити сертифікат</v>
      </c>
    </row>
    <row r="412" spans="1:4" x14ac:dyDescent="0.3">
      <c r="A412" t="s">
        <v>824</v>
      </c>
      <c r="B412" t="s">
        <v>5</v>
      </c>
      <c r="C412" t="s">
        <v>825</v>
      </c>
      <c r="D412" t="str">
        <f>HYPERLINK("https://talan.bank.gov.ua/get-user-certificate/JlQXZS1RIYhFD6icqkJc","Завантажити сертифікат")</f>
        <v>Завантажити сертифікат</v>
      </c>
    </row>
    <row r="413" spans="1:4" x14ac:dyDescent="0.3">
      <c r="A413" t="s">
        <v>826</v>
      </c>
      <c r="B413" t="s">
        <v>5</v>
      </c>
      <c r="C413" t="s">
        <v>827</v>
      </c>
      <c r="D413" t="str">
        <f>HYPERLINK("https://talan.bank.gov.ua/get-user-certificate/JlQXZeFH3RAJ7yEZ_lnE","Завантажити сертифікат")</f>
        <v>Завантажити сертифікат</v>
      </c>
    </row>
    <row r="414" spans="1:4" x14ac:dyDescent="0.3">
      <c r="A414" t="s">
        <v>828</v>
      </c>
      <c r="B414" t="s">
        <v>5</v>
      </c>
      <c r="C414" t="s">
        <v>829</v>
      </c>
      <c r="D414" t="str">
        <f>HYPERLINK("https://talan.bank.gov.ua/get-user-certificate/JlQXZYEuTgnjg7tE5-fc","Завантажити сертифікат")</f>
        <v>Завантажити сертифікат</v>
      </c>
    </row>
    <row r="415" spans="1:4" x14ac:dyDescent="0.3">
      <c r="A415" t="s">
        <v>830</v>
      </c>
      <c r="B415" t="s">
        <v>5</v>
      </c>
      <c r="C415" t="s">
        <v>831</v>
      </c>
      <c r="D415" t="str">
        <f>HYPERLINK("https://talan.bank.gov.ua/get-user-certificate/JlQXZPhbNWlbWMH0nBXK","Завантажити сертифікат")</f>
        <v>Завантажити сертифікат</v>
      </c>
    </row>
    <row r="416" spans="1:4" x14ac:dyDescent="0.3">
      <c r="A416" t="s">
        <v>832</v>
      </c>
      <c r="B416" t="s">
        <v>5</v>
      </c>
      <c r="C416" t="s">
        <v>833</v>
      </c>
      <c r="D416" t="str">
        <f>HYPERLINK("https://talan.bank.gov.ua/get-user-certificate/JlQXZUkRZDxcfzPeH6Ub","Завантажити сертифікат")</f>
        <v>Завантажити сертифікат</v>
      </c>
    </row>
    <row r="417" spans="1:4" x14ac:dyDescent="0.3">
      <c r="A417" t="s">
        <v>834</v>
      </c>
      <c r="B417" t="s">
        <v>5</v>
      </c>
      <c r="C417" t="s">
        <v>835</v>
      </c>
      <c r="D417" t="str">
        <f>HYPERLINK("https://talan.bank.gov.ua/get-user-certificate/JlQXZShQ8HBP0c1gBnCo","Завантажити сертифікат")</f>
        <v>Завантажити сертифікат</v>
      </c>
    </row>
    <row r="418" spans="1:4" x14ac:dyDescent="0.3">
      <c r="A418" t="s">
        <v>836</v>
      </c>
      <c r="B418" t="s">
        <v>5</v>
      </c>
      <c r="C418" t="s">
        <v>837</v>
      </c>
      <c r="D418" t="str">
        <f>HYPERLINK("https://talan.bank.gov.ua/get-user-certificate/JlQXZ-wLIGVgTp8GarVN","Завантажити сертифікат")</f>
        <v>Завантажити сертифікат</v>
      </c>
    </row>
    <row r="419" spans="1:4" x14ac:dyDescent="0.3">
      <c r="A419" t="s">
        <v>838</v>
      </c>
      <c r="B419" t="s">
        <v>5</v>
      </c>
      <c r="C419" t="s">
        <v>839</v>
      </c>
      <c r="D419" t="str">
        <f>HYPERLINK("https://talan.bank.gov.ua/get-user-certificate/JlQXZVNK-sHSGJvJJ2K2","Завантажити сертифікат")</f>
        <v>Завантажити сертифікат</v>
      </c>
    </row>
    <row r="420" spans="1:4" x14ac:dyDescent="0.3">
      <c r="A420" t="s">
        <v>840</v>
      </c>
      <c r="B420" t="s">
        <v>5</v>
      </c>
      <c r="C420" t="s">
        <v>841</v>
      </c>
      <c r="D420" t="str">
        <f>HYPERLINK("https://talan.bank.gov.ua/get-user-certificate/JlQXZrmx4R3rtGnlQ70Q","Завантажити сертифікат")</f>
        <v>Завантажити сертифікат</v>
      </c>
    </row>
    <row r="421" spans="1:4" x14ac:dyDescent="0.3">
      <c r="A421" t="s">
        <v>842</v>
      </c>
      <c r="B421" t="s">
        <v>5</v>
      </c>
      <c r="C421" t="s">
        <v>843</v>
      </c>
      <c r="D421" t="str">
        <f>HYPERLINK("https://talan.bank.gov.ua/get-user-certificate/JlQXZ-gtbMnsrb-DWKM9","Завантажити сертифікат")</f>
        <v>Завантажити сертифікат</v>
      </c>
    </row>
    <row r="422" spans="1:4" x14ac:dyDescent="0.3">
      <c r="A422" t="s">
        <v>844</v>
      </c>
      <c r="B422" t="s">
        <v>5</v>
      </c>
      <c r="C422" t="s">
        <v>845</v>
      </c>
      <c r="D422" t="str">
        <f>HYPERLINK("https://talan.bank.gov.ua/get-user-certificate/JlQXZhvK2iSm4E_I0AgF","Завантажити сертифікат")</f>
        <v>Завантажити сертифікат</v>
      </c>
    </row>
    <row r="423" spans="1:4" x14ac:dyDescent="0.3">
      <c r="A423" t="s">
        <v>846</v>
      </c>
      <c r="B423" t="s">
        <v>5</v>
      </c>
      <c r="C423" t="s">
        <v>847</v>
      </c>
      <c r="D423" t="str">
        <f>HYPERLINK("https://talan.bank.gov.ua/get-user-certificate/JlQXZaASdhpDOB_IlAI_","Завантажити сертифікат")</f>
        <v>Завантажити сертифікат</v>
      </c>
    </row>
    <row r="424" spans="1:4" x14ac:dyDescent="0.3">
      <c r="A424" t="s">
        <v>848</v>
      </c>
      <c r="B424" t="s">
        <v>5</v>
      </c>
      <c r="C424" t="s">
        <v>849</v>
      </c>
      <c r="D424" t="str">
        <f>HYPERLINK("https://talan.bank.gov.ua/get-user-certificate/JlQXZ8Wx28BG82Z76mWz","Завантажити сертифікат")</f>
        <v>Завантажити сертифікат</v>
      </c>
    </row>
    <row r="425" spans="1:4" x14ac:dyDescent="0.3">
      <c r="A425" t="s">
        <v>850</v>
      </c>
      <c r="B425" t="s">
        <v>5</v>
      </c>
      <c r="C425" t="s">
        <v>851</v>
      </c>
      <c r="D425" t="str">
        <f>HYPERLINK("https://talan.bank.gov.ua/get-user-certificate/JlQXZD0h6EVYh_ol5Kvh","Завантажити сертифікат")</f>
        <v>Завантажити сертифікат</v>
      </c>
    </row>
    <row r="426" spans="1:4" x14ac:dyDescent="0.3">
      <c r="A426" t="s">
        <v>852</v>
      </c>
      <c r="B426" t="s">
        <v>5</v>
      </c>
      <c r="C426" t="s">
        <v>853</v>
      </c>
      <c r="D426" t="str">
        <f>HYPERLINK("https://talan.bank.gov.ua/get-user-certificate/JlQXZrq5WbBwkzDprdib","Завантажити сертифікат")</f>
        <v>Завантажити сертифікат</v>
      </c>
    </row>
    <row r="427" spans="1:4" x14ac:dyDescent="0.3">
      <c r="A427" t="s">
        <v>854</v>
      </c>
      <c r="B427" t="s">
        <v>5</v>
      </c>
      <c r="C427" t="s">
        <v>855</v>
      </c>
      <c r="D427" t="str">
        <f>HYPERLINK("https://talan.bank.gov.ua/get-user-certificate/JlQXZvNyVNZoVlSj8daw","Завантажити сертифікат")</f>
        <v>Завантажити сертифікат</v>
      </c>
    </row>
    <row r="428" spans="1:4" x14ac:dyDescent="0.3">
      <c r="A428" t="s">
        <v>856</v>
      </c>
      <c r="B428" t="s">
        <v>5</v>
      </c>
      <c r="C428" t="s">
        <v>857</v>
      </c>
      <c r="D428" t="str">
        <f>HYPERLINK("https://talan.bank.gov.ua/get-user-certificate/JlQXZeOz_50d-jtok8v_","Завантажити сертифікат")</f>
        <v>Завантажити сертифікат</v>
      </c>
    </row>
    <row r="429" spans="1:4" x14ac:dyDescent="0.3">
      <c r="A429" t="s">
        <v>858</v>
      </c>
      <c r="B429" t="s">
        <v>5</v>
      </c>
      <c r="C429" t="s">
        <v>859</v>
      </c>
      <c r="D429" t="str">
        <f>HYPERLINK("https://talan.bank.gov.ua/get-user-certificate/JlQXZ7piAfO7C2D-zMH2","Завантажити сертифікат")</f>
        <v>Завантажити сертифікат</v>
      </c>
    </row>
    <row r="430" spans="1:4" x14ac:dyDescent="0.3">
      <c r="A430" t="s">
        <v>860</v>
      </c>
      <c r="B430" t="s">
        <v>5</v>
      </c>
      <c r="C430" t="s">
        <v>861</v>
      </c>
      <c r="D430" t="str">
        <f>HYPERLINK("https://talan.bank.gov.ua/get-user-certificate/JlQXZdVgczDTVAj2lZZL","Завантажити сертифікат")</f>
        <v>Завантажити сертифікат</v>
      </c>
    </row>
    <row r="431" spans="1:4" x14ac:dyDescent="0.3">
      <c r="A431" t="s">
        <v>862</v>
      </c>
      <c r="B431" t="s">
        <v>5</v>
      </c>
      <c r="C431" t="s">
        <v>863</v>
      </c>
      <c r="D431" t="str">
        <f>HYPERLINK("https://talan.bank.gov.ua/get-user-certificate/JlQXZOvnzvuVi3tbHVGq","Завантажити сертифікат")</f>
        <v>Завантажити сертифікат</v>
      </c>
    </row>
    <row r="432" spans="1:4" x14ac:dyDescent="0.3">
      <c r="A432" t="s">
        <v>864</v>
      </c>
      <c r="B432" t="s">
        <v>5</v>
      </c>
      <c r="C432" t="s">
        <v>865</v>
      </c>
      <c r="D432" t="str">
        <f>HYPERLINK("https://talan.bank.gov.ua/get-user-certificate/JlQXZtmCMd6Tgl26XZ36","Завантажити сертифікат")</f>
        <v>Завантажити сертифікат</v>
      </c>
    </row>
    <row r="433" spans="1:4" x14ac:dyDescent="0.3">
      <c r="A433" t="s">
        <v>866</v>
      </c>
      <c r="B433" t="s">
        <v>5</v>
      </c>
      <c r="C433" t="s">
        <v>867</v>
      </c>
      <c r="D433" t="str">
        <f>HYPERLINK("https://talan.bank.gov.ua/get-user-certificate/JlQXZrHLXQLCSoWbn__P","Завантажити сертифікат")</f>
        <v>Завантажити сертифікат</v>
      </c>
    </row>
    <row r="434" spans="1:4" x14ac:dyDescent="0.3">
      <c r="A434" t="s">
        <v>868</v>
      </c>
      <c r="B434" t="s">
        <v>5</v>
      </c>
      <c r="C434" t="s">
        <v>869</v>
      </c>
      <c r="D434" t="str">
        <f>HYPERLINK("https://talan.bank.gov.ua/get-user-certificate/JlQXZIjhmDIeiV7GDv_e","Завантажити сертифікат")</f>
        <v>Завантажити сертифікат</v>
      </c>
    </row>
    <row r="435" spans="1:4" x14ac:dyDescent="0.3">
      <c r="A435" t="s">
        <v>870</v>
      </c>
      <c r="B435" t="s">
        <v>5</v>
      </c>
      <c r="C435" t="s">
        <v>871</v>
      </c>
      <c r="D435" t="str">
        <f>HYPERLINK("https://talan.bank.gov.ua/get-user-certificate/JlQXZ8hNBHn5TkvRLzl-","Завантажити сертифікат")</f>
        <v>Завантажити сертифікат</v>
      </c>
    </row>
    <row r="436" spans="1:4" x14ac:dyDescent="0.3">
      <c r="A436" t="s">
        <v>872</v>
      </c>
      <c r="B436" t="s">
        <v>5</v>
      </c>
      <c r="C436" t="s">
        <v>873</v>
      </c>
      <c r="D436" t="str">
        <f>HYPERLINK("https://talan.bank.gov.ua/get-user-certificate/JlQXZrjEMxJ8RSkdsyEj","Завантажити сертифікат")</f>
        <v>Завантажити сертифікат</v>
      </c>
    </row>
    <row r="437" spans="1:4" x14ac:dyDescent="0.3">
      <c r="A437" t="s">
        <v>874</v>
      </c>
      <c r="B437" t="s">
        <v>5</v>
      </c>
      <c r="C437" t="s">
        <v>875</v>
      </c>
      <c r="D437" t="str">
        <f>HYPERLINK("https://talan.bank.gov.ua/get-user-certificate/JlQXZY2JHFahqu_j2L4r","Завантажити сертифікат")</f>
        <v>Завантажити сертифікат</v>
      </c>
    </row>
    <row r="438" spans="1:4" x14ac:dyDescent="0.3">
      <c r="A438" t="s">
        <v>876</v>
      </c>
      <c r="B438" t="s">
        <v>5</v>
      </c>
      <c r="C438" t="s">
        <v>877</v>
      </c>
      <c r="D438" t="str">
        <f>HYPERLINK("https://talan.bank.gov.ua/get-user-certificate/JlQXZF_OnZqLysybjXE9","Завантажити сертифікат")</f>
        <v>Завантажити сертифікат</v>
      </c>
    </row>
    <row r="439" spans="1:4" x14ac:dyDescent="0.3">
      <c r="A439" t="s">
        <v>878</v>
      </c>
      <c r="B439" t="s">
        <v>5</v>
      </c>
      <c r="C439" t="s">
        <v>879</v>
      </c>
      <c r="D439" t="str">
        <f>HYPERLINK("https://talan.bank.gov.ua/get-user-certificate/JlQXZda4LMYAkr7q1VLd","Завантажити сертифікат")</f>
        <v>Завантажити сертифікат</v>
      </c>
    </row>
    <row r="440" spans="1:4" x14ac:dyDescent="0.3">
      <c r="A440" t="s">
        <v>880</v>
      </c>
      <c r="B440" t="s">
        <v>5</v>
      </c>
      <c r="C440" t="s">
        <v>881</v>
      </c>
      <c r="D440" t="str">
        <f>HYPERLINK("https://talan.bank.gov.ua/get-user-certificate/JlQXZzcNDIygBN0TGk1T","Завантажити сертифікат")</f>
        <v>Завантажити сертифікат</v>
      </c>
    </row>
    <row r="441" spans="1:4" x14ac:dyDescent="0.3">
      <c r="A441" t="s">
        <v>882</v>
      </c>
      <c r="B441" t="s">
        <v>5</v>
      </c>
      <c r="C441" t="s">
        <v>883</v>
      </c>
      <c r="D441" t="str">
        <f>HYPERLINK("https://talan.bank.gov.ua/get-user-certificate/JlQXZO_HxCHRfgA7K4NS","Завантажити сертифікат")</f>
        <v>Завантажити сертифікат</v>
      </c>
    </row>
    <row r="442" spans="1:4" x14ac:dyDescent="0.3">
      <c r="A442" t="s">
        <v>884</v>
      </c>
      <c r="B442" t="s">
        <v>5</v>
      </c>
      <c r="C442" t="s">
        <v>885</v>
      </c>
      <c r="D442" t="str">
        <f>HYPERLINK("https://talan.bank.gov.ua/get-user-certificate/JlQXZo2A4QF_mp8YziGW","Завантажити сертифікат")</f>
        <v>Завантажити сертифікат</v>
      </c>
    </row>
    <row r="443" spans="1:4" x14ac:dyDescent="0.3">
      <c r="A443" t="s">
        <v>886</v>
      </c>
      <c r="B443" t="s">
        <v>5</v>
      </c>
      <c r="C443" t="s">
        <v>887</v>
      </c>
      <c r="D443" t="str">
        <f>HYPERLINK("https://talan.bank.gov.ua/get-user-certificate/JlQXZVAsqwCld4WfN3i0","Завантажити сертифікат")</f>
        <v>Завантажити сертифікат</v>
      </c>
    </row>
    <row r="444" spans="1:4" x14ac:dyDescent="0.3">
      <c r="A444" t="s">
        <v>888</v>
      </c>
      <c r="B444" t="s">
        <v>5</v>
      </c>
      <c r="C444" t="s">
        <v>889</v>
      </c>
      <c r="D444" t="str">
        <f>HYPERLINK("https://talan.bank.gov.ua/get-user-certificate/JlQXZu2lYuQPVh-X4IB-","Завантажити сертифікат")</f>
        <v>Завантажити сертифікат</v>
      </c>
    </row>
    <row r="445" spans="1:4" x14ac:dyDescent="0.3">
      <c r="A445" t="s">
        <v>890</v>
      </c>
      <c r="B445" t="s">
        <v>5</v>
      </c>
      <c r="C445" t="s">
        <v>891</v>
      </c>
      <c r="D445" t="str">
        <f>HYPERLINK("https://talan.bank.gov.ua/get-user-certificate/JlQXZRvR6R7e3Xz7mvVD","Завантажити сертифікат")</f>
        <v>Завантажити сертифікат</v>
      </c>
    </row>
    <row r="446" spans="1:4" x14ac:dyDescent="0.3">
      <c r="A446" t="s">
        <v>892</v>
      </c>
      <c r="B446" t="s">
        <v>5</v>
      </c>
      <c r="C446" t="s">
        <v>893</v>
      </c>
      <c r="D446" t="str">
        <f>HYPERLINK("https://talan.bank.gov.ua/get-user-certificate/JlQXZFATwRJzXkfZZlgn","Завантажити сертифікат")</f>
        <v>Завантажити сертифікат</v>
      </c>
    </row>
    <row r="447" spans="1:4" x14ac:dyDescent="0.3">
      <c r="A447" t="s">
        <v>894</v>
      </c>
      <c r="B447" t="s">
        <v>5</v>
      </c>
      <c r="C447" t="s">
        <v>895</v>
      </c>
      <c r="D447" t="str">
        <f>HYPERLINK("https://talan.bank.gov.ua/get-user-certificate/JlQXZZ2MsnrPRqk4vgLD","Завантажити сертифікат")</f>
        <v>Завантажити сертифікат</v>
      </c>
    </row>
    <row r="448" spans="1:4" x14ac:dyDescent="0.3">
      <c r="A448" t="s">
        <v>896</v>
      </c>
      <c r="B448" t="s">
        <v>5</v>
      </c>
      <c r="C448" t="s">
        <v>897</v>
      </c>
      <c r="D448" t="str">
        <f>HYPERLINK("https://talan.bank.gov.ua/get-user-certificate/JlQXZQFG_ztgLvEacXK_","Завантажити сертифікат")</f>
        <v>Завантажити сертифікат</v>
      </c>
    </row>
    <row r="449" spans="1:4" x14ac:dyDescent="0.3">
      <c r="A449" t="s">
        <v>898</v>
      </c>
      <c r="B449" t="s">
        <v>5</v>
      </c>
      <c r="C449" t="s">
        <v>899</v>
      </c>
      <c r="D449" t="str">
        <f>HYPERLINK("https://talan.bank.gov.ua/get-user-certificate/JlQXZ6Kv7TaDau2wJyUv","Завантажити сертифікат")</f>
        <v>Завантажити сертифікат</v>
      </c>
    </row>
    <row r="450" spans="1:4" x14ac:dyDescent="0.3">
      <c r="A450" t="s">
        <v>900</v>
      </c>
      <c r="B450" t="s">
        <v>5</v>
      </c>
      <c r="C450" t="s">
        <v>901</v>
      </c>
      <c r="D450" t="str">
        <f>HYPERLINK("https://talan.bank.gov.ua/get-user-certificate/JlQXZjnZFji6kdl4I5Mb","Завантажити сертифікат")</f>
        <v>Завантажити сертифікат</v>
      </c>
    </row>
    <row r="451" spans="1:4" x14ac:dyDescent="0.3">
      <c r="A451" t="s">
        <v>902</v>
      </c>
      <c r="B451" t="s">
        <v>5</v>
      </c>
      <c r="C451" t="s">
        <v>903</v>
      </c>
      <c r="D451" t="str">
        <f>HYPERLINK("https://talan.bank.gov.ua/get-user-certificate/JlQXZ6-TNJNyZ-XO6oKK","Завантажити сертифікат")</f>
        <v>Завантажити сертифікат</v>
      </c>
    </row>
    <row r="452" spans="1:4" x14ac:dyDescent="0.3">
      <c r="A452" t="s">
        <v>904</v>
      </c>
      <c r="B452" t="s">
        <v>5</v>
      </c>
      <c r="C452" t="s">
        <v>905</v>
      </c>
      <c r="D452" t="str">
        <f>HYPERLINK("https://talan.bank.gov.ua/get-user-certificate/JlQXZ_svg4hAJx9aDUm1","Завантажити сертифікат")</f>
        <v>Завантажити сертифікат</v>
      </c>
    </row>
    <row r="453" spans="1:4" x14ac:dyDescent="0.3">
      <c r="A453" t="s">
        <v>906</v>
      </c>
      <c r="B453" t="s">
        <v>5</v>
      </c>
      <c r="C453" t="s">
        <v>907</v>
      </c>
      <c r="D453" t="str">
        <f>HYPERLINK("https://talan.bank.gov.ua/get-user-certificate/JlQXZkqWmyYYE-B3NDH-","Завантажити сертифікат")</f>
        <v>Завантажити сертифікат</v>
      </c>
    </row>
    <row r="454" spans="1:4" x14ac:dyDescent="0.3">
      <c r="A454" t="s">
        <v>908</v>
      </c>
      <c r="B454" t="s">
        <v>5</v>
      </c>
      <c r="C454" t="s">
        <v>909</v>
      </c>
      <c r="D454" t="str">
        <f>HYPERLINK("https://talan.bank.gov.ua/get-user-certificate/JlQXZNoPHrAiiZO8ALFf","Завантажити сертифікат")</f>
        <v>Завантажити сертифікат</v>
      </c>
    </row>
    <row r="455" spans="1:4" x14ac:dyDescent="0.3">
      <c r="A455" t="s">
        <v>910</v>
      </c>
      <c r="B455" t="s">
        <v>5</v>
      </c>
      <c r="C455" t="s">
        <v>911</v>
      </c>
      <c r="D455" t="str">
        <f>HYPERLINK("https://talan.bank.gov.ua/get-user-certificate/JlQXZ_5vVPwL-ks9ztNW","Завантажити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9" r:id="rId327" tooltip="Завантажити сертифікат" display="Завантажити сертифікат"/>
    <hyperlink ref="D330" r:id="rId328" tooltip="Завантажити сертифікат" display="Завантажити сертифікат"/>
    <hyperlink ref="D331" r:id="rId329" tooltip="Завантажити сертифікат" display="Завантажити сертифікат"/>
    <hyperlink ref="D332" r:id="rId330" tooltip="Завантажити сертифікат" display="Завантажити сертифікат"/>
    <hyperlink ref="D333" r:id="rId331" tooltip="Завантажити сертифікат" display="Завантажити сертифікат"/>
    <hyperlink ref="D334" r:id="rId332" tooltip="Завантажити сертифікат" display="Завантажити сертифікат"/>
    <hyperlink ref="D335" r:id="rId333" tooltip="Завантажити сертифікат" display="Завантажити сертифікат"/>
    <hyperlink ref="D336" r:id="rId334" tooltip="Завантажити сертифікат" display="Завантажити сертифікат"/>
    <hyperlink ref="D337" r:id="rId335" tooltip="Завантажити сертифікат" display="Завантажити сертифікат"/>
    <hyperlink ref="D338" r:id="rId336" tooltip="Завантажити сертифікат" display="Завантажити сертифікат"/>
    <hyperlink ref="D339" r:id="rId337" tooltip="Завантажити сертифікат" display="Завантажити сертифікат"/>
    <hyperlink ref="D340" r:id="rId338" tooltip="Завантажити сертифікат" display="Завантажити сертифікат"/>
    <hyperlink ref="D341" r:id="rId339" tooltip="Завантажити сертифікат" display="Завантажити сертифікат"/>
    <hyperlink ref="D342" r:id="rId340" tooltip="Завантажити сертифікат" display="Завантажити сертифікат"/>
    <hyperlink ref="D343" r:id="rId341" tooltip="Завантажити сертифікат" display="Завантажити сертифікат"/>
    <hyperlink ref="D344" r:id="rId342" tooltip="Завантажити сертифікат" display="Завантажити сертифікат"/>
    <hyperlink ref="D345" r:id="rId343" tooltip="Завантажити сертифікат" display="Завантажити сертифікат"/>
    <hyperlink ref="D346" r:id="rId344" tooltip="Завантажити сертифікат" display="Завантажити сертифікат"/>
    <hyperlink ref="D347" r:id="rId345" tooltip="Завантажити сертифікат" display="Завантажити сертифікат"/>
    <hyperlink ref="D348" r:id="rId346" tooltip="Завантажити сертифікат" display="Завантажити сертифікат"/>
    <hyperlink ref="D349" r:id="rId347" tooltip="Завантажити сертифікат" display="Завантажити сертифікат"/>
    <hyperlink ref="D350" r:id="rId348" tooltip="Завантажити сертифікат" display="Завантажити сертифікат"/>
    <hyperlink ref="D351" r:id="rId349" tooltip="Завантажити сертифікат" display="Завантажити сертифікат"/>
    <hyperlink ref="D352" r:id="rId350" tooltip="Завантажити сертифікат" display="Завантажити сертифікат"/>
    <hyperlink ref="D353" r:id="rId351" tooltip="Завантажити сертифікат" display="Завантажити сертифікат"/>
    <hyperlink ref="D354" r:id="rId352" tooltip="Завантажити сертифікат" display="Завантажити сертифікат"/>
    <hyperlink ref="D355" r:id="rId353" tooltip="Завантажити сертифікат" display="Завантажити сертифікат"/>
    <hyperlink ref="D356" r:id="rId354" tooltip="Завантажити сертифікат" display="Завантажити сертифікат"/>
    <hyperlink ref="D357" r:id="rId355" tooltip="Завантажити сертифікат" display="Завантажити сертифікат"/>
    <hyperlink ref="D358" r:id="rId356" tooltip="Завантажити сертифікат" display="Завантажити сертифікат"/>
    <hyperlink ref="D359" r:id="rId357" tooltip="Завантажити сертифікат" display="Завантажити сертифікат"/>
    <hyperlink ref="D360" r:id="rId358" tooltip="Завантажити сертифікат" display="Завантажити сертифікат"/>
    <hyperlink ref="D361" r:id="rId359" tooltip="Завантажити сертифікат" display="Завантажити сертифікат"/>
    <hyperlink ref="D362" r:id="rId360" tooltip="Завантажити сертифікат" display="Завантажити сертифікат"/>
    <hyperlink ref="D363" r:id="rId361" tooltip="Завантажити сертифікат" display="Завантажити сертифікат"/>
    <hyperlink ref="D364" r:id="rId362" tooltip="Завантажити сертифікат" display="Завантажити сертифікат"/>
    <hyperlink ref="D365" r:id="rId363" tooltip="Завантажити сертифікат" display="Завантажити сертифікат"/>
    <hyperlink ref="D366" r:id="rId364" tooltip="Завантажити сертифікат" display="Завантажити сертифікат"/>
    <hyperlink ref="D367" r:id="rId365" tooltip="Завантажити сертифікат" display="Завантажити сертифікат"/>
    <hyperlink ref="D368" r:id="rId366" tooltip="Завантажити сертифікат" display="Завантажити сертифікат"/>
    <hyperlink ref="D369" r:id="rId367" tooltip="Завантажити сертифікат" display="Завантажити сертифікат"/>
    <hyperlink ref="D370" r:id="rId368" tooltip="Завантажити сертифікат" display="Завантажити сертифікат"/>
    <hyperlink ref="D371" r:id="rId369" tooltip="Завантажити сертифікат" display="Завантажити сертифікат"/>
    <hyperlink ref="D372" r:id="rId370" tooltip="Завантажити сертифікат" display="Завантажити сертифікат"/>
    <hyperlink ref="D373" r:id="rId371" tooltip="Завантажити сертифікат" display="Завантажити сертифікат"/>
    <hyperlink ref="D374" r:id="rId372" tooltip="Завантажити сертифікат" display="Завантажити сертифікат"/>
    <hyperlink ref="D375" r:id="rId373" tooltip="Завантажити сертифікат" display="Завантажити сертифікат"/>
    <hyperlink ref="D376" r:id="rId374" tooltip="Завантажити сертифікат" display="Завантажити сертифікат"/>
    <hyperlink ref="D377" r:id="rId375" tooltip="Завантажити сертифікат" display="Завантажити сертифікат"/>
    <hyperlink ref="D378" r:id="rId376" tooltip="Завантажити сертифікат" display="Завантажити сертифікат"/>
    <hyperlink ref="D379" r:id="rId377" tooltip="Завантажити сертифікат" display="Завантажити сертифікат"/>
    <hyperlink ref="D380" r:id="rId378" tooltip="Завантажити сертифікат" display="Завантажити сертифікат"/>
    <hyperlink ref="D381" r:id="rId379" tooltip="Завантажити сертифікат" display="Завантажити сертифікат"/>
    <hyperlink ref="D382" r:id="rId380" tooltip="Завантажити сертифікат" display="Завантажити сертифікат"/>
    <hyperlink ref="D383" r:id="rId381" tooltip="Завантажити сертифікат" display="Завантажити сертифікат"/>
    <hyperlink ref="D384" r:id="rId382" tooltip="Завантажити сертифікат" display="Завантажити сертифікат"/>
    <hyperlink ref="D385" r:id="rId383" tooltip="Завантажити сертифікат" display="Завантажити сертифікат"/>
    <hyperlink ref="D386" r:id="rId384" tooltip="Завантажити сертифікат" display="Завантажити сертифікат"/>
    <hyperlink ref="D387" r:id="rId385" tooltip="Завантажити сертифікат" display="Завантажити сертифікат"/>
    <hyperlink ref="D388" r:id="rId386" tooltip="Завантажити сертифікат" display="Завантажити сертифікат"/>
    <hyperlink ref="D389" r:id="rId387" tooltip="Завантажити сертифікат" display="Завантажити сертифікат"/>
    <hyperlink ref="D390" r:id="rId388" tooltip="Завантажити сертифікат" display="Завантажити сертифікат"/>
    <hyperlink ref="D391" r:id="rId389" tooltip="Завантажити сертифікат" display="Завантажити сертифікат"/>
    <hyperlink ref="D392" r:id="rId390" tooltip="Завантажити сертифікат" display="Завантажити сертифікат"/>
    <hyperlink ref="D393" r:id="rId391" tooltip="Завантажити сертифікат" display="Завантажити сертифікат"/>
    <hyperlink ref="D394" r:id="rId392" tooltip="Завантажити сертифікат" display="Завантажити сертифікат"/>
    <hyperlink ref="D395" r:id="rId393" tooltip="Завантажити сертифікат" display="Завантажити сертифікат"/>
    <hyperlink ref="D396" r:id="rId394" tooltip="Завантажити сертифікат" display="Завантажити сертифікат"/>
    <hyperlink ref="D397" r:id="rId395" tooltip="Завантажити сертифікат" display="Завантажити сертифікат"/>
    <hyperlink ref="D398" r:id="rId396" tooltip="Завантажити сертифікат" display="Завантажити сертифікат"/>
    <hyperlink ref="D399" r:id="rId397" tooltip="Завантажити сертифікат" display="Завантажити сертифікат"/>
    <hyperlink ref="D400" r:id="rId398" tooltip="Завантажити сертифікат" display="Завантажити сертифікат"/>
    <hyperlink ref="D401" r:id="rId399" tooltip="Завантажити сертифікат" display="Завантажити сертифікат"/>
    <hyperlink ref="D402" r:id="rId400" tooltip="Завантажити сертифікат" display="Завантажити сертифікат"/>
    <hyperlink ref="D403" r:id="rId401" tooltip="Завантажити сертифікат" display="Завантажити сертифікат"/>
    <hyperlink ref="D404" r:id="rId402" tooltip="Завантажити сертифікат" display="Завантажити сертифікат"/>
    <hyperlink ref="D405" r:id="rId403" tooltip="Завантажити сертифікат" display="Завантажити сертифікат"/>
    <hyperlink ref="D406" r:id="rId404" tooltip="Завантажити сертифікат" display="Завантажити сертифікат"/>
    <hyperlink ref="D407" r:id="rId405" tooltip="Завантажити сертифікат" display="Завантажити сертифікат"/>
    <hyperlink ref="D408" r:id="rId406" tooltip="Завантажити сертифікат" display="Завантажити сертифікат"/>
    <hyperlink ref="D409" r:id="rId407" tooltip="Завантажити сертифікат" display="Завантажити сертифікат"/>
    <hyperlink ref="D410" r:id="rId408" tooltip="Завантажити сертифікат" display="Завантажити сертифікат"/>
    <hyperlink ref="D411" r:id="rId409" tooltip="Завантажити сертифікат" display="Завантажити сертифікат"/>
    <hyperlink ref="D412" r:id="rId410" tooltip="Завантажити сертифікат" display="Завантажити сертифікат"/>
    <hyperlink ref="D413" r:id="rId411" tooltip="Завантажити сертифікат" display="Завантажити сертифікат"/>
    <hyperlink ref="D414" r:id="rId412" tooltip="Завантажити сертифікат" display="Завантажити сертифікат"/>
    <hyperlink ref="D415" r:id="rId413" tooltip="Завантажити сертифікат" display="Завантажити сертифікат"/>
    <hyperlink ref="D416" r:id="rId414" tooltip="Завантажити сертифікат" display="Завантажити сертифікат"/>
    <hyperlink ref="D417" r:id="rId415" tooltip="Завантажити сертифікат" display="Завантажити сертифікат"/>
    <hyperlink ref="D418" r:id="rId416" tooltip="Завантажити сертифікат" display="Завантажити сертифікат"/>
    <hyperlink ref="D419" r:id="rId417" tooltip="Завантажити сертифікат" display="Завантажити сертифікат"/>
    <hyperlink ref="D420" r:id="rId418" tooltip="Завантажити сертифікат" display="Завантажити сертифікат"/>
    <hyperlink ref="D421" r:id="rId419" tooltip="Завантажити сертифікат" display="Завантажити сертифікат"/>
    <hyperlink ref="D422" r:id="rId420" tooltip="Завантажити сертифікат" display="Завантажити сертифікат"/>
    <hyperlink ref="D423" r:id="rId421" tooltip="Завантажити сертифікат" display="Завантажити сертифікат"/>
    <hyperlink ref="D424" r:id="rId422" tooltip="Завантажити сертифікат" display="Завантажити сертифікат"/>
    <hyperlink ref="D425" r:id="rId423" tooltip="Завантажити сертифікат" display="Завантажити сертифікат"/>
    <hyperlink ref="D426" r:id="rId424" tooltip="Завантажити сертифікат" display="Завантажити сертифікат"/>
    <hyperlink ref="D427" r:id="rId425" tooltip="Завантажити сертифікат" display="Завантажити сертифікат"/>
    <hyperlink ref="D428" r:id="rId426" tooltip="Завантажити сертифікат" display="Завантажити сертифікат"/>
    <hyperlink ref="D429" r:id="rId427" tooltip="Завантажити сертифікат" display="Завантажити сертифікат"/>
    <hyperlink ref="D430" r:id="rId428" tooltip="Завантажити сертифікат" display="Завантажити сертифікат"/>
    <hyperlink ref="D431" r:id="rId429" tooltip="Завантажити сертифікат" display="Завантажити сертифікат"/>
    <hyperlink ref="D432" r:id="rId430" tooltip="Завантажити сертифікат" display="Завантажити сертифікат"/>
    <hyperlink ref="D433" r:id="rId431" tooltip="Завантажити сертифікат" display="Завантажити сертифікат"/>
    <hyperlink ref="D434" r:id="rId432" tooltip="Завантажити сертифікат" display="Завантажити сертифікат"/>
    <hyperlink ref="D435" r:id="rId433" tooltip="Завантажити сертифікат" display="Завантажити сертифікат"/>
    <hyperlink ref="D436" r:id="rId434" tooltip="Завантажити сертифікат" display="Завантажити сертифікат"/>
    <hyperlink ref="D437" r:id="rId435" tooltip="Завантажити сертифікат" display="Завантажити сертифікат"/>
    <hyperlink ref="D438" r:id="rId436" tooltip="Завантажити сертифікат" display="Завантажити сертифікат"/>
    <hyperlink ref="D439" r:id="rId437" tooltip="Завантажити сертифікат" display="Завантажити сертифікат"/>
    <hyperlink ref="D440" r:id="rId438" tooltip="Завантажити сертифікат" display="Завантажити сертифікат"/>
    <hyperlink ref="D441" r:id="rId439" tooltip="Завантажити сертифікат" display="Завантажити сертифікат"/>
    <hyperlink ref="D442" r:id="rId440" tooltip="Завантажити сертифікат" display="Завантажити сертифікат"/>
    <hyperlink ref="D443" r:id="rId441" tooltip="Завантажити сертифікат" display="Завантажити сертифікат"/>
    <hyperlink ref="D444" r:id="rId442" tooltip="Завантажити сертифікат" display="Завантажити сертифікат"/>
    <hyperlink ref="D445" r:id="rId443" tooltip="Завантажити сертифікат" display="Завантажити сертифікат"/>
    <hyperlink ref="D446" r:id="rId444" tooltip="Завантажити сертифікат" display="Завантажити сертифікат"/>
    <hyperlink ref="D447" r:id="rId445" tooltip="Завантажити сертифікат" display="Завантажити сертифікат"/>
    <hyperlink ref="D448" r:id="rId446" tooltip="Завантажити сертифікат" display="Завантажити сертифікат"/>
    <hyperlink ref="D449" r:id="rId447" tooltip="Завантажити сертифікат" display="Завантажити сертифікат"/>
    <hyperlink ref="D450" r:id="rId448" tooltip="Завантажити сертифікат" display="Завантажити сертифікат"/>
    <hyperlink ref="D451" r:id="rId449" tooltip="Завантажити сертифікат" display="Завантажити сертифікат"/>
    <hyperlink ref="D452" r:id="rId450" tooltip="Завантажити сертифікат" display="Завантажити сертифікат"/>
    <hyperlink ref="D453" r:id="rId451" tooltip="Завантажити сертифікат" display="Завантажити сертифікат"/>
    <hyperlink ref="D454" r:id="rId452" tooltip="Завантажити сертифікат" display="Завантажити сертифікат"/>
    <hyperlink ref="D455" r:id="rId453" tooltip="Завантажити сертифікат" display="Завантажити сертифікат"/>
    <hyperlink ref="D328" r:id="rId454" tooltip="Завантажити сертифікат" display="Завантажити сертифікат"/>
  </hyperlinks>
  <pageMargins left="0.7" right="0.7" top="0.75" bottom="0.75" header="0.3" footer="0.3"/>
  <pageSetup orientation="portrait" r:id="rId4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2025-12-17T09:08:50Z</dcterms:created>
  <dcterms:modified xsi:type="dcterms:W3CDTF">2025-12-26T11:07:49Z</dcterms:modified>
  <cp:category/>
</cp:coreProperties>
</file>