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#powercoins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85" i="1" l="1"/>
  <c r="D232" i="1" l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<sst xmlns="http://schemas.openxmlformats.org/spreadsheetml/2006/main" count="697" uniqueCount="467">
  <si>
    <t>номер</t>
  </si>
  <si>
    <t>дата</t>
  </si>
  <si>
    <t>ПІБ</t>
  </si>
  <si>
    <t>Посилання на сертифікат</t>
  </si>
  <si>
    <t>PC_sg_001</t>
  </si>
  <si>
    <t>18 грудня 2025 р.</t>
  </si>
  <si>
    <t>Акименко Ганна</t>
  </si>
  <si>
    <t>PC_sg_002</t>
  </si>
  <si>
    <t>Аксініна Надія</t>
  </si>
  <si>
    <t>PC_sg_003</t>
  </si>
  <si>
    <t>Аніпченко Анна</t>
  </si>
  <si>
    <t>PC_sg_004</t>
  </si>
  <si>
    <t>Аніщенко Ірина Володимирівна</t>
  </si>
  <si>
    <t>PC_sg_005</t>
  </si>
  <si>
    <t>Антошевська Інна</t>
  </si>
  <si>
    <t>PC_sg_006</t>
  </si>
  <si>
    <t>Баєва Любов Олександрівна</t>
  </si>
  <si>
    <t>PC_sg_007</t>
  </si>
  <si>
    <t>Бартошук Маргарита Миколаївна</t>
  </si>
  <si>
    <t>PC_sg_008</t>
  </si>
  <si>
    <t>Басалаєва Олена Вікторівна</t>
  </si>
  <si>
    <t>PC_sg_009</t>
  </si>
  <si>
    <t>Бачок Марія</t>
  </si>
  <si>
    <t>PC_sg_010</t>
  </si>
  <si>
    <t>Берегун Віктор Анатолвйович</t>
  </si>
  <si>
    <t>PC_sg_011</t>
  </si>
  <si>
    <t>Біловолова Ніна Олександрівна</t>
  </si>
  <si>
    <t>PC_sg_012</t>
  </si>
  <si>
    <t>Бобро Олена Андріївна</t>
  </si>
  <si>
    <t>PC_sg_013</t>
  </si>
  <si>
    <t>Борисенко Ірина</t>
  </si>
  <si>
    <t>PC_sg_014</t>
  </si>
  <si>
    <t>Буганик Юлія Миколаївна</t>
  </si>
  <si>
    <t>PC_sg_015</t>
  </si>
  <si>
    <t>Бурдейний Олексій Юрійович</t>
  </si>
  <si>
    <t>PC_sg_016</t>
  </si>
  <si>
    <t>Бурова Вікторія</t>
  </si>
  <si>
    <t>PC_sg_017</t>
  </si>
  <si>
    <t>Буслаєва Наталія Олександрівна</t>
  </si>
  <si>
    <t>PC_sg_018</t>
  </si>
  <si>
    <t>Ваколюк Віта Володимирівна</t>
  </si>
  <si>
    <t>PC_sg_019</t>
  </si>
  <si>
    <t>Василець Ольга Олександрівна</t>
  </si>
  <si>
    <t>PC_sg_020</t>
  </si>
  <si>
    <t>Вихівська Людмила</t>
  </si>
  <si>
    <t>PC_sg_021</t>
  </si>
  <si>
    <t>Вікоренко Альона Кравчук Наталія</t>
  </si>
  <si>
    <t>PC_sg_022</t>
  </si>
  <si>
    <t>Вознюк Жанна Іванівна</t>
  </si>
  <si>
    <t>PC_sg_023</t>
  </si>
  <si>
    <t>Войтенко Тетяна Григорівна</t>
  </si>
  <si>
    <t>PC_sg_024</t>
  </si>
  <si>
    <t>Волинська Ніна Борисівна</t>
  </si>
  <si>
    <t>PC_sg_025</t>
  </si>
  <si>
    <t>Волошко Ліана</t>
  </si>
  <si>
    <t>PC_sg_026</t>
  </si>
  <si>
    <t>Вороновська Олена</t>
  </si>
  <si>
    <t>PC_sg_027</t>
  </si>
  <si>
    <t>Гаврилко Олександра</t>
  </si>
  <si>
    <t>PC_sg_028</t>
  </si>
  <si>
    <t>Галат Інна Юріївна</t>
  </si>
  <si>
    <t>PC_sg_029</t>
  </si>
  <si>
    <t>Гамандій Надія Григорівна</t>
  </si>
  <si>
    <t>PC_sg_030</t>
  </si>
  <si>
    <t>Ганеча Ольга Вікторівна</t>
  </si>
  <si>
    <t>PC_sg_031</t>
  </si>
  <si>
    <t>Гасюк Тетяна Миколаївна</t>
  </si>
  <si>
    <t>PC_sg_032</t>
  </si>
  <si>
    <t>Гемба Марія Михайлівна</t>
  </si>
  <si>
    <t>PC_sg_033</t>
  </si>
  <si>
    <t>Гета Олена Володимирівна</t>
  </si>
  <si>
    <t>PC_sg_034</t>
  </si>
  <si>
    <t>Гладкова Юлія</t>
  </si>
  <si>
    <t>PC_sg_035</t>
  </si>
  <si>
    <t>Голубчикова Яна Ігорівна</t>
  </si>
  <si>
    <t>PC_sg_036</t>
  </si>
  <si>
    <t>Горбун Надія Олексіївна</t>
  </si>
  <si>
    <t>PC_sg_037</t>
  </si>
  <si>
    <t>Гордієнко Світлана Олексіївна</t>
  </si>
  <si>
    <t>PC_sg_038</t>
  </si>
  <si>
    <t>Григоренко Маргарита Володимирівна</t>
  </si>
  <si>
    <t>PC_sg_039</t>
  </si>
  <si>
    <t>Грицай Ірина Володимирівна</t>
  </si>
  <si>
    <t>PC_sg_040</t>
  </si>
  <si>
    <t>Гужва Аліна Олександрівна</t>
  </si>
  <si>
    <t>PC_sg_041</t>
  </si>
  <si>
    <t>Давиденко Олена Вікторівна</t>
  </si>
  <si>
    <t>PC_sg_042</t>
  </si>
  <si>
    <t>Девенець Альона Володимирівна</t>
  </si>
  <si>
    <t>PC_sg_043</t>
  </si>
  <si>
    <t>Делікатна Валентина Олександрівна</t>
  </si>
  <si>
    <t>PC_sg_044</t>
  </si>
  <si>
    <t>Демич Анастасія</t>
  </si>
  <si>
    <t>PC_sg_045</t>
  </si>
  <si>
    <t>Демчук Світлана Федорівна</t>
  </si>
  <si>
    <t>PC_sg_046</t>
  </si>
  <si>
    <t>Дирявська Марина Миколаївна</t>
  </si>
  <si>
    <t>PC_sg_047</t>
  </si>
  <si>
    <t>Долганюк Ольга Василівна</t>
  </si>
  <si>
    <t>PC_sg_048</t>
  </si>
  <si>
    <t>Дорошенко Любов Олексіївна</t>
  </si>
  <si>
    <t>PC_sg_049</t>
  </si>
  <si>
    <t>Дубковецька Тетяна Юріївна</t>
  </si>
  <si>
    <t>PC_sg_050</t>
  </si>
  <si>
    <t>Дудченко Маргарита Юріївна</t>
  </si>
  <si>
    <t>PC_sg_051</t>
  </si>
  <si>
    <t>Дяченко Людмила Борисівна</t>
  </si>
  <si>
    <t>PC_sg_052</t>
  </si>
  <si>
    <t>Євдокимова Наталія Вячеславівна</t>
  </si>
  <si>
    <t>PC_sg_053</t>
  </si>
  <si>
    <t>Євтушенко Тетяна Михайлівна</t>
  </si>
  <si>
    <t>PC_sg_054</t>
  </si>
  <si>
    <t>Єфименко Вікторія Валеріївна</t>
  </si>
  <si>
    <t>PC_sg_055</t>
  </si>
  <si>
    <t>Житник Анна Павлівна</t>
  </si>
  <si>
    <t>PC_sg_056</t>
  </si>
  <si>
    <t>Жученя Олена Анатоліївна</t>
  </si>
  <si>
    <t>PC_sg_057</t>
  </si>
  <si>
    <t>Забайрачна Альона Анатоліївна</t>
  </si>
  <si>
    <t>PC_sg_058</t>
  </si>
  <si>
    <t>Загорулько Марина</t>
  </si>
  <si>
    <t>PC_sg_059</t>
  </si>
  <si>
    <t>Закусило Марина Григорівна</t>
  </si>
  <si>
    <t>PC_sg_060</t>
  </si>
  <si>
    <t>Зарній Олена Володимирівна</t>
  </si>
  <si>
    <t>PC_sg_061</t>
  </si>
  <si>
    <t>Захарова Катерина</t>
  </si>
  <si>
    <t>PC_sg_062</t>
  </si>
  <si>
    <t>Золотухіна Наталія</t>
  </si>
  <si>
    <t>PC_sg_063</t>
  </si>
  <si>
    <t>Зубанова Тетяна Олександрівна</t>
  </si>
  <si>
    <t>PC_sg_064</t>
  </si>
  <si>
    <t>Зубко Ірина Олександрівна</t>
  </si>
  <si>
    <t>PC_sg_065</t>
  </si>
  <si>
    <t>Івчеко Вікторія Миколаївна</t>
  </si>
  <si>
    <t>PC_sg_066</t>
  </si>
  <si>
    <t>Ірина Леська</t>
  </si>
  <si>
    <t>PC_sg_067</t>
  </si>
  <si>
    <t>Каєва Людмила</t>
  </si>
  <si>
    <t>PC_sg_068</t>
  </si>
  <si>
    <t>Казанцева Юлія</t>
  </si>
  <si>
    <t>PC_sg_069</t>
  </si>
  <si>
    <t>Казаріна Лілія Олександрівна</t>
  </si>
  <si>
    <t>PC_sg_070</t>
  </si>
  <si>
    <t>Каліш Вікторія Миколаївна</t>
  </si>
  <si>
    <t>PC_sg_071</t>
  </si>
  <si>
    <t>Картель Тетяна Миколаївна</t>
  </si>
  <si>
    <t>PC_sg_072</t>
  </si>
  <si>
    <t>Каспрішина Світлана Миколаївна</t>
  </si>
  <si>
    <t>PC_sg_073</t>
  </si>
  <si>
    <t>Кекалова Оксана</t>
  </si>
  <si>
    <t>PC_sg_074</t>
  </si>
  <si>
    <t>Киричок Юлія</t>
  </si>
  <si>
    <t>PC_sg_075</t>
  </si>
  <si>
    <t>Кисілевич Людмила Володимирівна</t>
  </si>
  <si>
    <t>PC_sg_076</t>
  </si>
  <si>
    <t>Кісельова Ірина Іванівна</t>
  </si>
  <si>
    <t>PC_sg_077</t>
  </si>
  <si>
    <t>Ключник Марія</t>
  </si>
  <si>
    <t>PC_sg_078</t>
  </si>
  <si>
    <t>Коваль Ольга Олександрівна</t>
  </si>
  <si>
    <t>PC_sg_079</t>
  </si>
  <si>
    <t>Ковтун Валентина Михайлівна</t>
  </si>
  <si>
    <t>PC_sg_080</t>
  </si>
  <si>
    <t>Козак Інна</t>
  </si>
  <si>
    <t>PC_sg_081</t>
  </si>
  <si>
    <t>Козак Людмила Миколаївна</t>
  </si>
  <si>
    <t>PC_sg_082</t>
  </si>
  <si>
    <t>Козар Тетяна</t>
  </si>
  <si>
    <t>PC_sg_083</t>
  </si>
  <si>
    <t>Колісник Марина</t>
  </si>
  <si>
    <t>PC_sg_084</t>
  </si>
  <si>
    <t>Колос Оксана Володимирівна</t>
  </si>
  <si>
    <t>PC_sg_085</t>
  </si>
  <si>
    <t>Кононова Ірина Валеріївна</t>
  </si>
  <si>
    <t>PC_sg_086</t>
  </si>
  <si>
    <t>Кононова Тетяна</t>
  </si>
  <si>
    <t>PC_sg_087</t>
  </si>
  <si>
    <t>Корінна Інна</t>
  </si>
  <si>
    <t>PC_sg_088</t>
  </si>
  <si>
    <t>Коробка Ігор Валерійович</t>
  </si>
  <si>
    <t>PC_sg_089</t>
  </si>
  <si>
    <t>Костянець Інна</t>
  </si>
  <si>
    <t>PC_sg_090</t>
  </si>
  <si>
    <t>Кравчук Юлія Василівна</t>
  </si>
  <si>
    <t>PC_sg_091</t>
  </si>
  <si>
    <t>Кравчук Юлія Володимирівна</t>
  </si>
  <si>
    <t>PC_sg_092</t>
  </si>
  <si>
    <t>Кривенко Аліна Олегівна</t>
  </si>
  <si>
    <t>PC_sg_093</t>
  </si>
  <si>
    <t>Крохмалюк Марія</t>
  </si>
  <si>
    <t>PC_sg_094</t>
  </si>
  <si>
    <t>Кубрак Марина Володимирівна</t>
  </si>
  <si>
    <t>PC_sg_095</t>
  </si>
  <si>
    <t>Кудрявенькова Олена Віталіївна</t>
  </si>
  <si>
    <t>PC_sg_096</t>
  </si>
  <si>
    <t>Кузьміна Наталія Анатоліївна</t>
  </si>
  <si>
    <t>PC_sg_097</t>
  </si>
  <si>
    <t>Купіна Оксана</t>
  </si>
  <si>
    <t>PC_sg_098</t>
  </si>
  <si>
    <t>Курусь Вікторія Станіславівна</t>
  </si>
  <si>
    <t>PC_sg_099</t>
  </si>
  <si>
    <t>Кустова Тетяна Михайлівна</t>
  </si>
  <si>
    <t>PC_sg_100</t>
  </si>
  <si>
    <t>Куцик Іванна</t>
  </si>
  <si>
    <t>PC_sg_101</t>
  </si>
  <si>
    <t>Кучерук Юлія</t>
  </si>
  <si>
    <t>PC_sg_102</t>
  </si>
  <si>
    <t>Лампіко Іванна Михайлівна</t>
  </si>
  <si>
    <t>PC_sg_103</t>
  </si>
  <si>
    <t>Лановенко Ольга Валентинівна</t>
  </si>
  <si>
    <t>PC_sg_104</t>
  </si>
  <si>
    <t>Левченко Тамара Василівна</t>
  </si>
  <si>
    <t>PC_sg_105</t>
  </si>
  <si>
    <t>Легуняк Святослав Йосипович</t>
  </si>
  <si>
    <t>PC_sg_106</t>
  </si>
  <si>
    <t>Леміш Ярослава Валеріївна</t>
  </si>
  <si>
    <t>PC_sg_107</t>
  </si>
  <si>
    <t>Лєбєдєва Вікторія</t>
  </si>
  <si>
    <t>PC_sg_108</t>
  </si>
  <si>
    <t>ЛИСЕНКО Софія</t>
  </si>
  <si>
    <t>PC_sg_109</t>
  </si>
  <si>
    <t>Литвиненко Світлана Дмитрівна</t>
  </si>
  <si>
    <t>PC_sg_110</t>
  </si>
  <si>
    <t>Лілія Бабич</t>
  </si>
  <si>
    <t>PC_sg_111</t>
  </si>
  <si>
    <t>Лозинська Галина</t>
  </si>
  <si>
    <t>PC_sg_112</t>
  </si>
  <si>
    <t>Ломакіна Олеся Романівна</t>
  </si>
  <si>
    <t>PC_sg_113</t>
  </si>
  <si>
    <t>Лопатюк Катерина</t>
  </si>
  <si>
    <t>PC_sg_114</t>
  </si>
  <si>
    <t>Лопатюк Людмила Григорівна</t>
  </si>
  <si>
    <t>PC_sg_115</t>
  </si>
  <si>
    <t>Лук'янова Катерина Юріївна</t>
  </si>
  <si>
    <t>PC_sg_116</t>
  </si>
  <si>
    <t>Лупенко Людмила Вікторівна</t>
  </si>
  <si>
    <t>PC_sg_117</t>
  </si>
  <si>
    <t>Лущак Наталія</t>
  </si>
  <si>
    <t>PC_sg_118</t>
  </si>
  <si>
    <t>Любчич Валерія Володимирівна</t>
  </si>
  <si>
    <t>PC_sg_119</t>
  </si>
  <si>
    <t>Майстренко Дар'я Володимирівна</t>
  </si>
  <si>
    <t>PC_sg_120</t>
  </si>
  <si>
    <t>Максимчук Ірина</t>
  </si>
  <si>
    <t>PC_sg_121</t>
  </si>
  <si>
    <t>Малий Андрій</t>
  </si>
  <si>
    <t>PC_sg_122</t>
  </si>
  <si>
    <t>Манько Оксана Віталіївна</t>
  </si>
  <si>
    <t>PC_sg_123</t>
  </si>
  <si>
    <t>Марковецька Ольга</t>
  </si>
  <si>
    <t>PC_sg_124</t>
  </si>
  <si>
    <t>Марусич Анна</t>
  </si>
  <si>
    <t>PC_sg_125</t>
  </si>
  <si>
    <t>Марченко Оксана Євгенівна</t>
  </si>
  <si>
    <t>PC_sg_126</t>
  </si>
  <si>
    <t>Медвідь Вікторія</t>
  </si>
  <si>
    <t>PC_sg_127</t>
  </si>
  <si>
    <t>Мельцова Світлана Валеріївна</t>
  </si>
  <si>
    <t>PC_sg_128</t>
  </si>
  <si>
    <t>Микитин Олексій</t>
  </si>
  <si>
    <t>PC_sg_129</t>
  </si>
  <si>
    <t>Миколенко Людмила Яківна</t>
  </si>
  <si>
    <t>PC_sg_130</t>
  </si>
  <si>
    <t>Мирошниченко Ольга</t>
  </si>
  <si>
    <t>PC_sg_131</t>
  </si>
  <si>
    <t>МИХАЙЛУЦА Інна</t>
  </si>
  <si>
    <t>PC_sg_132</t>
  </si>
  <si>
    <t>Михайлюк Алла Володимирівна</t>
  </si>
  <si>
    <t>PC_sg_133</t>
  </si>
  <si>
    <t>Міхєєва Любов Миколаївна</t>
  </si>
  <si>
    <t>PC_sg_134</t>
  </si>
  <si>
    <t>Мозуль Галина Миколаївна</t>
  </si>
  <si>
    <t>PC_sg_135</t>
  </si>
  <si>
    <t>Мусієнко Ольга</t>
  </si>
  <si>
    <t>PC_sg_136</t>
  </si>
  <si>
    <t>Неділя Світлана Вячеславівна</t>
  </si>
  <si>
    <t>PC_sg_137</t>
  </si>
  <si>
    <t>Недосвітна Карина Олегівна</t>
  </si>
  <si>
    <t>PC_sg_138</t>
  </si>
  <si>
    <t>Недьошева Людмила Миколаївна</t>
  </si>
  <si>
    <t>PC_sg_139</t>
  </si>
  <si>
    <t>Немеш Оксана Миколаївна</t>
  </si>
  <si>
    <t>PC_sg_140</t>
  </si>
  <si>
    <t>Немцова Тетяна Євгенівна</t>
  </si>
  <si>
    <t>PC_sg_141</t>
  </si>
  <si>
    <t>Нестеренко Віта Миколаївна</t>
  </si>
  <si>
    <t>PC_sg_142</t>
  </si>
  <si>
    <t>Норкова Валентина Миколаївна</t>
  </si>
  <si>
    <t>PC_sg_143</t>
  </si>
  <si>
    <t>Овчаренко Наталія</t>
  </si>
  <si>
    <t>PC_sg_144</t>
  </si>
  <si>
    <t>Одрина Людмила Миколаївна</t>
  </si>
  <si>
    <t>PC_sg_145</t>
  </si>
  <si>
    <t>Олесенко Інна Сергіївна</t>
  </si>
  <si>
    <t>PC_sg_146</t>
  </si>
  <si>
    <t>Омельченко Віта Володимирівна</t>
  </si>
  <si>
    <t>PC_sg_147</t>
  </si>
  <si>
    <t>Опікун Катерина</t>
  </si>
  <si>
    <t>PC_sg_148</t>
  </si>
  <si>
    <t>Ореховська Валерія Олексіївна</t>
  </si>
  <si>
    <t>PC_sg_149</t>
  </si>
  <si>
    <t>Осипова Тетяна Віталіївна</t>
  </si>
  <si>
    <t>PC_sg_150</t>
  </si>
  <si>
    <t>Остапенко Олена</t>
  </si>
  <si>
    <t>PC_sg_151</t>
  </si>
  <si>
    <t>Павленко Олена</t>
  </si>
  <si>
    <t>PC_sg_152</t>
  </si>
  <si>
    <t>Панасюк Людмила Анатоліївна</t>
  </si>
  <si>
    <t>PC_sg_153</t>
  </si>
  <si>
    <t>Парчевська Діана Валентинівна</t>
  </si>
  <si>
    <t>PC_sg_154</t>
  </si>
  <si>
    <t>Перерва Наталія Миколаївна</t>
  </si>
  <si>
    <t>PC_sg_155</t>
  </si>
  <si>
    <t>Плаксійчук Анна</t>
  </si>
  <si>
    <t>PC_sg_156</t>
  </si>
  <si>
    <t>Плющева Світлана</t>
  </si>
  <si>
    <t>PC_sg_157</t>
  </si>
  <si>
    <t>Половинка Наталя Андріївна</t>
  </si>
  <si>
    <t>PC_sg_158</t>
  </si>
  <si>
    <t>Поплавська Наталія Миколаївна</t>
  </si>
  <si>
    <t>PC_sg_159</t>
  </si>
  <si>
    <t>Приймак Олена</t>
  </si>
  <si>
    <t>PC_sg_160</t>
  </si>
  <si>
    <t>Прихожа Вікторія Петрівна</t>
  </si>
  <si>
    <t>PC_sg_161</t>
  </si>
  <si>
    <t>Прокопенко Ольга Миколаївна</t>
  </si>
  <si>
    <t>PC_sg_162</t>
  </si>
  <si>
    <t>Процик Марія Миколаївна</t>
  </si>
  <si>
    <t>PC_sg_163</t>
  </si>
  <si>
    <t>Пузина Інна</t>
  </si>
  <si>
    <t>PC_sg_164</t>
  </si>
  <si>
    <t>Рабокінь Надія Вікторівна</t>
  </si>
  <si>
    <t>PC_sg_165</t>
  </si>
  <si>
    <t>Радченко Ірина</t>
  </si>
  <si>
    <t>PC_sg_166</t>
  </si>
  <si>
    <t>Радченко Тетяна Іларіонівна</t>
  </si>
  <si>
    <t>PC_sg_167</t>
  </si>
  <si>
    <t>Рибіна Алла Матвіївна</t>
  </si>
  <si>
    <t>PC_sg_168</t>
  </si>
  <si>
    <t>Рижова Руслана Вікторівна</t>
  </si>
  <si>
    <t>PC_sg_169</t>
  </si>
  <si>
    <t>Романченко Сніжана</t>
  </si>
  <si>
    <t>PC_sg_170</t>
  </si>
  <si>
    <t>Рудь Наталія Євгенівна</t>
  </si>
  <si>
    <t>PC_sg_171</t>
  </si>
  <si>
    <t>Ручка Олена Володимирівна</t>
  </si>
  <si>
    <t>PC_sg_172</t>
  </si>
  <si>
    <t>Сагай Анастасія</t>
  </si>
  <si>
    <t>PC_sg_173</t>
  </si>
  <si>
    <t>Салогуб Наталія Володимирівна</t>
  </si>
  <si>
    <t>PC_sg_174</t>
  </si>
  <si>
    <t>Сахненко Дмитро Сергійович</t>
  </si>
  <si>
    <t>PC_sg_175</t>
  </si>
  <si>
    <t>Свічкар Вікторія Іванівна</t>
  </si>
  <si>
    <t>PC_sg_176</t>
  </si>
  <si>
    <t>Сеглянік Олена Михайлівна</t>
  </si>
  <si>
    <t>PC_sg_177</t>
  </si>
  <si>
    <t>Семенюк Інна Юріївна</t>
  </si>
  <si>
    <t>PC_sg_178</t>
  </si>
  <si>
    <t>Серьожкіна Інна</t>
  </si>
  <si>
    <t>PC_sg_179</t>
  </si>
  <si>
    <t>Сидорова Олена Валеріївна</t>
  </si>
  <si>
    <t>PC_sg_180</t>
  </si>
  <si>
    <t>Ситнікова марина Юріївна</t>
  </si>
  <si>
    <t>PC_sg_181</t>
  </si>
  <si>
    <t>Сичевська Марина Миколаївна</t>
  </si>
  <si>
    <t>PC_sg_182</t>
  </si>
  <si>
    <t>Сівак Марія Леонідівна</t>
  </si>
  <si>
    <t>PC_sg_183</t>
  </si>
  <si>
    <t>Сігаєва Марина Володимирівна</t>
  </si>
  <si>
    <t>PC_sg_184</t>
  </si>
  <si>
    <t>PC_sg_185</t>
  </si>
  <si>
    <t>Слабакова Ольга</t>
  </si>
  <si>
    <t>PC_sg_186</t>
  </si>
  <si>
    <t>Слюсар Діана Григорівна</t>
  </si>
  <si>
    <t>PC_sg_187</t>
  </si>
  <si>
    <t>Соловйова Ірина Петрівна</t>
  </si>
  <si>
    <t>PC_sg_188</t>
  </si>
  <si>
    <t>Соломяна Ірина Анатоліївна</t>
  </si>
  <si>
    <t>PC_sg_189</t>
  </si>
  <si>
    <t>Сорокун Тетяна Євгенівна</t>
  </si>
  <si>
    <t>PC_sg_190</t>
  </si>
  <si>
    <t>Стірманова Оксана Вікторівна</t>
  </si>
  <si>
    <t>PC_sg_191</t>
  </si>
  <si>
    <t>Стрілка Ольга</t>
  </si>
  <si>
    <t>PC_sg_192</t>
  </si>
  <si>
    <t>Строчка Євгенія</t>
  </si>
  <si>
    <t>PC_sg_193</t>
  </si>
  <si>
    <t>Сухоребра Світлана Леонідівна</t>
  </si>
  <si>
    <t>PC_sg_194</t>
  </si>
  <si>
    <t>Таранік Катерина</t>
  </si>
  <si>
    <t>PC_sg_195</t>
  </si>
  <si>
    <t>Тахтарова Катерина</t>
  </si>
  <si>
    <t>PC_sg_196</t>
  </si>
  <si>
    <t>Терещенко Ірина Миколаївна</t>
  </si>
  <si>
    <t>PC_sg_197</t>
  </si>
  <si>
    <t>Тесленко Анастасія Олегівна</t>
  </si>
  <si>
    <t>PC_sg_198</t>
  </si>
  <si>
    <t>Тимченко Яна Крестянівна</t>
  </si>
  <si>
    <t>PC_sg_199</t>
  </si>
  <si>
    <t>Тіунова Ірина Володимирівна</t>
  </si>
  <si>
    <t>PC_sg_200</t>
  </si>
  <si>
    <t>Товстуха Анна Володимирівна</t>
  </si>
  <si>
    <t>PC_sg_201</t>
  </si>
  <si>
    <t>Токаренко Алла</t>
  </si>
  <si>
    <t>PC_sg_202</t>
  </si>
  <si>
    <t>Туришин Юлія Ігорівна</t>
  </si>
  <si>
    <t>PC_sg_203</t>
  </si>
  <si>
    <t>Удовика Марина Романівна</t>
  </si>
  <si>
    <t>PC_sg_204</t>
  </si>
  <si>
    <t>Усатий Віктор Сергійович</t>
  </si>
  <si>
    <t>PC_sg_205</t>
  </si>
  <si>
    <t>Федоренко Людмила Володимирівна</t>
  </si>
  <si>
    <t>PC_sg_206</t>
  </si>
  <si>
    <t>Федорів Мирослава Мирославівна</t>
  </si>
  <si>
    <t>PC_sg_207</t>
  </si>
  <si>
    <t>Феєр Світлана Михайлівна</t>
  </si>
  <si>
    <t>PC_sg_208</t>
  </si>
  <si>
    <t>Фоміч Людмила Петрівна</t>
  </si>
  <si>
    <t>PC_sg_209</t>
  </si>
  <si>
    <t>Ханкелдієва Ангеліна Володимирівна</t>
  </si>
  <si>
    <t>PC_sg_210</t>
  </si>
  <si>
    <t>Хмелинська Алла Юріївна</t>
  </si>
  <si>
    <t>PC_sg_211</t>
  </si>
  <si>
    <t>Цапкова Олена</t>
  </si>
  <si>
    <t>PC_sg_212</t>
  </si>
  <si>
    <t>Циганчук Олена Василівна</t>
  </si>
  <si>
    <t>PC_sg_213</t>
  </si>
  <si>
    <t>Цуркан Альона Олегівна</t>
  </si>
  <si>
    <t>PC_sg_214</t>
  </si>
  <si>
    <t>Цюпка Вікторія</t>
  </si>
  <si>
    <t>PC_sg_215</t>
  </si>
  <si>
    <t>Чаузова Лілія Іванівна</t>
  </si>
  <si>
    <t>PC_sg_216</t>
  </si>
  <si>
    <t>Чебан Уляна Василівна</t>
  </si>
  <si>
    <t>PC_sg_217</t>
  </si>
  <si>
    <t>Ченцова Карина</t>
  </si>
  <si>
    <t>PC_sg_218</t>
  </si>
  <si>
    <t>Черватюк Галина</t>
  </si>
  <si>
    <t>PC_sg_219</t>
  </si>
  <si>
    <t>Чирко тетяна Григорівна</t>
  </si>
  <si>
    <t>PC_sg_220</t>
  </si>
  <si>
    <t>Чорноштан Віктор</t>
  </si>
  <si>
    <t>PC_sg_221</t>
  </si>
  <si>
    <t>Чуєва Надія Прокопівна</t>
  </si>
  <si>
    <t>PC_sg_222</t>
  </si>
  <si>
    <t>Шакула Надія Анатоліївна</t>
  </si>
  <si>
    <t>PC_sg_223</t>
  </si>
  <si>
    <t>Шараха Ірина</t>
  </si>
  <si>
    <t>PC_sg_224</t>
  </si>
  <si>
    <t>Швед Ірина Миколаївна</t>
  </si>
  <si>
    <t>PC_sg_225</t>
  </si>
  <si>
    <t>Швець Надія Іванівна</t>
  </si>
  <si>
    <t>PC_sg_226</t>
  </si>
  <si>
    <t>Шевченко Зоя Миколаївна</t>
  </si>
  <si>
    <t>PC_sg_227</t>
  </si>
  <si>
    <t>Шинкар Людмила Анатоліївна</t>
  </si>
  <si>
    <t>PC_sg_228</t>
  </si>
  <si>
    <t>Шуст Світлана</t>
  </si>
  <si>
    <t>PC_sg_229</t>
  </si>
  <si>
    <t>Яковенко Світлана Леонідівна</t>
  </si>
  <si>
    <t>PC_sg_230</t>
  </si>
  <si>
    <t>Ярещенко Ольга Володимирівна</t>
  </si>
  <si>
    <t>PC_sg_231</t>
  </si>
  <si>
    <t>Ярощук Ніна Іванівна</t>
  </si>
  <si>
    <t>Коваленко Олеся Олександрівна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</si>
</sst>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6x53phpRUP3EpCJX8Hx7" TargetMode="External"/><Relationship Id="rId21" Type="http://schemas.openxmlformats.org/officeDocument/2006/relationships/hyperlink" Target="https://talan.bank.gov.ua/get-user-certificate/6x53pk7YffO31Uco2QX8" TargetMode="External"/><Relationship Id="rId42" Type="http://schemas.openxmlformats.org/officeDocument/2006/relationships/hyperlink" Target="https://talan.bank.gov.ua/get-user-certificate/6x53pEtj6rUqRzzeDZqi" TargetMode="External"/><Relationship Id="rId63" Type="http://schemas.openxmlformats.org/officeDocument/2006/relationships/hyperlink" Target="https://talan.bank.gov.ua/get-user-certificate/6x53p9vLoWOplaL4WJOB" TargetMode="External"/><Relationship Id="rId84" Type="http://schemas.openxmlformats.org/officeDocument/2006/relationships/hyperlink" Target="https://talan.bank.gov.ua/get-user-certificate/6x53pJmfbAXp5Prtbr3I" TargetMode="External"/><Relationship Id="rId138" Type="http://schemas.openxmlformats.org/officeDocument/2006/relationships/hyperlink" Target="https://talan.bank.gov.ua/get-user-certificate/6x53pGNzA0HdWnhPQWhF" TargetMode="External"/><Relationship Id="rId159" Type="http://schemas.openxmlformats.org/officeDocument/2006/relationships/hyperlink" Target="https://talan.bank.gov.ua/get-user-certificate/6x53pTS1i1wh9N_kb17j" TargetMode="External"/><Relationship Id="rId170" Type="http://schemas.openxmlformats.org/officeDocument/2006/relationships/hyperlink" Target="https://talan.bank.gov.ua/get-user-certificate/6x53pXQSyz6zsqUAPZ0e" TargetMode="External"/><Relationship Id="rId191" Type="http://schemas.openxmlformats.org/officeDocument/2006/relationships/hyperlink" Target="https://talan.bank.gov.ua/get-user-certificate/6x53pX0NU3qn2sqBPel8" TargetMode="External"/><Relationship Id="rId205" Type="http://schemas.openxmlformats.org/officeDocument/2006/relationships/hyperlink" Target="https://talan.bank.gov.ua/get-user-certificate/6x53p-frww2r8a7XlABo" TargetMode="External"/><Relationship Id="rId226" Type="http://schemas.openxmlformats.org/officeDocument/2006/relationships/hyperlink" Target="https://talan.bank.gov.ua/get-user-certificate/6x53pD4jQFoHvJR8yHp7" TargetMode="External"/><Relationship Id="rId107" Type="http://schemas.openxmlformats.org/officeDocument/2006/relationships/hyperlink" Target="https://talan.bank.gov.ua/get-user-certificate/6x53pCr8Ws9F7yA8Rvd7" TargetMode="External"/><Relationship Id="rId11" Type="http://schemas.openxmlformats.org/officeDocument/2006/relationships/hyperlink" Target="https://talan.bank.gov.ua/get-user-certificate/6x53p4tWemd16Gpk6EDh" TargetMode="External"/><Relationship Id="rId32" Type="http://schemas.openxmlformats.org/officeDocument/2006/relationships/hyperlink" Target="https://talan.bank.gov.ua/get-user-certificate/6x53ppfkojJ74DFO0crR" TargetMode="External"/><Relationship Id="rId53" Type="http://schemas.openxmlformats.org/officeDocument/2006/relationships/hyperlink" Target="https://talan.bank.gov.ua/get-user-certificate/6x53pVqO2mkd9zbHYF4J" TargetMode="External"/><Relationship Id="rId74" Type="http://schemas.openxmlformats.org/officeDocument/2006/relationships/hyperlink" Target="https://talan.bank.gov.ua/get-user-certificate/6x53pmM12m5ka4oQuU9o" TargetMode="External"/><Relationship Id="rId128" Type="http://schemas.openxmlformats.org/officeDocument/2006/relationships/hyperlink" Target="https://talan.bank.gov.ua/get-user-certificate/6x53ppuHAYzBXI9FnEG-" TargetMode="External"/><Relationship Id="rId149" Type="http://schemas.openxmlformats.org/officeDocument/2006/relationships/hyperlink" Target="https://talan.bank.gov.ua/get-user-certificate/6x53pWysx6S98bQfoaCa" TargetMode="External"/><Relationship Id="rId5" Type="http://schemas.openxmlformats.org/officeDocument/2006/relationships/hyperlink" Target="https://talan.bank.gov.ua/get-user-certificate/6x53pVgloWyxzkvuw5YR" TargetMode="External"/><Relationship Id="rId95" Type="http://schemas.openxmlformats.org/officeDocument/2006/relationships/hyperlink" Target="https://talan.bank.gov.ua/get-user-certificate/6x53pNE3p6G57A2pkIos" TargetMode="External"/><Relationship Id="rId160" Type="http://schemas.openxmlformats.org/officeDocument/2006/relationships/hyperlink" Target="https://talan.bank.gov.ua/get-user-certificate/6x53pJ4pp81T8YZbKRmN" TargetMode="External"/><Relationship Id="rId181" Type="http://schemas.openxmlformats.org/officeDocument/2006/relationships/hyperlink" Target="https://talan.bank.gov.ua/get-user-certificate/6x53pcf2SMrBsaStaexx" TargetMode="External"/><Relationship Id="rId216" Type="http://schemas.openxmlformats.org/officeDocument/2006/relationships/hyperlink" Target="https://talan.bank.gov.ua/get-user-certificate/6x53p3abnoB6wRsRb6EW" TargetMode="External"/><Relationship Id="rId22" Type="http://schemas.openxmlformats.org/officeDocument/2006/relationships/hyperlink" Target="https://talan.bank.gov.ua/get-user-certificate/6x53pguEmSgWxKPodSCp" TargetMode="External"/><Relationship Id="rId43" Type="http://schemas.openxmlformats.org/officeDocument/2006/relationships/hyperlink" Target="https://talan.bank.gov.ua/get-user-certificate/6x53pOBKi6ynfWp4dr1S" TargetMode="External"/><Relationship Id="rId64" Type="http://schemas.openxmlformats.org/officeDocument/2006/relationships/hyperlink" Target="https://talan.bank.gov.ua/get-user-certificate/6x53pnT2OHd8WV1M9IX1" TargetMode="External"/><Relationship Id="rId118" Type="http://schemas.openxmlformats.org/officeDocument/2006/relationships/hyperlink" Target="https://talan.bank.gov.ua/get-user-certificate/6x53pHJzeLK6cInC8Kil" TargetMode="External"/><Relationship Id="rId139" Type="http://schemas.openxmlformats.org/officeDocument/2006/relationships/hyperlink" Target="https://talan.bank.gov.ua/get-user-certificate/6x53pgESSQW005NPSv9a" TargetMode="External"/><Relationship Id="rId85" Type="http://schemas.openxmlformats.org/officeDocument/2006/relationships/hyperlink" Target="https://talan.bank.gov.ua/get-user-certificate/6x53ppQAUZM9Kp-6YP0p" TargetMode="External"/><Relationship Id="rId150" Type="http://schemas.openxmlformats.org/officeDocument/2006/relationships/hyperlink" Target="https://talan.bank.gov.ua/get-user-certificate/6x53pK8D8-LQVYnOUhy4" TargetMode="External"/><Relationship Id="rId171" Type="http://schemas.openxmlformats.org/officeDocument/2006/relationships/hyperlink" Target="https://talan.bank.gov.ua/get-user-certificate/6x53pc9aAC4gcPEtch8x" TargetMode="External"/><Relationship Id="rId192" Type="http://schemas.openxmlformats.org/officeDocument/2006/relationships/hyperlink" Target="https://talan.bank.gov.ua/get-user-certificate/6x53pWBpicGrL2nD39XM" TargetMode="External"/><Relationship Id="rId206" Type="http://schemas.openxmlformats.org/officeDocument/2006/relationships/hyperlink" Target="https://talan.bank.gov.ua/get-user-certificate/6x53pS29ro_wzbDD4peX" TargetMode="External"/><Relationship Id="rId227" Type="http://schemas.openxmlformats.org/officeDocument/2006/relationships/hyperlink" Target="https://talan.bank.gov.ua/get-user-certificate/6x53p6J4o7OHBugzA_fB" TargetMode="External"/><Relationship Id="rId12" Type="http://schemas.openxmlformats.org/officeDocument/2006/relationships/hyperlink" Target="https://talan.bank.gov.ua/get-user-certificate/6x53pkdytPg-gVQDAojo" TargetMode="External"/><Relationship Id="rId33" Type="http://schemas.openxmlformats.org/officeDocument/2006/relationships/hyperlink" Target="https://talan.bank.gov.ua/get-user-certificate/6x53pAe8mdzfdimX2uHD" TargetMode="External"/><Relationship Id="rId108" Type="http://schemas.openxmlformats.org/officeDocument/2006/relationships/hyperlink" Target="https://talan.bank.gov.ua/get-user-certificate/6x53pvo8AsL7t8XGBrhY" TargetMode="External"/><Relationship Id="rId129" Type="http://schemas.openxmlformats.org/officeDocument/2006/relationships/hyperlink" Target="https://talan.bank.gov.ua/get-user-certificate/6x53pmOyMscYUJClwOpN" TargetMode="External"/><Relationship Id="rId54" Type="http://schemas.openxmlformats.org/officeDocument/2006/relationships/hyperlink" Target="https://talan.bank.gov.ua/get-user-certificate/6x53pCMzGuqpMtxaQDcU" TargetMode="External"/><Relationship Id="rId75" Type="http://schemas.openxmlformats.org/officeDocument/2006/relationships/hyperlink" Target="https://talan.bank.gov.ua/get-user-certificate/6x53puIfQ8BZHT-6hbNv" TargetMode="External"/><Relationship Id="rId96" Type="http://schemas.openxmlformats.org/officeDocument/2006/relationships/hyperlink" Target="https://talan.bank.gov.ua/get-user-certificate/6x53pQA-dZsFqBVe2A-I" TargetMode="External"/><Relationship Id="rId140" Type="http://schemas.openxmlformats.org/officeDocument/2006/relationships/hyperlink" Target="https://talan.bank.gov.ua/get-user-certificate/6x53p3eFbSh22JwNFkWI" TargetMode="External"/><Relationship Id="rId161" Type="http://schemas.openxmlformats.org/officeDocument/2006/relationships/hyperlink" Target="https://talan.bank.gov.ua/get-user-certificate/6x53ps2trjqmUEq9tpOk" TargetMode="External"/><Relationship Id="rId182" Type="http://schemas.openxmlformats.org/officeDocument/2006/relationships/hyperlink" Target="https://talan.bank.gov.ua/get-user-certificate/6x53prN2Q2GSrZ5LZmb7" TargetMode="External"/><Relationship Id="rId217" Type="http://schemas.openxmlformats.org/officeDocument/2006/relationships/hyperlink" Target="https://talan.bank.gov.ua/get-user-certificate/6x53pDfzpicqKdUCdvtM" TargetMode="External"/><Relationship Id="rId6" Type="http://schemas.openxmlformats.org/officeDocument/2006/relationships/hyperlink" Target="https://talan.bank.gov.ua/get-user-certificate/6x53pSaIdpMtGUcIjYmL" TargetMode="External"/><Relationship Id="rId23" Type="http://schemas.openxmlformats.org/officeDocument/2006/relationships/hyperlink" Target="https://talan.bank.gov.ua/get-user-certificate/6x53pGbWKOXamzE_OzI8" TargetMode="External"/><Relationship Id="rId119" Type="http://schemas.openxmlformats.org/officeDocument/2006/relationships/hyperlink" Target="https://talan.bank.gov.ua/get-user-certificate/6x53pbmsCYrynukA01Sn" TargetMode="External"/><Relationship Id="rId44" Type="http://schemas.openxmlformats.org/officeDocument/2006/relationships/hyperlink" Target="https://talan.bank.gov.ua/get-user-certificate/6x53pKAaCaOmmPHWghB5" TargetMode="External"/><Relationship Id="rId65" Type="http://schemas.openxmlformats.org/officeDocument/2006/relationships/hyperlink" Target="https://talan.bank.gov.ua/get-user-certificate/6x53pRAV0X9mGSDXKa5a" TargetMode="External"/><Relationship Id="rId86" Type="http://schemas.openxmlformats.org/officeDocument/2006/relationships/hyperlink" Target="https://talan.bank.gov.ua/get-user-certificate/6x53ph_4AQjBKBhrx85Y" TargetMode="External"/><Relationship Id="rId130" Type="http://schemas.openxmlformats.org/officeDocument/2006/relationships/hyperlink" Target="https://talan.bank.gov.ua/get-user-certificate/6x53pLEknDowflC3TT9G" TargetMode="External"/><Relationship Id="rId151" Type="http://schemas.openxmlformats.org/officeDocument/2006/relationships/hyperlink" Target="https://talan.bank.gov.ua/get-user-certificate/6x53pRbYQNzEbLK_uAFJ" TargetMode="External"/><Relationship Id="rId172" Type="http://schemas.openxmlformats.org/officeDocument/2006/relationships/hyperlink" Target="https://talan.bank.gov.ua/get-user-certificate/6x53pHKzNCIoBI6j38rc" TargetMode="External"/><Relationship Id="rId193" Type="http://schemas.openxmlformats.org/officeDocument/2006/relationships/hyperlink" Target="https://talan.bank.gov.ua/get-user-certificate/6x53pIteWiebbNW9HUQr" TargetMode="External"/><Relationship Id="rId207" Type="http://schemas.openxmlformats.org/officeDocument/2006/relationships/hyperlink" Target="https://talan.bank.gov.ua/get-user-certificate/6x53pAifO6n61S_HXzrR" TargetMode="External"/><Relationship Id="rId228" Type="http://schemas.openxmlformats.org/officeDocument/2006/relationships/hyperlink" Target="https://talan.bank.gov.ua/get-user-certificate/6x53pMlWaMeSTb2RQtgW" TargetMode="External"/><Relationship Id="rId13" Type="http://schemas.openxmlformats.org/officeDocument/2006/relationships/hyperlink" Target="https://talan.bank.gov.ua/get-user-certificate/6x53pDlL7hVmLxT_7DjA" TargetMode="External"/><Relationship Id="rId109" Type="http://schemas.openxmlformats.org/officeDocument/2006/relationships/hyperlink" Target="https://talan.bank.gov.ua/get-user-certificate/6x53pJ9RWObvuTgoPi-r" TargetMode="External"/><Relationship Id="rId34" Type="http://schemas.openxmlformats.org/officeDocument/2006/relationships/hyperlink" Target="https://talan.bank.gov.ua/get-user-certificate/6x53pa8uTN0_Mp3WgWUK" TargetMode="External"/><Relationship Id="rId55" Type="http://schemas.openxmlformats.org/officeDocument/2006/relationships/hyperlink" Target="https://talan.bank.gov.ua/get-user-certificate/6x53pPEDOi7N1vkmCKAz" TargetMode="External"/><Relationship Id="rId76" Type="http://schemas.openxmlformats.org/officeDocument/2006/relationships/hyperlink" Target="https://talan.bank.gov.ua/get-user-certificate/6x53p-cK8nQMTy3OJPB7" TargetMode="External"/><Relationship Id="rId97" Type="http://schemas.openxmlformats.org/officeDocument/2006/relationships/hyperlink" Target="https://talan.bank.gov.ua/get-user-certificate/6x53pthLhJctFay1sAUs" TargetMode="External"/><Relationship Id="rId120" Type="http://schemas.openxmlformats.org/officeDocument/2006/relationships/hyperlink" Target="https://talan.bank.gov.ua/get-user-certificate/6x53p64Gp3SK6zxMztcX" TargetMode="External"/><Relationship Id="rId141" Type="http://schemas.openxmlformats.org/officeDocument/2006/relationships/hyperlink" Target="https://talan.bank.gov.ua/get-user-certificate/6x53p6Vfq9gv5XjAdZwn" TargetMode="External"/><Relationship Id="rId7" Type="http://schemas.openxmlformats.org/officeDocument/2006/relationships/hyperlink" Target="https://talan.bank.gov.ua/get-user-certificate/6x53pPHbcIuQrOnGWjna" TargetMode="External"/><Relationship Id="rId162" Type="http://schemas.openxmlformats.org/officeDocument/2006/relationships/hyperlink" Target="https://talan.bank.gov.ua/get-user-certificate/6x53pAJuV4Jiv1kCiSxn" TargetMode="External"/><Relationship Id="rId183" Type="http://schemas.openxmlformats.org/officeDocument/2006/relationships/hyperlink" Target="https://talan.bank.gov.ua/get-user-certificate/6x53pQmv18wZlYDdIr8Q" TargetMode="External"/><Relationship Id="rId218" Type="http://schemas.openxmlformats.org/officeDocument/2006/relationships/hyperlink" Target="https://talan.bank.gov.ua/get-user-certificate/6x53pdCa3nQp_j7u1JKE" TargetMode="External"/><Relationship Id="rId24" Type="http://schemas.openxmlformats.org/officeDocument/2006/relationships/hyperlink" Target="https://talan.bank.gov.ua/get-user-certificate/6x53pKsjt8Rmd92EcmMa" TargetMode="External"/><Relationship Id="rId45" Type="http://schemas.openxmlformats.org/officeDocument/2006/relationships/hyperlink" Target="https://talan.bank.gov.ua/get-user-certificate/6x53pnQK_5a4xEBT4kTT" TargetMode="External"/><Relationship Id="rId66" Type="http://schemas.openxmlformats.org/officeDocument/2006/relationships/hyperlink" Target="https://talan.bank.gov.ua/get-user-certificate/6x53p4vLedFGOErGNLB5" TargetMode="External"/><Relationship Id="rId87" Type="http://schemas.openxmlformats.org/officeDocument/2006/relationships/hyperlink" Target="https://talan.bank.gov.ua/get-user-certificate/6x53pH851xEzejwsmPf0" TargetMode="External"/><Relationship Id="rId110" Type="http://schemas.openxmlformats.org/officeDocument/2006/relationships/hyperlink" Target="https://talan.bank.gov.ua/get-user-certificate/6x53pgrqmlF8XhpvkjAe" TargetMode="External"/><Relationship Id="rId131" Type="http://schemas.openxmlformats.org/officeDocument/2006/relationships/hyperlink" Target="https://talan.bank.gov.ua/get-user-certificate/6x53pjtpFd233Gz_tSHt" TargetMode="External"/><Relationship Id="rId152" Type="http://schemas.openxmlformats.org/officeDocument/2006/relationships/hyperlink" Target="https://talan.bank.gov.ua/get-user-certificate/6x53prhud-NB369N22Lp" TargetMode="External"/><Relationship Id="rId173" Type="http://schemas.openxmlformats.org/officeDocument/2006/relationships/hyperlink" Target="https://talan.bank.gov.ua/get-user-certificate/6x53ps6S7uIG4Nc7LyVF" TargetMode="External"/><Relationship Id="rId194" Type="http://schemas.openxmlformats.org/officeDocument/2006/relationships/hyperlink" Target="https://talan.bank.gov.ua/get-user-certificate/6x53pAE6CtpVlnla5fpO" TargetMode="External"/><Relationship Id="rId208" Type="http://schemas.openxmlformats.org/officeDocument/2006/relationships/hyperlink" Target="https://talan.bank.gov.ua/get-user-certificate/6x53p5WZRzH2LYxtXJj0" TargetMode="External"/><Relationship Id="rId229" Type="http://schemas.openxmlformats.org/officeDocument/2006/relationships/hyperlink" Target="https://talan.bank.gov.ua/get-user-certificate/6x53pT4ZNPqbHy72Wtec" TargetMode="External"/><Relationship Id="rId14" Type="http://schemas.openxmlformats.org/officeDocument/2006/relationships/hyperlink" Target="https://talan.bank.gov.ua/get-user-certificate/6x53pxjV9oHVxLg9SxdJ" TargetMode="External"/><Relationship Id="rId35" Type="http://schemas.openxmlformats.org/officeDocument/2006/relationships/hyperlink" Target="https://talan.bank.gov.ua/get-user-certificate/6x53p4UAeuYws0bWWYRb" TargetMode="External"/><Relationship Id="rId56" Type="http://schemas.openxmlformats.org/officeDocument/2006/relationships/hyperlink" Target="https://talan.bank.gov.ua/get-user-certificate/6x53p0tGcMTXFCED55vQ" TargetMode="External"/><Relationship Id="rId77" Type="http://schemas.openxmlformats.org/officeDocument/2006/relationships/hyperlink" Target="https://talan.bank.gov.ua/get-user-certificate/6x53pzBrXQ0_fB2v9UGZ" TargetMode="External"/><Relationship Id="rId100" Type="http://schemas.openxmlformats.org/officeDocument/2006/relationships/hyperlink" Target="https://talan.bank.gov.ua/get-user-certificate/6x53paTUgaAY8SHtdist" TargetMode="External"/><Relationship Id="rId8" Type="http://schemas.openxmlformats.org/officeDocument/2006/relationships/hyperlink" Target="https://talan.bank.gov.ua/get-user-certificate/6x53pQs3rBLKgWPjkYB2" TargetMode="External"/><Relationship Id="rId98" Type="http://schemas.openxmlformats.org/officeDocument/2006/relationships/hyperlink" Target="https://talan.bank.gov.ua/get-user-certificate/6x53p5Q0HRcJ7Fc3mtLN" TargetMode="External"/><Relationship Id="rId121" Type="http://schemas.openxmlformats.org/officeDocument/2006/relationships/hyperlink" Target="https://talan.bank.gov.ua/get-user-certificate/6x53pvJWKocOzuTUdEka" TargetMode="External"/><Relationship Id="rId142" Type="http://schemas.openxmlformats.org/officeDocument/2006/relationships/hyperlink" Target="https://talan.bank.gov.ua/get-user-certificate/6x53pR0g7TMgPUcIhObe" TargetMode="External"/><Relationship Id="rId163" Type="http://schemas.openxmlformats.org/officeDocument/2006/relationships/hyperlink" Target="https://talan.bank.gov.ua/get-user-certificate/6x53p1YB3355U0V98vd7" TargetMode="External"/><Relationship Id="rId184" Type="http://schemas.openxmlformats.org/officeDocument/2006/relationships/hyperlink" Target="https://talan.bank.gov.ua/get-user-certificate/6x53pXr0EDkbHURpgYWc" TargetMode="External"/><Relationship Id="rId219" Type="http://schemas.openxmlformats.org/officeDocument/2006/relationships/hyperlink" Target="https://talan.bank.gov.ua/get-user-certificate/6x53pxU6suzNc-nfu9ad" TargetMode="External"/><Relationship Id="rId230" Type="http://schemas.openxmlformats.org/officeDocument/2006/relationships/hyperlink" Target="https://talan.bank.gov.ua/get-user-certificate/6x53pZ8Vufl44oQUgZBF" TargetMode="External"/><Relationship Id="rId25" Type="http://schemas.openxmlformats.org/officeDocument/2006/relationships/hyperlink" Target="https://talan.bank.gov.ua/get-user-certificate/6x53pz3Rwu2TpMpy6qJx" TargetMode="External"/><Relationship Id="rId46" Type="http://schemas.openxmlformats.org/officeDocument/2006/relationships/hyperlink" Target="https://talan.bank.gov.ua/get-user-certificate/6x53pqxSvtAX5cGEwdHN" TargetMode="External"/><Relationship Id="rId67" Type="http://schemas.openxmlformats.org/officeDocument/2006/relationships/hyperlink" Target="https://talan.bank.gov.ua/get-user-certificate/6x53pTrD_grQcXSMYhaK" TargetMode="External"/><Relationship Id="rId116" Type="http://schemas.openxmlformats.org/officeDocument/2006/relationships/hyperlink" Target="https://talan.bank.gov.ua/get-user-certificate/6x53pe4blAXC6t_KnOto" TargetMode="External"/><Relationship Id="rId137" Type="http://schemas.openxmlformats.org/officeDocument/2006/relationships/hyperlink" Target="https://talan.bank.gov.ua/get-user-certificate/6x53p1EHG7W4R7Ymzm9C" TargetMode="External"/><Relationship Id="rId158" Type="http://schemas.openxmlformats.org/officeDocument/2006/relationships/hyperlink" Target="https://talan.bank.gov.ua/get-user-certificate/6x53pon0K4H-ARhZUgkc" TargetMode="External"/><Relationship Id="rId20" Type="http://schemas.openxmlformats.org/officeDocument/2006/relationships/hyperlink" Target="https://talan.bank.gov.ua/get-user-certificate/6x53pGj3uw_nF-kO1FQU" TargetMode="External"/><Relationship Id="rId41" Type="http://schemas.openxmlformats.org/officeDocument/2006/relationships/hyperlink" Target="https://talan.bank.gov.ua/get-user-certificate/6x53pK3MHkoh3O60O7k_" TargetMode="External"/><Relationship Id="rId62" Type="http://schemas.openxmlformats.org/officeDocument/2006/relationships/hyperlink" Target="https://talan.bank.gov.ua/get-user-certificate/6x53pocpiYU70OxItX7h" TargetMode="External"/><Relationship Id="rId83" Type="http://schemas.openxmlformats.org/officeDocument/2006/relationships/hyperlink" Target="https://talan.bank.gov.ua/get-user-certificate/6x53ptNgVRDWOhU8LxrF" TargetMode="External"/><Relationship Id="rId88" Type="http://schemas.openxmlformats.org/officeDocument/2006/relationships/hyperlink" Target="https://talan.bank.gov.ua/get-user-certificate/6x53p1lwFV6jTGE2e8ti" TargetMode="External"/><Relationship Id="rId111" Type="http://schemas.openxmlformats.org/officeDocument/2006/relationships/hyperlink" Target="https://talan.bank.gov.ua/get-user-certificate/6x53pQj_wZSARD0BIoBT" TargetMode="External"/><Relationship Id="rId132" Type="http://schemas.openxmlformats.org/officeDocument/2006/relationships/hyperlink" Target="https://talan.bank.gov.ua/get-user-certificate/6x53pZFIQq0ANHAeV7jt" TargetMode="External"/><Relationship Id="rId153" Type="http://schemas.openxmlformats.org/officeDocument/2006/relationships/hyperlink" Target="https://talan.bank.gov.ua/get-user-certificate/6x53p2uGYJPIIyP4d0Jj" TargetMode="External"/><Relationship Id="rId174" Type="http://schemas.openxmlformats.org/officeDocument/2006/relationships/hyperlink" Target="https://talan.bank.gov.ua/get-user-certificate/6x53pnp012cHEpXKNVWw" TargetMode="External"/><Relationship Id="rId179" Type="http://schemas.openxmlformats.org/officeDocument/2006/relationships/hyperlink" Target="https://talan.bank.gov.ua/get-user-certificate/6x53pRutMhvD9F085dZo" TargetMode="External"/><Relationship Id="rId195" Type="http://schemas.openxmlformats.org/officeDocument/2006/relationships/hyperlink" Target="https://talan.bank.gov.ua/get-user-certificate/6x53pOTDmzOzjMyZuZXj" TargetMode="External"/><Relationship Id="rId209" Type="http://schemas.openxmlformats.org/officeDocument/2006/relationships/hyperlink" Target="https://talan.bank.gov.ua/get-user-certificate/6x53pLcTmhkMN4zLNrpp" TargetMode="External"/><Relationship Id="rId190" Type="http://schemas.openxmlformats.org/officeDocument/2006/relationships/hyperlink" Target="https://talan.bank.gov.ua/get-user-certificate/6x53pJS5Ah8at1CC8BqM" TargetMode="External"/><Relationship Id="rId204" Type="http://schemas.openxmlformats.org/officeDocument/2006/relationships/hyperlink" Target="https://talan.bank.gov.ua/get-user-certificate/6x53p8w2VP4LkCVvhF3y" TargetMode="External"/><Relationship Id="rId220" Type="http://schemas.openxmlformats.org/officeDocument/2006/relationships/hyperlink" Target="https://talan.bank.gov.ua/get-user-certificate/6x53pTlujbozbB3tSI_A" TargetMode="External"/><Relationship Id="rId225" Type="http://schemas.openxmlformats.org/officeDocument/2006/relationships/hyperlink" Target="https://talan.bank.gov.ua/get-user-certificate/6x53pLkbrw1xLZMjF_Hj" TargetMode="External"/><Relationship Id="rId15" Type="http://schemas.openxmlformats.org/officeDocument/2006/relationships/hyperlink" Target="https://talan.bank.gov.ua/get-user-certificate/6x53pmlkRnbTBJZ_r5Ks" TargetMode="External"/><Relationship Id="rId36" Type="http://schemas.openxmlformats.org/officeDocument/2006/relationships/hyperlink" Target="https://talan.bank.gov.ua/get-user-certificate/6x53pB3Vlo5-QwvHgbko" TargetMode="External"/><Relationship Id="rId57" Type="http://schemas.openxmlformats.org/officeDocument/2006/relationships/hyperlink" Target="https://talan.bank.gov.ua/get-user-certificate/6x53pswix63Zqfmw0hgz" TargetMode="External"/><Relationship Id="rId106" Type="http://schemas.openxmlformats.org/officeDocument/2006/relationships/hyperlink" Target="https://talan.bank.gov.ua/get-user-certificate/6x53pjIWbfRVYvfA0Al-" TargetMode="External"/><Relationship Id="rId127" Type="http://schemas.openxmlformats.org/officeDocument/2006/relationships/hyperlink" Target="https://talan.bank.gov.ua/get-user-certificate/6x53poFdjBH0RYwVvUcF" TargetMode="External"/><Relationship Id="rId10" Type="http://schemas.openxmlformats.org/officeDocument/2006/relationships/hyperlink" Target="https://talan.bank.gov.ua/get-user-certificate/6x53pbZj_oWMcmsycyEH" TargetMode="External"/><Relationship Id="rId31" Type="http://schemas.openxmlformats.org/officeDocument/2006/relationships/hyperlink" Target="https://talan.bank.gov.ua/get-user-certificate/6x53pyc0-LDa0qeMjS9B" TargetMode="External"/><Relationship Id="rId52" Type="http://schemas.openxmlformats.org/officeDocument/2006/relationships/hyperlink" Target="https://talan.bank.gov.ua/get-user-certificate/6x53p1qZj1Mktdp86sTW" TargetMode="External"/><Relationship Id="rId73" Type="http://schemas.openxmlformats.org/officeDocument/2006/relationships/hyperlink" Target="https://talan.bank.gov.ua/get-user-certificate/6x53pr7vAaCQxfj1ZlN7" TargetMode="External"/><Relationship Id="rId78" Type="http://schemas.openxmlformats.org/officeDocument/2006/relationships/hyperlink" Target="https://talan.bank.gov.ua/get-user-certificate/6x53pWLJEfof-FTrORHQ" TargetMode="External"/><Relationship Id="rId94" Type="http://schemas.openxmlformats.org/officeDocument/2006/relationships/hyperlink" Target="https://talan.bank.gov.ua/get-user-certificate/6x53pPwA1fUMBJbVYsp-" TargetMode="External"/><Relationship Id="rId99" Type="http://schemas.openxmlformats.org/officeDocument/2006/relationships/hyperlink" Target="https://talan.bank.gov.ua/get-user-certificate/6x53pnSzdNLFCCVlZh0S" TargetMode="External"/><Relationship Id="rId101" Type="http://schemas.openxmlformats.org/officeDocument/2006/relationships/hyperlink" Target="https://talan.bank.gov.ua/get-user-certificate/6x53pcoVjucIlyQsz3C1" TargetMode="External"/><Relationship Id="rId122" Type="http://schemas.openxmlformats.org/officeDocument/2006/relationships/hyperlink" Target="https://talan.bank.gov.ua/get-user-certificate/6x53p2ggzUkuZcKfoCpj" TargetMode="External"/><Relationship Id="rId143" Type="http://schemas.openxmlformats.org/officeDocument/2006/relationships/hyperlink" Target="https://talan.bank.gov.ua/get-user-certificate/6x53pwL7KTmnUFSSPzvZ" TargetMode="External"/><Relationship Id="rId148" Type="http://schemas.openxmlformats.org/officeDocument/2006/relationships/hyperlink" Target="https://talan.bank.gov.ua/get-user-certificate/6x53pLBmFtmWghv5MZfZ" TargetMode="External"/><Relationship Id="rId164" Type="http://schemas.openxmlformats.org/officeDocument/2006/relationships/hyperlink" Target="https://talan.bank.gov.ua/get-user-certificate/6x53psihZHA35QZtCAAQ" TargetMode="External"/><Relationship Id="rId169" Type="http://schemas.openxmlformats.org/officeDocument/2006/relationships/hyperlink" Target="https://talan.bank.gov.ua/get-user-certificate/6x53pKoVJgb6p5Hnbpku" TargetMode="External"/><Relationship Id="rId185" Type="http://schemas.openxmlformats.org/officeDocument/2006/relationships/hyperlink" Target="https://talan.bank.gov.ua/get-user-certificate/6x53pXtouJmSe6-ZZD-j" TargetMode="External"/><Relationship Id="rId4" Type="http://schemas.openxmlformats.org/officeDocument/2006/relationships/hyperlink" Target="https://talan.bank.gov.ua/get-user-certificate/6x53pO4GEsy0x6FpNWzx" TargetMode="External"/><Relationship Id="rId9" Type="http://schemas.openxmlformats.org/officeDocument/2006/relationships/hyperlink" Target="https://talan.bank.gov.ua/get-user-certificate/6x53p-jZpp_9zc1-Cw8j" TargetMode="External"/><Relationship Id="rId180" Type="http://schemas.openxmlformats.org/officeDocument/2006/relationships/hyperlink" Target="https://talan.bank.gov.ua/get-user-certificate/6x53p5sV2R5yT3Rz3uGg" TargetMode="External"/><Relationship Id="rId210" Type="http://schemas.openxmlformats.org/officeDocument/2006/relationships/hyperlink" Target="https://talan.bank.gov.ua/get-user-certificate/6x53pN4oyi_bLjVoQM65" TargetMode="External"/><Relationship Id="rId215" Type="http://schemas.openxmlformats.org/officeDocument/2006/relationships/hyperlink" Target="https://talan.bank.gov.ua/get-user-certificate/6x53pDPSRsFVORVO_kRl" TargetMode="External"/><Relationship Id="rId26" Type="http://schemas.openxmlformats.org/officeDocument/2006/relationships/hyperlink" Target="https://talan.bank.gov.ua/get-user-certificate/6x53pUl2OSPXcSU2kQDS" TargetMode="External"/><Relationship Id="rId231" Type="http://schemas.openxmlformats.org/officeDocument/2006/relationships/hyperlink" Target="https://talan.bank.gov.ua/get-user-certificate/wt1Qch4Ig-FdAWLK3uU_" TargetMode="External"/><Relationship Id="rId47" Type="http://schemas.openxmlformats.org/officeDocument/2006/relationships/hyperlink" Target="https://talan.bank.gov.ua/get-user-certificate/6x53phyl6SWR3qn42-KU" TargetMode="External"/><Relationship Id="rId68" Type="http://schemas.openxmlformats.org/officeDocument/2006/relationships/hyperlink" Target="https://talan.bank.gov.ua/get-user-certificate/6x53pWI0LnZ0VBg8RTCJ" TargetMode="External"/><Relationship Id="rId89" Type="http://schemas.openxmlformats.org/officeDocument/2006/relationships/hyperlink" Target="https://talan.bank.gov.ua/get-user-certificate/6x53pZy5ykMBWbxRJgGf" TargetMode="External"/><Relationship Id="rId112" Type="http://schemas.openxmlformats.org/officeDocument/2006/relationships/hyperlink" Target="https://talan.bank.gov.ua/get-user-certificate/6x53pptqvC2NRWaN-LKq" TargetMode="External"/><Relationship Id="rId133" Type="http://schemas.openxmlformats.org/officeDocument/2006/relationships/hyperlink" Target="https://talan.bank.gov.ua/get-user-certificate/6x53ptR-cFpBKvykzOBY" TargetMode="External"/><Relationship Id="rId154" Type="http://schemas.openxmlformats.org/officeDocument/2006/relationships/hyperlink" Target="https://talan.bank.gov.ua/get-user-certificate/6x53pSDHBQPcbTWgu3kP" TargetMode="External"/><Relationship Id="rId175" Type="http://schemas.openxmlformats.org/officeDocument/2006/relationships/hyperlink" Target="https://talan.bank.gov.ua/get-user-certificate/6x53pXtKKWXJdYWhumdL" TargetMode="External"/><Relationship Id="rId196" Type="http://schemas.openxmlformats.org/officeDocument/2006/relationships/hyperlink" Target="https://talan.bank.gov.ua/get-user-certificate/6x53pmOASnxaPlE9zbA1" TargetMode="External"/><Relationship Id="rId200" Type="http://schemas.openxmlformats.org/officeDocument/2006/relationships/hyperlink" Target="https://talan.bank.gov.ua/get-user-certificate/6x53pIc8kZ0yQi0H62Ub" TargetMode="External"/><Relationship Id="rId16" Type="http://schemas.openxmlformats.org/officeDocument/2006/relationships/hyperlink" Target="https://talan.bank.gov.ua/get-user-certificate/6x53p2Bf_40NqC3_i2JI" TargetMode="External"/><Relationship Id="rId221" Type="http://schemas.openxmlformats.org/officeDocument/2006/relationships/hyperlink" Target="https://talan.bank.gov.ua/get-user-certificate/6x53pOaTidjRuhD3xM3m" TargetMode="External"/><Relationship Id="rId37" Type="http://schemas.openxmlformats.org/officeDocument/2006/relationships/hyperlink" Target="https://talan.bank.gov.ua/get-user-certificate/6x53puBJtpfFIcvrsqRW" TargetMode="External"/><Relationship Id="rId58" Type="http://schemas.openxmlformats.org/officeDocument/2006/relationships/hyperlink" Target="https://talan.bank.gov.ua/get-user-certificate/6x53pTdpO_qzHtTtgLSg" TargetMode="External"/><Relationship Id="rId79" Type="http://schemas.openxmlformats.org/officeDocument/2006/relationships/hyperlink" Target="https://talan.bank.gov.ua/get-user-certificate/6x53pE0S2z1M1kNWX9am" TargetMode="External"/><Relationship Id="rId102" Type="http://schemas.openxmlformats.org/officeDocument/2006/relationships/hyperlink" Target="https://talan.bank.gov.ua/get-user-certificate/6x53pMbIl-ezuJi8Yxnm" TargetMode="External"/><Relationship Id="rId123" Type="http://schemas.openxmlformats.org/officeDocument/2006/relationships/hyperlink" Target="https://talan.bank.gov.ua/get-user-certificate/6x53pCg2CGQa5YbkhP_Y" TargetMode="External"/><Relationship Id="rId144" Type="http://schemas.openxmlformats.org/officeDocument/2006/relationships/hyperlink" Target="https://talan.bank.gov.ua/get-user-certificate/6x53pAZKHRViPL0xALNJ" TargetMode="External"/><Relationship Id="rId90" Type="http://schemas.openxmlformats.org/officeDocument/2006/relationships/hyperlink" Target="https://talan.bank.gov.ua/get-user-certificate/6x53pXyyJsrZWNaPHqPn" TargetMode="External"/><Relationship Id="rId165" Type="http://schemas.openxmlformats.org/officeDocument/2006/relationships/hyperlink" Target="https://talan.bank.gov.ua/get-user-certificate/6x53pfFOapi_fFD3IzGC" TargetMode="External"/><Relationship Id="rId186" Type="http://schemas.openxmlformats.org/officeDocument/2006/relationships/hyperlink" Target="https://talan.bank.gov.ua/get-user-certificate/6x53pvfE2MdeTWXL9BMC" TargetMode="External"/><Relationship Id="rId211" Type="http://schemas.openxmlformats.org/officeDocument/2006/relationships/hyperlink" Target="https://talan.bank.gov.ua/get-user-certificate/6x53pIQEKbiYZtu5FXJa" TargetMode="External"/><Relationship Id="rId27" Type="http://schemas.openxmlformats.org/officeDocument/2006/relationships/hyperlink" Target="https://talan.bank.gov.ua/get-user-certificate/6x53prCUyVR9lTNCk6cs" TargetMode="External"/><Relationship Id="rId48" Type="http://schemas.openxmlformats.org/officeDocument/2006/relationships/hyperlink" Target="https://talan.bank.gov.ua/get-user-certificate/6x53pXPXM58mJtMEzNNc" TargetMode="External"/><Relationship Id="rId69" Type="http://schemas.openxmlformats.org/officeDocument/2006/relationships/hyperlink" Target="https://talan.bank.gov.ua/get-user-certificate/6x53pV-7XZONc43qUvpX" TargetMode="External"/><Relationship Id="rId113" Type="http://schemas.openxmlformats.org/officeDocument/2006/relationships/hyperlink" Target="https://talan.bank.gov.ua/get-user-certificate/6x53pwDxvo3W4hMMadje" TargetMode="External"/><Relationship Id="rId134" Type="http://schemas.openxmlformats.org/officeDocument/2006/relationships/hyperlink" Target="https://talan.bank.gov.ua/get-user-certificate/6x53pID_BHbPzqJgGmQZ" TargetMode="External"/><Relationship Id="rId80" Type="http://schemas.openxmlformats.org/officeDocument/2006/relationships/hyperlink" Target="https://talan.bank.gov.ua/get-user-certificate/6x53pKMQgfrj2EZ8EK4Y" TargetMode="External"/><Relationship Id="rId155" Type="http://schemas.openxmlformats.org/officeDocument/2006/relationships/hyperlink" Target="https://talan.bank.gov.ua/get-user-certificate/6x53p5c7kbYxgC7WhOgb" TargetMode="External"/><Relationship Id="rId176" Type="http://schemas.openxmlformats.org/officeDocument/2006/relationships/hyperlink" Target="https://talan.bank.gov.ua/get-user-certificate/6x53pZD9g3Hw4dJl71zQ" TargetMode="External"/><Relationship Id="rId197" Type="http://schemas.openxmlformats.org/officeDocument/2006/relationships/hyperlink" Target="https://talan.bank.gov.ua/get-user-certificate/6x53p2UIAlsiZHx54xz3" TargetMode="External"/><Relationship Id="rId201" Type="http://schemas.openxmlformats.org/officeDocument/2006/relationships/hyperlink" Target="https://talan.bank.gov.ua/get-user-certificate/6x53pERYNUhfbgaVNSCN" TargetMode="External"/><Relationship Id="rId222" Type="http://schemas.openxmlformats.org/officeDocument/2006/relationships/hyperlink" Target="https://talan.bank.gov.ua/get-user-certificate/6x53pPM7KRWN3WfXC5-o" TargetMode="External"/><Relationship Id="rId17" Type="http://schemas.openxmlformats.org/officeDocument/2006/relationships/hyperlink" Target="https://talan.bank.gov.ua/get-user-certificate/6x53pOcB83qOlgyp9iU-" TargetMode="External"/><Relationship Id="rId38" Type="http://schemas.openxmlformats.org/officeDocument/2006/relationships/hyperlink" Target="https://talan.bank.gov.ua/get-user-certificate/6x53pTdGrClVDE2fDZTI" TargetMode="External"/><Relationship Id="rId59" Type="http://schemas.openxmlformats.org/officeDocument/2006/relationships/hyperlink" Target="https://talan.bank.gov.ua/get-user-certificate/6x53pWEvY3sH_GYO8A_l" TargetMode="External"/><Relationship Id="rId103" Type="http://schemas.openxmlformats.org/officeDocument/2006/relationships/hyperlink" Target="https://talan.bank.gov.ua/get-user-certificate/6x53p60rIXiRQba1uBGT" TargetMode="External"/><Relationship Id="rId124" Type="http://schemas.openxmlformats.org/officeDocument/2006/relationships/hyperlink" Target="https://talan.bank.gov.ua/get-user-certificate/6x53pt__gCZ9OTyw2NlZ" TargetMode="External"/><Relationship Id="rId70" Type="http://schemas.openxmlformats.org/officeDocument/2006/relationships/hyperlink" Target="https://talan.bank.gov.ua/get-user-certificate/6x53pFR2DqojPcsf-mOM" TargetMode="External"/><Relationship Id="rId91" Type="http://schemas.openxmlformats.org/officeDocument/2006/relationships/hyperlink" Target="https://talan.bank.gov.ua/get-user-certificate/6x53pR0_tpj2a3wVVegW" TargetMode="External"/><Relationship Id="rId145" Type="http://schemas.openxmlformats.org/officeDocument/2006/relationships/hyperlink" Target="https://talan.bank.gov.ua/get-user-certificate/6x53pHGKf6eKQNufeosl" TargetMode="External"/><Relationship Id="rId166" Type="http://schemas.openxmlformats.org/officeDocument/2006/relationships/hyperlink" Target="https://talan.bank.gov.ua/get-user-certificate/6x53pdk2waviVC2SIL7I" TargetMode="External"/><Relationship Id="rId187" Type="http://schemas.openxmlformats.org/officeDocument/2006/relationships/hyperlink" Target="https://talan.bank.gov.ua/get-user-certificate/6x53p_t4zwXzntGGft0z" TargetMode="External"/><Relationship Id="rId1" Type="http://schemas.openxmlformats.org/officeDocument/2006/relationships/hyperlink" Target="https://talan.bank.gov.ua/get-user-certificate/6x53peVEvaBA6YwGYCQS" TargetMode="External"/><Relationship Id="rId212" Type="http://schemas.openxmlformats.org/officeDocument/2006/relationships/hyperlink" Target="https://talan.bank.gov.ua/get-user-certificate/6x53pdbc1390inEqWdO5" TargetMode="External"/><Relationship Id="rId28" Type="http://schemas.openxmlformats.org/officeDocument/2006/relationships/hyperlink" Target="https://talan.bank.gov.ua/get-user-certificate/6x53p7k-Ss7g8t1tOFA9" TargetMode="External"/><Relationship Id="rId49" Type="http://schemas.openxmlformats.org/officeDocument/2006/relationships/hyperlink" Target="https://talan.bank.gov.ua/get-user-certificate/6x53pi4xbFfLJXb4RAmX" TargetMode="External"/><Relationship Id="rId114" Type="http://schemas.openxmlformats.org/officeDocument/2006/relationships/hyperlink" Target="https://talan.bank.gov.ua/get-user-certificate/6x53pj9fnkc_q26Ex_M1" TargetMode="External"/><Relationship Id="rId60" Type="http://schemas.openxmlformats.org/officeDocument/2006/relationships/hyperlink" Target="https://talan.bank.gov.ua/get-user-certificate/6x53pV_qwLzGXPZFScLN" TargetMode="External"/><Relationship Id="rId81" Type="http://schemas.openxmlformats.org/officeDocument/2006/relationships/hyperlink" Target="https://talan.bank.gov.ua/get-user-certificate/6x53p2VALHU-tk_5RM_O" TargetMode="External"/><Relationship Id="rId135" Type="http://schemas.openxmlformats.org/officeDocument/2006/relationships/hyperlink" Target="https://talan.bank.gov.ua/get-user-certificate/6x53pmb6JlGzhNi5GdKN" TargetMode="External"/><Relationship Id="rId156" Type="http://schemas.openxmlformats.org/officeDocument/2006/relationships/hyperlink" Target="https://talan.bank.gov.ua/get-user-certificate/6x53p5kBvEDnI369XmvC" TargetMode="External"/><Relationship Id="rId177" Type="http://schemas.openxmlformats.org/officeDocument/2006/relationships/hyperlink" Target="https://talan.bank.gov.ua/get-user-certificate/6x53pTTzmZ2mLGGhpRbo" TargetMode="External"/><Relationship Id="rId198" Type="http://schemas.openxmlformats.org/officeDocument/2006/relationships/hyperlink" Target="https://talan.bank.gov.ua/get-user-certificate/6x53p2IDQM-GQ-Lf7gC_" TargetMode="External"/><Relationship Id="rId202" Type="http://schemas.openxmlformats.org/officeDocument/2006/relationships/hyperlink" Target="https://talan.bank.gov.ua/get-user-certificate/6x53pBxs9hQg189AAoYw" TargetMode="External"/><Relationship Id="rId223" Type="http://schemas.openxmlformats.org/officeDocument/2006/relationships/hyperlink" Target="https://talan.bank.gov.ua/get-user-certificate/6x53pFNhInyS2nePZMBT" TargetMode="External"/><Relationship Id="rId18" Type="http://schemas.openxmlformats.org/officeDocument/2006/relationships/hyperlink" Target="https://talan.bank.gov.ua/get-user-certificate/6x53pCsphmZU-ZMmziHR" TargetMode="External"/><Relationship Id="rId39" Type="http://schemas.openxmlformats.org/officeDocument/2006/relationships/hyperlink" Target="https://talan.bank.gov.ua/get-user-certificate/6x53pZa_ynJ0t7ZekzLt" TargetMode="External"/><Relationship Id="rId50" Type="http://schemas.openxmlformats.org/officeDocument/2006/relationships/hyperlink" Target="https://talan.bank.gov.ua/get-user-certificate/6x53pQXZmclBveZm04aV" TargetMode="External"/><Relationship Id="rId104" Type="http://schemas.openxmlformats.org/officeDocument/2006/relationships/hyperlink" Target="https://talan.bank.gov.ua/get-user-certificate/6x53pVdKoBsA6_7Qav9W" TargetMode="External"/><Relationship Id="rId125" Type="http://schemas.openxmlformats.org/officeDocument/2006/relationships/hyperlink" Target="https://talan.bank.gov.ua/get-user-certificate/6x53pGuq4wKkasM19fQv" TargetMode="External"/><Relationship Id="rId146" Type="http://schemas.openxmlformats.org/officeDocument/2006/relationships/hyperlink" Target="https://talan.bank.gov.ua/get-user-certificate/6x53pwcljyEIyPK0LUrB" TargetMode="External"/><Relationship Id="rId167" Type="http://schemas.openxmlformats.org/officeDocument/2006/relationships/hyperlink" Target="https://talan.bank.gov.ua/get-user-certificate/6x53pUsLoGCOlDa_KOeE" TargetMode="External"/><Relationship Id="rId188" Type="http://schemas.openxmlformats.org/officeDocument/2006/relationships/hyperlink" Target="https://talan.bank.gov.ua/get-user-certificate/6x53pSSYWu-UzjMzVIsa" TargetMode="External"/><Relationship Id="rId71" Type="http://schemas.openxmlformats.org/officeDocument/2006/relationships/hyperlink" Target="https://talan.bank.gov.ua/get-user-certificate/6x53pOAWx4yM2AyDY1rL" TargetMode="External"/><Relationship Id="rId92" Type="http://schemas.openxmlformats.org/officeDocument/2006/relationships/hyperlink" Target="https://talan.bank.gov.ua/get-user-certificate/6x53puvJUY64YbTWtJJ1" TargetMode="External"/><Relationship Id="rId213" Type="http://schemas.openxmlformats.org/officeDocument/2006/relationships/hyperlink" Target="https://talan.bank.gov.ua/get-user-certificate/6x53puJljO5a-yOTqRNl" TargetMode="External"/><Relationship Id="rId2" Type="http://schemas.openxmlformats.org/officeDocument/2006/relationships/hyperlink" Target="https://talan.bank.gov.ua/get-user-certificate/6x53p-u3QnZTn25pQ5S9" TargetMode="External"/><Relationship Id="rId29" Type="http://schemas.openxmlformats.org/officeDocument/2006/relationships/hyperlink" Target="https://talan.bank.gov.ua/get-user-certificate/6x53pmtJEpJj8JQNFTJC" TargetMode="External"/><Relationship Id="rId40" Type="http://schemas.openxmlformats.org/officeDocument/2006/relationships/hyperlink" Target="https://talan.bank.gov.ua/get-user-certificate/6x53ptCZHwyXnRbqqSgq" TargetMode="External"/><Relationship Id="rId115" Type="http://schemas.openxmlformats.org/officeDocument/2006/relationships/hyperlink" Target="https://talan.bank.gov.ua/get-user-certificate/6x53pZPFK2GjFLeKufd9" TargetMode="External"/><Relationship Id="rId136" Type="http://schemas.openxmlformats.org/officeDocument/2006/relationships/hyperlink" Target="https://talan.bank.gov.ua/get-user-certificate/6x53pY_Ul8TI91cAhSoK" TargetMode="External"/><Relationship Id="rId157" Type="http://schemas.openxmlformats.org/officeDocument/2006/relationships/hyperlink" Target="https://talan.bank.gov.ua/get-user-certificate/6x53piH9md-p-22gikLa" TargetMode="External"/><Relationship Id="rId178" Type="http://schemas.openxmlformats.org/officeDocument/2006/relationships/hyperlink" Target="https://talan.bank.gov.ua/get-user-certificate/6x53pyEhbCx5_DnZgcrX" TargetMode="External"/><Relationship Id="rId61" Type="http://schemas.openxmlformats.org/officeDocument/2006/relationships/hyperlink" Target="https://talan.bank.gov.ua/get-user-certificate/6x53p_onWEX1tvRKRX-w" TargetMode="External"/><Relationship Id="rId82" Type="http://schemas.openxmlformats.org/officeDocument/2006/relationships/hyperlink" Target="https://talan.bank.gov.ua/get-user-certificate/6x53pbjlNXGS_k4ulJ75" TargetMode="External"/><Relationship Id="rId199" Type="http://schemas.openxmlformats.org/officeDocument/2006/relationships/hyperlink" Target="https://talan.bank.gov.ua/get-user-certificate/6x53pbVm16AqT1eQCbDe" TargetMode="External"/><Relationship Id="rId203" Type="http://schemas.openxmlformats.org/officeDocument/2006/relationships/hyperlink" Target="https://talan.bank.gov.ua/get-user-certificate/6x53pWlb_WUgVSafU5Sc" TargetMode="External"/><Relationship Id="rId19" Type="http://schemas.openxmlformats.org/officeDocument/2006/relationships/hyperlink" Target="https://talan.bank.gov.ua/get-user-certificate/6x53paZXb6Y5mdWKTI71" TargetMode="External"/><Relationship Id="rId224" Type="http://schemas.openxmlformats.org/officeDocument/2006/relationships/hyperlink" Target="https://talan.bank.gov.ua/get-user-certificate/6x53pncuKrz3zlptTY-S" TargetMode="External"/><Relationship Id="rId30" Type="http://schemas.openxmlformats.org/officeDocument/2006/relationships/hyperlink" Target="https://talan.bank.gov.ua/get-user-certificate/6x53p7yT3_T2tvT9OC1x" TargetMode="External"/><Relationship Id="rId105" Type="http://schemas.openxmlformats.org/officeDocument/2006/relationships/hyperlink" Target="https://talan.bank.gov.ua/get-user-certificate/6x53pdzhiqQ4R9BibVF0" TargetMode="External"/><Relationship Id="rId126" Type="http://schemas.openxmlformats.org/officeDocument/2006/relationships/hyperlink" Target="https://talan.bank.gov.ua/get-user-certificate/6x53p3HBCxZCPvXYegdp" TargetMode="External"/><Relationship Id="rId147" Type="http://schemas.openxmlformats.org/officeDocument/2006/relationships/hyperlink" Target="https://talan.bank.gov.ua/get-user-certificate/6x53pxrmNAvYUIetlL_B" TargetMode="External"/><Relationship Id="rId168" Type="http://schemas.openxmlformats.org/officeDocument/2006/relationships/hyperlink" Target="https://talan.bank.gov.ua/get-user-certificate/6x53pdN1JuhozhhXGrQS" TargetMode="External"/><Relationship Id="rId51" Type="http://schemas.openxmlformats.org/officeDocument/2006/relationships/hyperlink" Target="https://talan.bank.gov.ua/get-user-certificate/6x53pucj47Z-mr79CFF0" TargetMode="External"/><Relationship Id="rId72" Type="http://schemas.openxmlformats.org/officeDocument/2006/relationships/hyperlink" Target="https://talan.bank.gov.ua/get-user-certificate/6x53pRyjBn6nJ1rHgH-L" TargetMode="External"/><Relationship Id="rId93" Type="http://schemas.openxmlformats.org/officeDocument/2006/relationships/hyperlink" Target="https://talan.bank.gov.ua/get-user-certificate/6x53pl3YuUNhLNYVLo9D" TargetMode="External"/><Relationship Id="rId189" Type="http://schemas.openxmlformats.org/officeDocument/2006/relationships/hyperlink" Target="https://talan.bank.gov.ua/get-user-certificate/6x53pMW2sqPQtUAnH9Nv" TargetMode="External"/><Relationship Id="rId3" Type="http://schemas.openxmlformats.org/officeDocument/2006/relationships/hyperlink" Target="https://talan.bank.gov.ua/get-user-certificate/6x53p_ItpUhanG9-harN" TargetMode="External"/><Relationship Id="rId214" Type="http://schemas.openxmlformats.org/officeDocument/2006/relationships/hyperlink" Target="https://talan.bank.gov.ua/get-user-certificate/6x53ppHMSHOvgw-Mp_f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2"/>
  <sheetViews>
    <sheetView tabSelected="1" topLeftCell="A166" workbookViewId="0">
      <selection activeCell="G181" sqref="G181"/>
    </sheetView>
  </sheetViews>
  <sheetFormatPr defaultRowHeight="14.4" x14ac:dyDescent="0.3"/>
  <cols>
    <col min="1" max="1" width="12.6640625" customWidth="1"/>
    <col min="2" max="2" width="20.21875" customWidth="1"/>
    <col min="3" max="3" width="35.33203125" customWidth="1"/>
    <col min="4" max="4" width="24.664062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HYPERLINK("https://talan.bank.gov.ua/get-user-certificate/6x53peVEvaBA6YwGYCQS","Завантажити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HYPERLINK("https://talan.bank.gov.ua/get-user-certificate/6x53p-u3QnZTn25pQ5S9","Завантажити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HYPERLINK("https://talan.bank.gov.ua/get-user-certificate/6x53p_ItpUhanG9-harN","Завантажити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HYPERLINK("https://talan.bank.gov.ua/get-user-certificate/6x53pO4GEsy0x6FpNWzx","Завантажити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HYPERLINK("https://talan.bank.gov.ua/get-user-certificate/6x53pVgloWyxzkvuw5YR","Завантажити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HYPERLINK("https://talan.bank.gov.ua/get-user-certificate/6x53pSaIdpMtGUcIjYmL","Завантажити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HYPERLINK("https://talan.bank.gov.ua/get-user-certificate/6x53pPHbcIuQrOnGWjna","Завантажити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HYPERLINK("https://talan.bank.gov.ua/get-user-certificate/6x53pQs3rBLKgWPjkYB2","Завантажити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HYPERLINK("https://talan.bank.gov.ua/get-user-certificate/6x53p-jZpp_9zc1-Cw8j","Завантажити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HYPERLINK("https://talan.bank.gov.ua/get-user-certificate/6x53pbZj_oWMcmsycyEH","Завантажити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HYPERLINK("https://talan.bank.gov.ua/get-user-certificate/6x53p4tWemd16Gpk6EDh","Завантажити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HYPERLINK("https://talan.bank.gov.ua/get-user-certificate/6x53pkdytPg-gVQDAojo","Завантажити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HYPERLINK("https://talan.bank.gov.ua/get-user-certificate/6x53pDlL7hVmLxT_7DjA","Завантажити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HYPERLINK("https://talan.bank.gov.ua/get-user-certificate/6x53pxjV9oHVxLg9SxdJ","Завантажити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HYPERLINK("https://talan.bank.gov.ua/get-user-certificate/6x53pmlkRnbTBJZ_r5Ks","Завантажити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HYPERLINK("https://talan.bank.gov.ua/get-user-certificate/6x53p2Bf_40NqC3_i2JI","Завантажити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HYPERLINK("https://talan.bank.gov.ua/get-user-certificate/6x53pOcB83qOlgyp9iU-","Завантажити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HYPERLINK("https://talan.bank.gov.ua/get-user-certificate/6x53pCsphmZU-ZMmziHR","Завантажити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HYPERLINK("https://talan.bank.gov.ua/get-user-certificate/6x53paZXb6Y5mdWKTI71","Завантажити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HYPERLINK("https://talan.bank.gov.ua/get-user-certificate/6x53pGj3uw_nF-kO1FQU","Завантажити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HYPERLINK("https://talan.bank.gov.ua/get-user-certificate/6x53pk7YffO31Uco2QX8","Завантажити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HYPERLINK("https://talan.bank.gov.ua/get-user-certificate/6x53pguEmSgWxKPodSCp","Завантажити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HYPERLINK("https://talan.bank.gov.ua/get-user-certificate/6x53pGbWKOXamzE_OzI8","Завантажити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HYPERLINK("https://talan.bank.gov.ua/get-user-certificate/6x53pKsjt8Rmd92EcmMa","Завантажити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HYPERLINK("https://talan.bank.gov.ua/get-user-certificate/6x53pz3Rwu2TpMpy6qJx","Завантажити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HYPERLINK("https://talan.bank.gov.ua/get-user-certificate/6x53pUl2OSPXcSU2kQDS","Завантажити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HYPERLINK("https://talan.bank.gov.ua/get-user-certificate/6x53prCUyVR9lTNCk6cs","Завантажити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HYPERLINK("https://talan.bank.gov.ua/get-user-certificate/6x53p7k-Ss7g8t1tOFA9","Завантажити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HYPERLINK("https://talan.bank.gov.ua/get-user-certificate/6x53pmtJEpJj8JQNFTJC","Завантажити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HYPERLINK("https://talan.bank.gov.ua/get-user-certificate/6x53p7yT3_T2tvT9OC1x","Завантажити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HYPERLINK("https://talan.bank.gov.ua/get-user-certificate/6x53pyc0-LDa0qeMjS9B","Завантажити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HYPERLINK("https://talan.bank.gov.ua/get-user-certificate/6x53ppfkojJ74DFO0crR","Завантажити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HYPERLINK("https://talan.bank.gov.ua/get-user-certificate/6x53pAe8mdzfdimX2uHD","Завантажити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HYPERLINK("https://talan.bank.gov.ua/get-user-certificate/6x53pa8uTN0_Mp3WgWUK","Завантажити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HYPERLINK("https://talan.bank.gov.ua/get-user-certificate/6x53p4UAeuYws0bWWYRb","Завантажити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HYPERLINK("https://talan.bank.gov.ua/get-user-certificate/6x53pB3Vlo5-QwvHgbko","Завантажити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HYPERLINK("https://talan.bank.gov.ua/get-user-certificate/6x53puBJtpfFIcvrsqRW","Завантажити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HYPERLINK("https://talan.bank.gov.ua/get-user-certificate/6x53pTdGrClVDE2fDZTI","Завантажити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HYPERLINK("https://talan.bank.gov.ua/get-user-certificate/6x53pZa_ynJ0t7ZekzLt","Завантажити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HYPERLINK("https://talan.bank.gov.ua/get-user-certificate/6x53ptCZHwyXnRbqqSgq","Завантажити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HYPERLINK("https://talan.bank.gov.ua/get-user-certificate/6x53pK3MHkoh3O60O7k_","Завантажити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HYPERLINK("https://talan.bank.gov.ua/get-user-certificate/6x53pEtj6rUqRzzeDZqi","Завантажити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HYPERLINK("https://talan.bank.gov.ua/get-user-certificate/6x53pOBKi6ynfWp4dr1S","Завантажити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HYPERLINK("https://talan.bank.gov.ua/get-user-certificate/6x53pKAaCaOmmPHWghB5","Завантажити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HYPERLINK("https://talan.bank.gov.ua/get-user-certificate/6x53pnQK_5a4xEBT4kTT","Завантажити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HYPERLINK("https://talan.bank.gov.ua/get-user-certificate/6x53pqxSvtAX5cGEwdHN","Завантажити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HYPERLINK("https://talan.bank.gov.ua/get-user-certificate/6x53phyl6SWR3qn42-KU","Завантажити сертифікат")</f>
        <v>Завантажити сертифікат</v>
      </c>
    </row>
    <row r="49" spans="1:4" x14ac:dyDescent="0.3">
      <c r="A49" t="s">
        <v>99</v>
      </c>
      <c r="B49" t="s">
        <v>5</v>
      </c>
      <c r="C49" t="s">
        <v>100</v>
      </c>
      <c r="D49" t="str">
        <f>HYPERLINK("https://talan.bank.gov.ua/get-user-certificate/6x53pXPXM58mJtMEzNNc","Завантажити сертифікат")</f>
        <v>Завантажити сертифікат</v>
      </c>
    </row>
    <row r="50" spans="1:4" x14ac:dyDescent="0.3">
      <c r="A50" t="s">
        <v>101</v>
      </c>
      <c r="B50" t="s">
        <v>5</v>
      </c>
      <c r="C50" t="s">
        <v>102</v>
      </c>
      <c r="D50" t="str">
        <f>HYPERLINK("https://talan.bank.gov.ua/get-user-certificate/6x53pi4xbFfLJXb4RAmX","Завантажити сертифікат")</f>
        <v>Завантажити сертифікат</v>
      </c>
    </row>
    <row r="51" spans="1:4" x14ac:dyDescent="0.3">
      <c r="A51" t="s">
        <v>103</v>
      </c>
      <c r="B51" t="s">
        <v>5</v>
      </c>
      <c r="C51" t="s">
        <v>104</v>
      </c>
      <c r="D51" t="str">
        <f>HYPERLINK("https://talan.bank.gov.ua/get-user-certificate/6x53pQXZmclBveZm04aV","Завантажити сертифікат")</f>
        <v>Завантажити сертифікат</v>
      </c>
    </row>
    <row r="52" spans="1:4" x14ac:dyDescent="0.3">
      <c r="A52" t="s">
        <v>105</v>
      </c>
      <c r="B52" t="s">
        <v>5</v>
      </c>
      <c r="C52" t="s">
        <v>106</v>
      </c>
      <c r="D52" t="str">
        <f>HYPERLINK("https://talan.bank.gov.ua/get-user-certificate/6x53pucj47Z-mr79CFF0","Завантажити сертифікат")</f>
        <v>Завантажити сертифікат</v>
      </c>
    </row>
    <row r="53" spans="1:4" x14ac:dyDescent="0.3">
      <c r="A53" t="s">
        <v>107</v>
      </c>
      <c r="B53" t="s">
        <v>5</v>
      </c>
      <c r="C53" t="s">
        <v>108</v>
      </c>
      <c r="D53" t="str">
        <f>HYPERLINK("https://talan.bank.gov.ua/get-user-certificate/6x53p1qZj1Mktdp86sTW","Завантажити сертифікат")</f>
        <v>Завантажити сертифікат</v>
      </c>
    </row>
    <row r="54" spans="1:4" x14ac:dyDescent="0.3">
      <c r="A54" t="s">
        <v>109</v>
      </c>
      <c r="B54" t="s">
        <v>5</v>
      </c>
      <c r="C54" t="s">
        <v>110</v>
      </c>
      <c r="D54" t="str">
        <f>HYPERLINK("https://talan.bank.gov.ua/get-user-certificate/6x53pVqO2mkd9zbHYF4J","Завантажити сертифікат")</f>
        <v>Завантажити сертифікат</v>
      </c>
    </row>
    <row r="55" spans="1:4" x14ac:dyDescent="0.3">
      <c r="A55" t="s">
        <v>111</v>
      </c>
      <c r="B55" t="s">
        <v>5</v>
      </c>
      <c r="C55" t="s">
        <v>112</v>
      </c>
      <c r="D55" t="str">
        <f>HYPERLINK("https://talan.bank.gov.ua/get-user-certificate/6x53pCMzGuqpMtxaQDcU","Завантажити сертифікат")</f>
        <v>Завантажити сертифікат</v>
      </c>
    </row>
    <row r="56" spans="1:4" x14ac:dyDescent="0.3">
      <c r="A56" t="s">
        <v>113</v>
      </c>
      <c r="B56" t="s">
        <v>5</v>
      </c>
      <c r="C56" t="s">
        <v>114</v>
      </c>
      <c r="D56" t="str">
        <f>HYPERLINK("https://talan.bank.gov.ua/get-user-certificate/6x53pPEDOi7N1vkmCKAz","Завантажити сертифікат")</f>
        <v>Завантажити сертифікат</v>
      </c>
    </row>
    <row r="57" spans="1:4" x14ac:dyDescent="0.3">
      <c r="A57" t="s">
        <v>115</v>
      </c>
      <c r="B57" t="s">
        <v>5</v>
      </c>
      <c r="C57" t="s">
        <v>116</v>
      </c>
      <c r="D57" t="str">
        <f>HYPERLINK("https://talan.bank.gov.ua/get-user-certificate/6x53p0tGcMTXFCED55vQ","Завантажити сертифікат")</f>
        <v>Завантажити сертифікат</v>
      </c>
    </row>
    <row r="58" spans="1:4" x14ac:dyDescent="0.3">
      <c r="A58" t="s">
        <v>117</v>
      </c>
      <c r="B58" t="s">
        <v>5</v>
      </c>
      <c r="C58" t="s">
        <v>118</v>
      </c>
      <c r="D58" t="str">
        <f>HYPERLINK("https://talan.bank.gov.ua/get-user-certificate/6x53pswix63Zqfmw0hgz","Завантажити сертифікат")</f>
        <v>Завантажити сертифікат</v>
      </c>
    </row>
    <row r="59" spans="1:4" x14ac:dyDescent="0.3">
      <c r="A59" t="s">
        <v>119</v>
      </c>
      <c r="B59" t="s">
        <v>5</v>
      </c>
      <c r="C59" t="s">
        <v>120</v>
      </c>
      <c r="D59" t="str">
        <f>HYPERLINK("https://talan.bank.gov.ua/get-user-certificate/6x53pTdpO_qzHtTtgLSg","Завантажити сертифікат")</f>
        <v>Завантажити сертифікат</v>
      </c>
    </row>
    <row r="60" spans="1:4" x14ac:dyDescent="0.3">
      <c r="A60" t="s">
        <v>121</v>
      </c>
      <c r="B60" t="s">
        <v>5</v>
      </c>
      <c r="C60" t="s">
        <v>122</v>
      </c>
      <c r="D60" t="str">
        <f>HYPERLINK("https://talan.bank.gov.ua/get-user-certificate/6x53pWEvY3sH_GYO8A_l","Завантажити сертифікат")</f>
        <v>Завантажити сертифікат</v>
      </c>
    </row>
    <row r="61" spans="1:4" x14ac:dyDescent="0.3">
      <c r="A61" t="s">
        <v>123</v>
      </c>
      <c r="B61" t="s">
        <v>5</v>
      </c>
      <c r="C61" t="s">
        <v>124</v>
      </c>
      <c r="D61" t="str">
        <f>HYPERLINK("https://talan.bank.gov.ua/get-user-certificate/6x53pV_qwLzGXPZFScLN","Завантажити сертифікат")</f>
        <v>Завантажити сертифікат</v>
      </c>
    </row>
    <row r="62" spans="1:4" x14ac:dyDescent="0.3">
      <c r="A62" t="s">
        <v>125</v>
      </c>
      <c r="B62" t="s">
        <v>5</v>
      </c>
      <c r="C62" t="s">
        <v>126</v>
      </c>
      <c r="D62" t="str">
        <f>HYPERLINK("https://talan.bank.gov.ua/get-user-certificate/6x53p_onWEX1tvRKRX-w","Завантажити сертифікат")</f>
        <v>Завантажити сертифікат</v>
      </c>
    </row>
    <row r="63" spans="1:4" x14ac:dyDescent="0.3">
      <c r="A63" t="s">
        <v>127</v>
      </c>
      <c r="B63" t="s">
        <v>5</v>
      </c>
      <c r="C63" t="s">
        <v>128</v>
      </c>
      <c r="D63" t="str">
        <f>HYPERLINK("https://talan.bank.gov.ua/get-user-certificate/6x53pocpiYU70OxItX7h","Завантажити сертифікат")</f>
        <v>Завантажити сертифікат</v>
      </c>
    </row>
    <row r="64" spans="1:4" x14ac:dyDescent="0.3">
      <c r="A64" t="s">
        <v>129</v>
      </c>
      <c r="B64" t="s">
        <v>5</v>
      </c>
      <c r="C64" t="s">
        <v>130</v>
      </c>
      <c r="D64" t="str">
        <f>HYPERLINK("https://talan.bank.gov.ua/get-user-certificate/6x53p9vLoWOplaL4WJOB","Завантажити сертифікат")</f>
        <v>Завантажити сертифікат</v>
      </c>
    </row>
    <row r="65" spans="1:4" x14ac:dyDescent="0.3">
      <c r="A65" t="s">
        <v>131</v>
      </c>
      <c r="B65" t="s">
        <v>5</v>
      </c>
      <c r="C65" t="s">
        <v>132</v>
      </c>
      <c r="D65" t="str">
        <f>HYPERLINK("https://talan.bank.gov.ua/get-user-certificate/6x53pnT2OHd8WV1M9IX1","Завантажити сертифікат")</f>
        <v>Завантажити сертифікат</v>
      </c>
    </row>
    <row r="66" spans="1:4" x14ac:dyDescent="0.3">
      <c r="A66" t="s">
        <v>133</v>
      </c>
      <c r="B66" t="s">
        <v>5</v>
      </c>
      <c r="C66" t="s">
        <v>134</v>
      </c>
      <c r="D66" t="str">
        <f>HYPERLINK("https://talan.bank.gov.ua/get-user-certificate/6x53pRAV0X9mGSDXKa5a","Завантажити сертифікат")</f>
        <v>Завантажити сертифікат</v>
      </c>
    </row>
    <row r="67" spans="1:4" x14ac:dyDescent="0.3">
      <c r="A67" t="s">
        <v>135</v>
      </c>
      <c r="B67" t="s">
        <v>5</v>
      </c>
      <c r="C67" t="s">
        <v>136</v>
      </c>
      <c r="D67" t="str">
        <f>HYPERLINK("https://talan.bank.gov.ua/get-user-certificate/6x53p4vLedFGOErGNLB5","Завантажити сертифікат")</f>
        <v>Завантажити сертифікат</v>
      </c>
    </row>
    <row r="68" spans="1:4" x14ac:dyDescent="0.3">
      <c r="A68" t="s">
        <v>137</v>
      </c>
      <c r="B68" t="s">
        <v>5</v>
      </c>
      <c r="C68" t="s">
        <v>138</v>
      </c>
      <c r="D68" t="str">
        <f>HYPERLINK("https://talan.bank.gov.ua/get-user-certificate/6x53pTrD_grQcXSMYhaK","Завантажити сертифікат")</f>
        <v>Завантажити сертифікат</v>
      </c>
    </row>
    <row r="69" spans="1:4" x14ac:dyDescent="0.3">
      <c r="A69" t="s">
        <v>139</v>
      </c>
      <c r="B69" t="s">
        <v>5</v>
      </c>
      <c r="C69" t="s">
        <v>140</v>
      </c>
      <c r="D69" t="str">
        <f>HYPERLINK("https://talan.bank.gov.ua/get-user-certificate/6x53pWI0LnZ0VBg8RTCJ","Завантажити сертифікат")</f>
        <v>Завантажити сертифікат</v>
      </c>
    </row>
    <row r="70" spans="1:4" x14ac:dyDescent="0.3">
      <c r="A70" t="s">
        <v>141</v>
      </c>
      <c r="B70" t="s">
        <v>5</v>
      </c>
      <c r="C70" t="s">
        <v>142</v>
      </c>
      <c r="D70" t="str">
        <f>HYPERLINK("https://talan.bank.gov.ua/get-user-certificate/6x53pV-7XZONc43qUvpX","Завантажити сертифікат")</f>
        <v>Завантажити сертифікат</v>
      </c>
    </row>
    <row r="71" spans="1:4" x14ac:dyDescent="0.3">
      <c r="A71" t="s">
        <v>143</v>
      </c>
      <c r="B71" t="s">
        <v>5</v>
      </c>
      <c r="C71" t="s">
        <v>144</v>
      </c>
      <c r="D71" t="str">
        <f>HYPERLINK("https://talan.bank.gov.ua/get-user-certificate/6x53pFR2DqojPcsf-mOM","Завантажити сертифікат")</f>
        <v>Завантажити сертифікат</v>
      </c>
    </row>
    <row r="72" spans="1:4" x14ac:dyDescent="0.3">
      <c r="A72" t="s">
        <v>145</v>
      </c>
      <c r="B72" t="s">
        <v>5</v>
      </c>
      <c r="C72" t="s">
        <v>146</v>
      </c>
      <c r="D72" t="str">
        <f>HYPERLINK("https://talan.bank.gov.ua/get-user-certificate/6x53pOAWx4yM2AyDY1rL","Завантажити сертифікат")</f>
        <v>Завантажити сертифікат</v>
      </c>
    </row>
    <row r="73" spans="1:4" x14ac:dyDescent="0.3">
      <c r="A73" t="s">
        <v>147</v>
      </c>
      <c r="B73" t="s">
        <v>5</v>
      </c>
      <c r="C73" t="s">
        <v>148</v>
      </c>
      <c r="D73" t="str">
        <f>HYPERLINK("https://talan.bank.gov.ua/get-user-certificate/6x53pRyjBn6nJ1rHgH-L","Завантажити сертифікат")</f>
        <v>Завантажити сертифікат</v>
      </c>
    </row>
    <row r="74" spans="1:4" x14ac:dyDescent="0.3">
      <c r="A74" t="s">
        <v>149</v>
      </c>
      <c r="B74" t="s">
        <v>5</v>
      </c>
      <c r="C74" t="s">
        <v>150</v>
      </c>
      <c r="D74" t="str">
        <f>HYPERLINK("https://talan.bank.gov.ua/get-user-certificate/6x53pr7vAaCQxfj1ZlN7","Завантажити сертифікат")</f>
        <v>Завантажити сертифікат</v>
      </c>
    </row>
    <row r="75" spans="1:4" x14ac:dyDescent="0.3">
      <c r="A75" t="s">
        <v>151</v>
      </c>
      <c r="B75" t="s">
        <v>5</v>
      </c>
      <c r="C75" t="s">
        <v>152</v>
      </c>
      <c r="D75" t="str">
        <f>HYPERLINK("https://talan.bank.gov.ua/get-user-certificate/6x53pmM12m5ka4oQuU9o","Завантажити сертифікат")</f>
        <v>Завантажити сертифікат</v>
      </c>
    </row>
    <row r="76" spans="1:4" x14ac:dyDescent="0.3">
      <c r="A76" t="s">
        <v>153</v>
      </c>
      <c r="B76" t="s">
        <v>5</v>
      </c>
      <c r="C76" t="s">
        <v>154</v>
      </c>
      <c r="D76" t="str">
        <f>HYPERLINK("https://talan.bank.gov.ua/get-user-certificate/6x53puIfQ8BZHT-6hbNv","Завантажити сертифікат")</f>
        <v>Завантажити сертифікат</v>
      </c>
    </row>
    <row r="77" spans="1:4" x14ac:dyDescent="0.3">
      <c r="A77" t="s">
        <v>155</v>
      </c>
      <c r="B77" t="s">
        <v>5</v>
      </c>
      <c r="C77" t="s">
        <v>156</v>
      </c>
      <c r="D77" t="str">
        <f>HYPERLINK("https://talan.bank.gov.ua/get-user-certificate/6x53p-cK8nQMTy3OJPB7","Завантажити сертифікат")</f>
        <v>Завантажити сертифікат</v>
      </c>
    </row>
    <row r="78" spans="1:4" x14ac:dyDescent="0.3">
      <c r="A78" t="s">
        <v>157</v>
      </c>
      <c r="B78" t="s">
        <v>5</v>
      </c>
      <c r="C78" t="s">
        <v>158</v>
      </c>
      <c r="D78" t="str">
        <f>HYPERLINK("https://talan.bank.gov.ua/get-user-certificate/6x53pzBrXQ0_fB2v9UGZ","Завантажити сертифікат")</f>
        <v>Завантажити сертифікат</v>
      </c>
    </row>
    <row r="79" spans="1:4" x14ac:dyDescent="0.3">
      <c r="A79" t="s">
        <v>159</v>
      </c>
      <c r="B79" t="s">
        <v>5</v>
      </c>
      <c r="C79" t="s">
        <v>160</v>
      </c>
      <c r="D79" t="str">
        <f>HYPERLINK("https://talan.bank.gov.ua/get-user-certificate/6x53pWLJEfof-FTrORHQ","Завантажити сертифікат")</f>
        <v>Завантажити сертифікат</v>
      </c>
    </row>
    <row r="80" spans="1:4" x14ac:dyDescent="0.3">
      <c r="A80" t="s">
        <v>161</v>
      </c>
      <c r="B80" t="s">
        <v>5</v>
      </c>
      <c r="C80" t="s">
        <v>162</v>
      </c>
      <c r="D80" t="str">
        <f>HYPERLINK("https://talan.bank.gov.ua/get-user-certificate/6x53pE0S2z1M1kNWX9am","Завантажити сертифікат")</f>
        <v>Завантажити сертифікат</v>
      </c>
    </row>
    <row r="81" spans="1:4" x14ac:dyDescent="0.3">
      <c r="A81" t="s">
        <v>163</v>
      </c>
      <c r="B81" t="s">
        <v>5</v>
      </c>
      <c r="C81" t="s">
        <v>164</v>
      </c>
      <c r="D81" t="str">
        <f>HYPERLINK("https://talan.bank.gov.ua/get-user-certificate/6x53pKMQgfrj2EZ8EK4Y","Завантажити сертифікат")</f>
        <v>Завантажити сертифікат</v>
      </c>
    </row>
    <row r="82" spans="1:4" x14ac:dyDescent="0.3">
      <c r="A82" t="s">
        <v>165</v>
      </c>
      <c r="B82" t="s">
        <v>5</v>
      </c>
      <c r="C82" t="s">
        <v>166</v>
      </c>
      <c r="D82" t="str">
        <f>HYPERLINK("https://talan.bank.gov.ua/get-user-certificate/6x53p2VALHU-tk_5RM_O","Завантажити сертифікат")</f>
        <v>Завантажити сертифікат</v>
      </c>
    </row>
    <row r="83" spans="1:4" x14ac:dyDescent="0.3">
      <c r="A83" t="s">
        <v>167</v>
      </c>
      <c r="B83" t="s">
        <v>5</v>
      </c>
      <c r="C83" t="s">
        <v>168</v>
      </c>
      <c r="D83" t="str">
        <f>HYPERLINK("https://talan.bank.gov.ua/get-user-certificate/6x53pbjlNXGS_k4ulJ75","Завантажити сертифікат")</f>
        <v>Завантажити сертифікат</v>
      </c>
    </row>
    <row r="84" spans="1:4" x14ac:dyDescent="0.3">
      <c r="A84" t="s">
        <v>169</v>
      </c>
      <c r="B84" t="s">
        <v>5</v>
      </c>
      <c r="C84" t="s">
        <v>170</v>
      </c>
      <c r="D84" t="str">
        <f>HYPERLINK("https://talan.bank.gov.ua/get-user-certificate/6x53ptNgVRDWOhU8LxrF","Завантажити сертифікат")</f>
        <v>Завантажити сертифікат</v>
      </c>
    </row>
    <row r="85" spans="1:4" x14ac:dyDescent="0.3">
      <c r="A85" t="s">
        <v>171</v>
      </c>
      <c r="B85" t="s">
        <v>5</v>
      </c>
      <c r="C85" t="s">
        <v>172</v>
      </c>
      <c r="D85" t="str">
        <f>HYPERLINK("https://talan.bank.gov.ua/get-user-certificate/6x53pJmfbAXp5Prtbr3I","Завантажити сертифікат")</f>
        <v>Завантажити сертифікат</v>
      </c>
    </row>
    <row r="86" spans="1:4" x14ac:dyDescent="0.3">
      <c r="A86" t="s">
        <v>173</v>
      </c>
      <c r="B86" t="s">
        <v>5</v>
      </c>
      <c r="C86" t="s">
        <v>174</v>
      </c>
      <c r="D86" t="str">
        <f>HYPERLINK("https://talan.bank.gov.ua/get-user-certificate/6x53ppQAUZM9Kp-6YP0p","Завантажити сертифікат")</f>
        <v>Завантажити сертифікат</v>
      </c>
    </row>
    <row r="87" spans="1:4" x14ac:dyDescent="0.3">
      <c r="A87" t="s">
        <v>175</v>
      </c>
      <c r="B87" t="s">
        <v>5</v>
      </c>
      <c r="C87" t="s">
        <v>176</v>
      </c>
      <c r="D87" t="str">
        <f>HYPERLINK("https://talan.bank.gov.ua/get-user-certificate/6x53ph_4AQjBKBhrx85Y","Завантажити сертифікат")</f>
        <v>Завантажити сертифікат</v>
      </c>
    </row>
    <row r="88" spans="1:4" x14ac:dyDescent="0.3">
      <c r="A88" t="s">
        <v>177</v>
      </c>
      <c r="B88" t="s">
        <v>5</v>
      </c>
      <c r="C88" t="s">
        <v>178</v>
      </c>
      <c r="D88" t="str">
        <f>HYPERLINK("https://talan.bank.gov.ua/get-user-certificate/6x53pH851xEzejwsmPf0","Завантажити сертифікат")</f>
        <v>Завантажити сертифікат</v>
      </c>
    </row>
    <row r="89" spans="1:4" x14ac:dyDescent="0.3">
      <c r="A89" t="s">
        <v>179</v>
      </c>
      <c r="B89" t="s">
        <v>5</v>
      </c>
      <c r="C89" t="s">
        <v>180</v>
      </c>
      <c r="D89" t="str">
        <f>HYPERLINK("https://talan.bank.gov.ua/get-user-certificate/6x53p1lwFV6jTGE2e8ti","Завантажити сертифікат")</f>
        <v>Завантажити сертифікат</v>
      </c>
    </row>
    <row r="90" spans="1:4" x14ac:dyDescent="0.3">
      <c r="A90" t="s">
        <v>181</v>
      </c>
      <c r="B90" t="s">
        <v>5</v>
      </c>
      <c r="C90" t="s">
        <v>182</v>
      </c>
      <c r="D90" t="str">
        <f>HYPERLINK("https://talan.bank.gov.ua/get-user-certificate/6x53pZy5ykMBWbxRJgGf","Завантажити сертифікат")</f>
        <v>Завантажити сертифікат</v>
      </c>
    </row>
    <row r="91" spans="1:4" x14ac:dyDescent="0.3">
      <c r="A91" t="s">
        <v>183</v>
      </c>
      <c r="B91" t="s">
        <v>5</v>
      </c>
      <c r="C91" t="s">
        <v>184</v>
      </c>
      <c r="D91" t="str">
        <f>HYPERLINK("https://talan.bank.gov.ua/get-user-certificate/6x53pXyyJsrZWNaPHqPn","Завантажити сертифікат")</f>
        <v>Завантажити сертифікат</v>
      </c>
    </row>
    <row r="92" spans="1:4" x14ac:dyDescent="0.3">
      <c r="A92" t="s">
        <v>185</v>
      </c>
      <c r="B92" t="s">
        <v>5</v>
      </c>
      <c r="C92" t="s">
        <v>186</v>
      </c>
      <c r="D92" t="str">
        <f>HYPERLINK("https://talan.bank.gov.ua/get-user-certificate/6x53pR0_tpj2a3wVVegW","Завантажити сертифікат")</f>
        <v>Завантажити сертифікат</v>
      </c>
    </row>
    <row r="93" spans="1:4" x14ac:dyDescent="0.3">
      <c r="A93" t="s">
        <v>187</v>
      </c>
      <c r="B93" t="s">
        <v>5</v>
      </c>
      <c r="C93" t="s">
        <v>188</v>
      </c>
      <c r="D93" t="str">
        <f>HYPERLINK("https://talan.bank.gov.ua/get-user-certificate/6x53puvJUY64YbTWtJJ1","Завантажити сертифікат")</f>
        <v>Завантажити сертифікат</v>
      </c>
    </row>
    <row r="94" spans="1:4" x14ac:dyDescent="0.3">
      <c r="A94" t="s">
        <v>189</v>
      </c>
      <c r="B94" t="s">
        <v>5</v>
      </c>
      <c r="C94" t="s">
        <v>190</v>
      </c>
      <c r="D94" t="str">
        <f>HYPERLINK("https://talan.bank.gov.ua/get-user-certificate/6x53pl3YuUNhLNYVLo9D","Завантажити сертифікат")</f>
        <v>Завантажити сертифікат</v>
      </c>
    </row>
    <row r="95" spans="1:4" x14ac:dyDescent="0.3">
      <c r="A95" t="s">
        <v>191</v>
      </c>
      <c r="B95" t="s">
        <v>5</v>
      </c>
      <c r="C95" t="s">
        <v>192</v>
      </c>
      <c r="D95" t="str">
        <f>HYPERLINK("https://talan.bank.gov.ua/get-user-certificate/6x53pPwA1fUMBJbVYsp-","Завантажити сертифікат")</f>
        <v>Завантажити сертифікат</v>
      </c>
    </row>
    <row r="96" spans="1:4" x14ac:dyDescent="0.3">
      <c r="A96" t="s">
        <v>193</v>
      </c>
      <c r="B96" t="s">
        <v>5</v>
      </c>
      <c r="C96" t="s">
        <v>194</v>
      </c>
      <c r="D96" t="str">
        <f>HYPERLINK("https://talan.bank.gov.ua/get-user-certificate/6x53pNE3p6G57A2pkIos","Завантажити сертифікат")</f>
        <v>Завантажити сертифікат</v>
      </c>
    </row>
    <row r="97" spans="1:4" x14ac:dyDescent="0.3">
      <c r="A97" t="s">
        <v>195</v>
      </c>
      <c r="B97" t="s">
        <v>5</v>
      </c>
      <c r="C97" t="s">
        <v>196</v>
      </c>
      <c r="D97" t="str">
        <f>HYPERLINK("https://talan.bank.gov.ua/get-user-certificate/6x53pQA-dZsFqBVe2A-I","Завантажити сертифікат")</f>
        <v>Завантажити сертифікат</v>
      </c>
    </row>
    <row r="98" spans="1:4" x14ac:dyDescent="0.3">
      <c r="A98" t="s">
        <v>197</v>
      </c>
      <c r="B98" t="s">
        <v>5</v>
      </c>
      <c r="C98" t="s">
        <v>198</v>
      </c>
      <c r="D98" t="str">
        <f>HYPERLINK("https://talan.bank.gov.ua/get-user-certificate/6x53pthLhJctFay1sAUs","Завантажити сертифікат")</f>
        <v>Завантажити сертифікат</v>
      </c>
    </row>
    <row r="99" spans="1:4" x14ac:dyDescent="0.3">
      <c r="A99" t="s">
        <v>199</v>
      </c>
      <c r="B99" t="s">
        <v>5</v>
      </c>
      <c r="C99" t="s">
        <v>200</v>
      </c>
      <c r="D99" t="str">
        <f>HYPERLINK("https://talan.bank.gov.ua/get-user-certificate/6x53p5Q0HRcJ7Fc3mtLN","Завантажити сертифікат")</f>
        <v>Завантажити сертифікат</v>
      </c>
    </row>
    <row r="100" spans="1:4" x14ac:dyDescent="0.3">
      <c r="A100" t="s">
        <v>201</v>
      </c>
      <c r="B100" t="s">
        <v>5</v>
      </c>
      <c r="C100" t="s">
        <v>202</v>
      </c>
      <c r="D100" t="str">
        <f>HYPERLINK("https://talan.bank.gov.ua/get-user-certificate/6x53pnSzdNLFCCVlZh0S","Завантажити сертифікат")</f>
        <v>Завантажити сертифікат</v>
      </c>
    </row>
    <row r="101" spans="1:4" x14ac:dyDescent="0.3">
      <c r="A101" t="s">
        <v>203</v>
      </c>
      <c r="B101" t="s">
        <v>5</v>
      </c>
      <c r="C101" t="s">
        <v>204</v>
      </c>
      <c r="D101" t="str">
        <f>HYPERLINK("https://talan.bank.gov.ua/get-user-certificate/6x53paTUgaAY8SHtdist","Завантажити сертифікат")</f>
        <v>Завантажити сертифікат</v>
      </c>
    </row>
    <row r="102" spans="1:4" x14ac:dyDescent="0.3">
      <c r="A102" t="s">
        <v>205</v>
      </c>
      <c r="B102" t="s">
        <v>5</v>
      </c>
      <c r="C102" t="s">
        <v>206</v>
      </c>
      <c r="D102" t="str">
        <f>HYPERLINK("https://talan.bank.gov.ua/get-user-certificate/6x53pcoVjucIlyQsz3C1","Завантажити сертифікат")</f>
        <v>Завантажити сертифікат</v>
      </c>
    </row>
    <row r="103" spans="1:4" x14ac:dyDescent="0.3">
      <c r="A103" t="s">
        <v>207</v>
      </c>
      <c r="B103" t="s">
        <v>5</v>
      </c>
      <c r="C103" t="s">
        <v>208</v>
      </c>
      <c r="D103" t="str">
        <f>HYPERLINK("https://talan.bank.gov.ua/get-user-certificate/6x53pMbIl-ezuJi8Yxnm","Завантажити сертифікат")</f>
        <v>Завантажити сертифікат</v>
      </c>
    </row>
    <row r="104" spans="1:4" x14ac:dyDescent="0.3">
      <c r="A104" t="s">
        <v>209</v>
      </c>
      <c r="B104" t="s">
        <v>5</v>
      </c>
      <c r="C104" t="s">
        <v>210</v>
      </c>
      <c r="D104" t="str">
        <f>HYPERLINK("https://talan.bank.gov.ua/get-user-certificate/6x53p60rIXiRQba1uBGT","Завантажити сертифікат")</f>
        <v>Завантажити сертифікат</v>
      </c>
    </row>
    <row r="105" spans="1:4" x14ac:dyDescent="0.3">
      <c r="A105" t="s">
        <v>211</v>
      </c>
      <c r="B105" t="s">
        <v>5</v>
      </c>
      <c r="C105" t="s">
        <v>212</v>
      </c>
      <c r="D105" t="str">
        <f>HYPERLINK("https://talan.bank.gov.ua/get-user-certificate/6x53pVdKoBsA6_7Qav9W","Завантажити сертифікат")</f>
        <v>Завантажити сертифікат</v>
      </c>
    </row>
    <row r="106" spans="1:4" x14ac:dyDescent="0.3">
      <c r="A106" t="s">
        <v>213</v>
      </c>
      <c r="B106" t="s">
        <v>5</v>
      </c>
      <c r="C106" t="s">
        <v>214</v>
      </c>
      <c r="D106" t="str">
        <f>HYPERLINK("https://talan.bank.gov.ua/get-user-certificate/6x53pdzhiqQ4R9BibVF0","Завантажити сертифікат")</f>
        <v>Завантажити сертифікат</v>
      </c>
    </row>
    <row r="107" spans="1:4" x14ac:dyDescent="0.3">
      <c r="A107" t="s">
        <v>215</v>
      </c>
      <c r="B107" t="s">
        <v>5</v>
      </c>
      <c r="C107" t="s">
        <v>216</v>
      </c>
      <c r="D107" t="str">
        <f>HYPERLINK("https://talan.bank.gov.ua/get-user-certificate/6x53pjIWbfRVYvfA0Al-","Завантажити сертифікат")</f>
        <v>Завантажити сертифікат</v>
      </c>
    </row>
    <row r="108" spans="1:4" x14ac:dyDescent="0.3">
      <c r="A108" t="s">
        <v>217</v>
      </c>
      <c r="B108" t="s">
        <v>5</v>
      </c>
      <c r="C108" t="s">
        <v>218</v>
      </c>
      <c r="D108" t="str">
        <f>HYPERLINK("https://talan.bank.gov.ua/get-user-certificate/6x53pCr8Ws9F7yA8Rvd7","Завантажити сертифікат")</f>
        <v>Завантажити сертифікат</v>
      </c>
    </row>
    <row r="109" spans="1:4" x14ac:dyDescent="0.3">
      <c r="A109" t="s">
        <v>219</v>
      </c>
      <c r="B109" t="s">
        <v>5</v>
      </c>
      <c r="C109" t="s">
        <v>220</v>
      </c>
      <c r="D109" t="str">
        <f>HYPERLINK("https://talan.bank.gov.ua/get-user-certificate/6x53pvo8AsL7t8XGBrhY","Завантажити сертифікат")</f>
        <v>Завантажити сертифікат</v>
      </c>
    </row>
    <row r="110" spans="1:4" x14ac:dyDescent="0.3">
      <c r="A110" t="s">
        <v>221</v>
      </c>
      <c r="B110" t="s">
        <v>5</v>
      </c>
      <c r="C110" t="s">
        <v>222</v>
      </c>
      <c r="D110" t="str">
        <f>HYPERLINK("https://talan.bank.gov.ua/get-user-certificate/6x53pJ9RWObvuTgoPi-r","Завантажити сертифікат")</f>
        <v>Завантажити сертифікат</v>
      </c>
    </row>
    <row r="111" spans="1:4" x14ac:dyDescent="0.3">
      <c r="A111" t="s">
        <v>223</v>
      </c>
      <c r="B111" t="s">
        <v>5</v>
      </c>
      <c r="C111" t="s">
        <v>224</v>
      </c>
      <c r="D111" t="str">
        <f>HYPERLINK("https://talan.bank.gov.ua/get-user-certificate/6x53pgrqmlF8XhpvkjAe","Завантажити сертифікат")</f>
        <v>Завантажити сертифікат</v>
      </c>
    </row>
    <row r="112" spans="1:4" x14ac:dyDescent="0.3">
      <c r="A112" t="s">
        <v>225</v>
      </c>
      <c r="B112" t="s">
        <v>5</v>
      </c>
      <c r="C112" t="s">
        <v>226</v>
      </c>
      <c r="D112" t="str">
        <f>HYPERLINK("https://talan.bank.gov.ua/get-user-certificate/6x53pQj_wZSARD0BIoBT","Завантажити сертифікат")</f>
        <v>Завантажити сертифікат</v>
      </c>
    </row>
    <row r="113" spans="1:4" x14ac:dyDescent="0.3">
      <c r="A113" t="s">
        <v>227</v>
      </c>
      <c r="B113" t="s">
        <v>5</v>
      </c>
      <c r="C113" t="s">
        <v>228</v>
      </c>
      <c r="D113" t="str">
        <f>HYPERLINK("https://talan.bank.gov.ua/get-user-certificate/6x53pptqvC2NRWaN-LKq","Завантажити сертифікат")</f>
        <v>Завантажити сертифікат</v>
      </c>
    </row>
    <row r="114" spans="1:4" x14ac:dyDescent="0.3">
      <c r="A114" t="s">
        <v>229</v>
      </c>
      <c r="B114" t="s">
        <v>5</v>
      </c>
      <c r="C114" t="s">
        <v>230</v>
      </c>
      <c r="D114" t="str">
        <f>HYPERLINK("https://talan.bank.gov.ua/get-user-certificate/6x53pwDxvo3W4hMMadje","Завантажити сертифікат")</f>
        <v>Завантажити сертифікат</v>
      </c>
    </row>
    <row r="115" spans="1:4" x14ac:dyDescent="0.3">
      <c r="A115" t="s">
        <v>231</v>
      </c>
      <c r="B115" t="s">
        <v>5</v>
      </c>
      <c r="C115" t="s">
        <v>232</v>
      </c>
      <c r="D115" t="str">
        <f>HYPERLINK("https://talan.bank.gov.ua/get-user-certificate/6x53pj9fnkc_q26Ex_M1","Завантажити сертифікат")</f>
        <v>Завантажити сертифікат</v>
      </c>
    </row>
    <row r="116" spans="1:4" x14ac:dyDescent="0.3">
      <c r="A116" t="s">
        <v>233</v>
      </c>
      <c r="B116" t="s">
        <v>5</v>
      </c>
      <c r="C116" t="s">
        <v>234</v>
      </c>
      <c r="D116" t="str">
        <f>HYPERLINK("https://talan.bank.gov.ua/get-user-certificate/6x53pZPFK2GjFLeKufd9","Завантажити сертифікат")</f>
        <v>Завантажити сертифікат</v>
      </c>
    </row>
    <row r="117" spans="1:4" x14ac:dyDescent="0.3">
      <c r="A117" t="s">
        <v>235</v>
      </c>
      <c r="B117" t="s">
        <v>5</v>
      </c>
      <c r="C117" t="s">
        <v>236</v>
      </c>
      <c r="D117" t="str">
        <f>HYPERLINK("https://talan.bank.gov.ua/get-user-certificate/6x53pe4blAXC6t_KnOto","Завантажити сертифікат")</f>
        <v>Завантажити сертифікат</v>
      </c>
    </row>
    <row r="118" spans="1:4" x14ac:dyDescent="0.3">
      <c r="A118" t="s">
        <v>237</v>
      </c>
      <c r="B118" t="s">
        <v>5</v>
      </c>
      <c r="C118" t="s">
        <v>238</v>
      </c>
      <c r="D118" t="str">
        <f>HYPERLINK("https://talan.bank.gov.ua/get-user-certificate/6x53phpRUP3EpCJX8Hx7","Завантажити сертифікат")</f>
        <v>Завантажити сертифікат</v>
      </c>
    </row>
    <row r="119" spans="1:4" x14ac:dyDescent="0.3">
      <c r="A119" t="s">
        <v>239</v>
      </c>
      <c r="B119" t="s">
        <v>5</v>
      </c>
      <c r="C119" t="s">
        <v>240</v>
      </c>
      <c r="D119" t="str">
        <f>HYPERLINK("https://talan.bank.gov.ua/get-user-certificate/6x53pHJzeLK6cInC8Kil","Завантажити сертифікат")</f>
        <v>Завантажити сертифікат</v>
      </c>
    </row>
    <row r="120" spans="1:4" x14ac:dyDescent="0.3">
      <c r="A120" t="s">
        <v>241</v>
      </c>
      <c r="B120" t="s">
        <v>5</v>
      </c>
      <c r="C120" t="s">
        <v>242</v>
      </c>
      <c r="D120" t="str">
        <f>HYPERLINK("https://talan.bank.gov.ua/get-user-certificate/6x53pbmsCYrynukA01Sn","Завантажити сертифікат")</f>
        <v>Завантажити сертифікат</v>
      </c>
    </row>
    <row r="121" spans="1:4" x14ac:dyDescent="0.3">
      <c r="A121" t="s">
        <v>243</v>
      </c>
      <c r="B121" t="s">
        <v>5</v>
      </c>
      <c r="C121" t="s">
        <v>244</v>
      </c>
      <c r="D121" t="str">
        <f>HYPERLINK("https://talan.bank.gov.ua/get-user-certificate/6x53p64Gp3SK6zxMztcX","Завантажити сертифікат")</f>
        <v>Завантажити сертифікат</v>
      </c>
    </row>
    <row r="122" spans="1:4" x14ac:dyDescent="0.3">
      <c r="A122" t="s">
        <v>245</v>
      </c>
      <c r="B122" t="s">
        <v>5</v>
      </c>
      <c r="C122" t="s">
        <v>246</v>
      </c>
      <c r="D122" t="str">
        <f>HYPERLINK("https://talan.bank.gov.ua/get-user-certificate/6x53pvJWKocOzuTUdEka","Завантажити сертифікат")</f>
        <v>Завантажити сертифікат</v>
      </c>
    </row>
    <row r="123" spans="1:4" x14ac:dyDescent="0.3">
      <c r="A123" t="s">
        <v>247</v>
      </c>
      <c r="B123" t="s">
        <v>5</v>
      </c>
      <c r="C123" t="s">
        <v>248</v>
      </c>
      <c r="D123" t="str">
        <f>HYPERLINK("https://talan.bank.gov.ua/get-user-certificate/6x53p2ggzUkuZcKfoCpj","Завантажити сертифікат")</f>
        <v>Завантажити сертифікат</v>
      </c>
    </row>
    <row r="124" spans="1:4" x14ac:dyDescent="0.3">
      <c r="A124" t="s">
        <v>249</v>
      </c>
      <c r="B124" t="s">
        <v>5</v>
      </c>
      <c r="C124" t="s">
        <v>250</v>
      </c>
      <c r="D124" t="str">
        <f>HYPERLINK("https://talan.bank.gov.ua/get-user-certificate/6x53pCg2CGQa5YbkhP_Y","Завантажити сертифікат")</f>
        <v>Завантажити сертифікат</v>
      </c>
    </row>
    <row r="125" spans="1:4" x14ac:dyDescent="0.3">
      <c r="A125" t="s">
        <v>251</v>
      </c>
      <c r="B125" t="s">
        <v>5</v>
      </c>
      <c r="C125" t="s">
        <v>252</v>
      </c>
      <c r="D125" t="str">
        <f>HYPERLINK("https://talan.bank.gov.ua/get-user-certificate/6x53pt__gCZ9OTyw2NlZ","Завантажити сертифікат")</f>
        <v>Завантажити сертифікат</v>
      </c>
    </row>
    <row r="126" spans="1:4" x14ac:dyDescent="0.3">
      <c r="A126" t="s">
        <v>253</v>
      </c>
      <c r="B126" t="s">
        <v>5</v>
      </c>
      <c r="C126" t="s">
        <v>254</v>
      </c>
      <c r="D126" t="str">
        <f>HYPERLINK("https://talan.bank.gov.ua/get-user-certificate/6x53pGuq4wKkasM19fQv","Завантажити сертифікат")</f>
        <v>Завантажити сертифікат</v>
      </c>
    </row>
    <row r="127" spans="1:4" x14ac:dyDescent="0.3">
      <c r="A127" t="s">
        <v>255</v>
      </c>
      <c r="B127" t="s">
        <v>5</v>
      </c>
      <c r="C127" t="s">
        <v>256</v>
      </c>
      <c r="D127" t="str">
        <f>HYPERLINK("https://talan.bank.gov.ua/get-user-certificate/6x53p3HBCxZCPvXYegdp","Завантажити сертифікат")</f>
        <v>Завантажити сертифікат</v>
      </c>
    </row>
    <row r="128" spans="1:4" x14ac:dyDescent="0.3">
      <c r="A128" t="s">
        <v>257</v>
      </c>
      <c r="B128" t="s">
        <v>5</v>
      </c>
      <c r="C128" t="s">
        <v>258</v>
      </c>
      <c r="D128" t="str">
        <f>HYPERLINK("https://talan.bank.gov.ua/get-user-certificate/6x53poFdjBH0RYwVvUcF","Завантажити сертифікат")</f>
        <v>Завантажити сертифікат</v>
      </c>
    </row>
    <row r="129" spans="1:4" x14ac:dyDescent="0.3">
      <c r="A129" t="s">
        <v>259</v>
      </c>
      <c r="B129" t="s">
        <v>5</v>
      </c>
      <c r="C129" t="s">
        <v>260</v>
      </c>
      <c r="D129" t="str">
        <f>HYPERLINK("https://talan.bank.gov.ua/get-user-certificate/6x53ppuHAYzBXI9FnEG-","Завантажити сертифікат")</f>
        <v>Завантажити сертифікат</v>
      </c>
    </row>
    <row r="130" spans="1:4" x14ac:dyDescent="0.3">
      <c r="A130" t="s">
        <v>261</v>
      </c>
      <c r="B130" t="s">
        <v>5</v>
      </c>
      <c r="C130" t="s">
        <v>262</v>
      </c>
      <c r="D130" t="str">
        <f>HYPERLINK("https://talan.bank.gov.ua/get-user-certificate/6x53pmOyMscYUJClwOpN","Завантажити сертифікат")</f>
        <v>Завантажити сертифікат</v>
      </c>
    </row>
    <row r="131" spans="1:4" x14ac:dyDescent="0.3">
      <c r="A131" t="s">
        <v>263</v>
      </c>
      <c r="B131" t="s">
        <v>5</v>
      </c>
      <c r="C131" t="s">
        <v>264</v>
      </c>
      <c r="D131" t="str">
        <f>HYPERLINK("https://talan.bank.gov.ua/get-user-certificate/6x53pLEknDowflC3TT9G","Завантажити сертифікат")</f>
        <v>Завантажити сертифікат</v>
      </c>
    </row>
    <row r="132" spans="1:4" x14ac:dyDescent="0.3">
      <c r="A132" t="s">
        <v>265</v>
      </c>
      <c r="B132" t="s">
        <v>5</v>
      </c>
      <c r="C132" t="s">
        <v>266</v>
      </c>
      <c r="D132" t="str">
        <f>HYPERLINK("https://talan.bank.gov.ua/get-user-certificate/6x53pjtpFd233Gz_tSHt","Завантажити сертифікат")</f>
        <v>Завантажити сертифікат</v>
      </c>
    </row>
    <row r="133" spans="1:4" x14ac:dyDescent="0.3">
      <c r="A133" t="s">
        <v>267</v>
      </c>
      <c r="B133" t="s">
        <v>5</v>
      </c>
      <c r="C133" t="s">
        <v>268</v>
      </c>
      <c r="D133" t="str">
        <f>HYPERLINK("https://talan.bank.gov.ua/get-user-certificate/6x53pZFIQq0ANHAeV7jt","Завантажити сертифікат")</f>
        <v>Завантажити сертифікат</v>
      </c>
    </row>
    <row r="134" spans="1:4" x14ac:dyDescent="0.3">
      <c r="A134" t="s">
        <v>269</v>
      </c>
      <c r="B134" t="s">
        <v>5</v>
      </c>
      <c r="C134" t="s">
        <v>270</v>
      </c>
      <c r="D134" t="str">
        <f>HYPERLINK("https://talan.bank.gov.ua/get-user-certificate/6x53ptR-cFpBKvykzOBY","Завантажити сертифікат")</f>
        <v>Завантажити сертифікат</v>
      </c>
    </row>
    <row r="135" spans="1:4" x14ac:dyDescent="0.3">
      <c r="A135" t="s">
        <v>271</v>
      </c>
      <c r="B135" t="s">
        <v>5</v>
      </c>
      <c r="C135" t="s">
        <v>272</v>
      </c>
      <c r="D135" t="str">
        <f>HYPERLINK("https://talan.bank.gov.ua/get-user-certificate/6x53pID_BHbPzqJgGmQZ","Завантажити сертифікат")</f>
        <v>Завантажити сертифікат</v>
      </c>
    </row>
    <row r="136" spans="1:4" x14ac:dyDescent="0.3">
      <c r="A136" t="s">
        <v>273</v>
      </c>
      <c r="B136" t="s">
        <v>5</v>
      </c>
      <c r="C136" t="s">
        <v>274</v>
      </c>
      <c r="D136" t="str">
        <f>HYPERLINK("https://talan.bank.gov.ua/get-user-certificate/6x53pmb6JlGzhNi5GdKN","Завантажити сертифікат")</f>
        <v>Завантажити сертифікат</v>
      </c>
    </row>
    <row r="137" spans="1:4" x14ac:dyDescent="0.3">
      <c r="A137" t="s">
        <v>275</v>
      </c>
      <c r="B137" t="s">
        <v>5</v>
      </c>
      <c r="C137" t="s">
        <v>276</v>
      </c>
      <c r="D137" t="str">
        <f>HYPERLINK("https://talan.bank.gov.ua/get-user-certificate/6x53pY_Ul8TI91cAhSoK","Завантажити сертифікат")</f>
        <v>Завантажити сертифікат</v>
      </c>
    </row>
    <row r="138" spans="1:4" x14ac:dyDescent="0.3">
      <c r="A138" t="s">
        <v>277</v>
      </c>
      <c r="B138" t="s">
        <v>5</v>
      </c>
      <c r="C138" t="s">
        <v>278</v>
      </c>
      <c r="D138" t="str">
        <f>HYPERLINK("https://talan.bank.gov.ua/get-user-certificate/6x53p1EHG7W4R7Ymzm9C","Завантажити сертифікат")</f>
        <v>Завантажити сертифікат</v>
      </c>
    </row>
    <row r="139" spans="1:4" x14ac:dyDescent="0.3">
      <c r="A139" t="s">
        <v>279</v>
      </c>
      <c r="B139" t="s">
        <v>5</v>
      </c>
      <c r="C139" t="s">
        <v>280</v>
      </c>
      <c r="D139" t="str">
        <f>HYPERLINK("https://talan.bank.gov.ua/get-user-certificate/6x53pGNzA0HdWnhPQWhF","Завантажити сертифікат")</f>
        <v>Завантажити сертифікат</v>
      </c>
    </row>
    <row r="140" spans="1:4" x14ac:dyDescent="0.3">
      <c r="A140" t="s">
        <v>281</v>
      </c>
      <c r="B140" t="s">
        <v>5</v>
      </c>
      <c r="C140" t="s">
        <v>282</v>
      </c>
      <c r="D140" t="str">
        <f>HYPERLINK("https://talan.bank.gov.ua/get-user-certificate/6x53pgESSQW005NPSv9a","Завантажити сертифікат")</f>
        <v>Завантажити сертифікат</v>
      </c>
    </row>
    <row r="141" spans="1:4" x14ac:dyDescent="0.3">
      <c r="A141" t="s">
        <v>283</v>
      </c>
      <c r="B141" t="s">
        <v>5</v>
      </c>
      <c r="C141" t="s">
        <v>284</v>
      </c>
      <c r="D141" t="str">
        <f>HYPERLINK("https://talan.bank.gov.ua/get-user-certificate/6x53p3eFbSh22JwNFkWI","Завантажити сертифікат")</f>
        <v>Завантажити сертифікат</v>
      </c>
    </row>
    <row r="142" spans="1:4" x14ac:dyDescent="0.3">
      <c r="A142" t="s">
        <v>285</v>
      </c>
      <c r="B142" t="s">
        <v>5</v>
      </c>
      <c r="C142" t="s">
        <v>286</v>
      </c>
      <c r="D142" t="str">
        <f>HYPERLINK("https://talan.bank.gov.ua/get-user-certificate/6x53p6Vfq9gv5XjAdZwn","Завантажити сертифікат")</f>
        <v>Завантажити сертифікат</v>
      </c>
    </row>
    <row r="143" spans="1:4" x14ac:dyDescent="0.3">
      <c r="A143" t="s">
        <v>287</v>
      </c>
      <c r="B143" t="s">
        <v>5</v>
      </c>
      <c r="C143" t="s">
        <v>288</v>
      </c>
      <c r="D143" t="str">
        <f>HYPERLINK("https://talan.bank.gov.ua/get-user-certificate/6x53pR0g7TMgPUcIhObe","Завантажити сертифікат")</f>
        <v>Завантажити сертифікат</v>
      </c>
    </row>
    <row r="144" spans="1:4" x14ac:dyDescent="0.3">
      <c r="A144" t="s">
        <v>289</v>
      </c>
      <c r="B144" t="s">
        <v>5</v>
      </c>
      <c r="C144" t="s">
        <v>290</v>
      </c>
      <c r="D144" t="str">
        <f>HYPERLINK("https://talan.bank.gov.ua/get-user-certificate/6x53pwL7KTmnUFSSPzvZ","Завантажити сертифікат")</f>
        <v>Завантажити сертифікат</v>
      </c>
    </row>
    <row r="145" spans="1:4" x14ac:dyDescent="0.3">
      <c r="A145" t="s">
        <v>291</v>
      </c>
      <c r="B145" t="s">
        <v>5</v>
      </c>
      <c r="C145" t="s">
        <v>292</v>
      </c>
      <c r="D145" t="str">
        <f>HYPERLINK("https://talan.bank.gov.ua/get-user-certificate/6x53pAZKHRViPL0xALNJ","Завантажити сертифікат")</f>
        <v>Завантажити сертифікат</v>
      </c>
    </row>
    <row r="146" spans="1:4" x14ac:dyDescent="0.3">
      <c r="A146" t="s">
        <v>293</v>
      </c>
      <c r="B146" t="s">
        <v>5</v>
      </c>
      <c r="C146" t="s">
        <v>294</v>
      </c>
      <c r="D146" t="str">
        <f>HYPERLINK("https://talan.bank.gov.ua/get-user-certificate/6x53pHGKf6eKQNufeosl","Завантажити сертифікат")</f>
        <v>Завантажити сертифікат</v>
      </c>
    </row>
    <row r="147" spans="1:4" x14ac:dyDescent="0.3">
      <c r="A147" t="s">
        <v>295</v>
      </c>
      <c r="B147" t="s">
        <v>5</v>
      </c>
      <c r="C147" t="s">
        <v>296</v>
      </c>
      <c r="D147" t="str">
        <f>HYPERLINK("https://talan.bank.gov.ua/get-user-certificate/6x53pwcljyEIyPK0LUrB","Завантажити сертифікат")</f>
        <v>Завантажити сертифікат</v>
      </c>
    </row>
    <row r="148" spans="1:4" x14ac:dyDescent="0.3">
      <c r="A148" t="s">
        <v>297</v>
      </c>
      <c r="B148" t="s">
        <v>5</v>
      </c>
      <c r="C148" t="s">
        <v>298</v>
      </c>
      <c r="D148" t="str">
        <f>HYPERLINK("https://talan.bank.gov.ua/get-user-certificate/6x53pxrmNAvYUIetlL_B","Завантажити сертифікат")</f>
        <v>Завантажити сертифікат</v>
      </c>
    </row>
    <row r="149" spans="1:4" x14ac:dyDescent="0.3">
      <c r="A149" t="s">
        <v>299</v>
      </c>
      <c r="B149" t="s">
        <v>5</v>
      </c>
      <c r="C149" t="s">
        <v>300</v>
      </c>
      <c r="D149" t="str">
        <f>HYPERLINK("https://talan.bank.gov.ua/get-user-certificate/6x53pLBmFtmWghv5MZfZ","Завантажити сертифікат")</f>
        <v>Завантажити сертифікат</v>
      </c>
    </row>
    <row r="150" spans="1:4" x14ac:dyDescent="0.3">
      <c r="A150" t="s">
        <v>301</v>
      </c>
      <c r="B150" t="s">
        <v>5</v>
      </c>
      <c r="C150" t="s">
        <v>302</v>
      </c>
      <c r="D150" t="str">
        <f>HYPERLINK("https://talan.bank.gov.ua/get-user-certificate/6x53pWysx6S98bQfoaCa","Завантажити сертифікат")</f>
        <v>Завантажити сертифікат</v>
      </c>
    </row>
    <row r="151" spans="1:4" x14ac:dyDescent="0.3">
      <c r="A151" t="s">
        <v>303</v>
      </c>
      <c r="B151" t="s">
        <v>5</v>
      </c>
      <c r="C151" t="s">
        <v>304</v>
      </c>
      <c r="D151" t="str">
        <f>HYPERLINK("https://talan.bank.gov.ua/get-user-certificate/6x53pK8D8-LQVYnOUhy4","Завантажити сертифікат")</f>
        <v>Завантажити сертифікат</v>
      </c>
    </row>
    <row r="152" spans="1:4" x14ac:dyDescent="0.3">
      <c r="A152" t="s">
        <v>305</v>
      </c>
      <c r="B152" t="s">
        <v>5</v>
      </c>
      <c r="C152" t="s">
        <v>306</v>
      </c>
      <c r="D152" t="str">
        <f>HYPERLINK("https://talan.bank.gov.ua/get-user-certificate/6x53pRbYQNzEbLK_uAFJ","Завантажити сертифікат")</f>
        <v>Завантажити сертифікат</v>
      </c>
    </row>
    <row r="153" spans="1:4" x14ac:dyDescent="0.3">
      <c r="A153" t="s">
        <v>307</v>
      </c>
      <c r="B153" t="s">
        <v>5</v>
      </c>
      <c r="C153" t="s">
        <v>308</v>
      </c>
      <c r="D153" t="str">
        <f>HYPERLINK("https://talan.bank.gov.ua/get-user-certificate/6x53prhud-NB369N22Lp","Завантажити сертифікат")</f>
        <v>Завантажити сертифікат</v>
      </c>
    </row>
    <row r="154" spans="1:4" x14ac:dyDescent="0.3">
      <c r="A154" t="s">
        <v>309</v>
      </c>
      <c r="B154" t="s">
        <v>5</v>
      </c>
      <c r="C154" t="s">
        <v>310</v>
      </c>
      <c r="D154" t="str">
        <f>HYPERLINK("https://talan.bank.gov.ua/get-user-certificate/6x53p2uGYJPIIyP4d0Jj","Завантажити сертифікат")</f>
        <v>Завантажити сертифікат</v>
      </c>
    </row>
    <row r="155" spans="1:4" x14ac:dyDescent="0.3">
      <c r="A155" t="s">
        <v>311</v>
      </c>
      <c r="B155" t="s">
        <v>5</v>
      </c>
      <c r="C155" t="s">
        <v>312</v>
      </c>
      <c r="D155" t="str">
        <f>HYPERLINK("https://talan.bank.gov.ua/get-user-certificate/6x53pSDHBQPcbTWgu3kP","Завантажити сертифікат")</f>
        <v>Завантажити сертифікат</v>
      </c>
    </row>
    <row r="156" spans="1:4" x14ac:dyDescent="0.3">
      <c r="A156" t="s">
        <v>313</v>
      </c>
      <c r="B156" t="s">
        <v>5</v>
      </c>
      <c r="C156" t="s">
        <v>314</v>
      </c>
      <c r="D156" t="str">
        <f>HYPERLINK("https://talan.bank.gov.ua/get-user-certificate/6x53p5c7kbYxgC7WhOgb","Завантажити сертифікат")</f>
        <v>Завантажити сертифікат</v>
      </c>
    </row>
    <row r="157" spans="1:4" x14ac:dyDescent="0.3">
      <c r="A157" t="s">
        <v>315</v>
      </c>
      <c r="B157" t="s">
        <v>5</v>
      </c>
      <c r="C157" t="s">
        <v>316</v>
      </c>
      <c r="D157" t="str">
        <f>HYPERLINK("https://talan.bank.gov.ua/get-user-certificate/6x53p5kBvEDnI369XmvC","Завантажити сертифікат")</f>
        <v>Завантажити сертифікат</v>
      </c>
    </row>
    <row r="158" spans="1:4" x14ac:dyDescent="0.3">
      <c r="A158" t="s">
        <v>317</v>
      </c>
      <c r="B158" t="s">
        <v>5</v>
      </c>
      <c r="C158" t="s">
        <v>318</v>
      </c>
      <c r="D158" t="str">
        <f>HYPERLINK("https://talan.bank.gov.ua/get-user-certificate/6x53piH9md-p-22gikLa","Завантажити сертифікат")</f>
        <v>Завантажити сертифікат</v>
      </c>
    </row>
    <row r="159" spans="1:4" x14ac:dyDescent="0.3">
      <c r="A159" t="s">
        <v>319</v>
      </c>
      <c r="B159" t="s">
        <v>5</v>
      </c>
      <c r="C159" t="s">
        <v>320</v>
      </c>
      <c r="D159" t="str">
        <f>HYPERLINK("https://talan.bank.gov.ua/get-user-certificate/6x53pon0K4H-ARhZUgkc","Завантажити сертифікат")</f>
        <v>Завантажити сертифікат</v>
      </c>
    </row>
    <row r="160" spans="1:4" x14ac:dyDescent="0.3">
      <c r="A160" t="s">
        <v>321</v>
      </c>
      <c r="B160" t="s">
        <v>5</v>
      </c>
      <c r="C160" t="s">
        <v>322</v>
      </c>
      <c r="D160" t="str">
        <f>HYPERLINK("https://talan.bank.gov.ua/get-user-certificate/6x53pTS1i1wh9N_kb17j","Завантажити сертифікат")</f>
        <v>Завантажити сертифікат</v>
      </c>
    </row>
    <row r="161" spans="1:4" x14ac:dyDescent="0.3">
      <c r="A161" t="s">
        <v>323</v>
      </c>
      <c r="B161" t="s">
        <v>5</v>
      </c>
      <c r="C161" t="s">
        <v>324</v>
      </c>
      <c r="D161" t="str">
        <f>HYPERLINK("https://talan.bank.gov.ua/get-user-certificate/6x53pJ4pp81T8YZbKRmN","Завантажити сертифікат")</f>
        <v>Завантажити сертифікат</v>
      </c>
    </row>
    <row r="162" spans="1:4" x14ac:dyDescent="0.3">
      <c r="A162" t="s">
        <v>325</v>
      </c>
      <c r="B162" t="s">
        <v>5</v>
      </c>
      <c r="C162" t="s">
        <v>326</v>
      </c>
      <c r="D162" t="str">
        <f>HYPERLINK("https://talan.bank.gov.ua/get-user-certificate/6x53ps2trjqmUEq9tpOk","Завантажити сертифікат")</f>
        <v>Завантажити сертифікат</v>
      </c>
    </row>
    <row r="163" spans="1:4" x14ac:dyDescent="0.3">
      <c r="A163" t="s">
        <v>327</v>
      </c>
      <c r="B163" t="s">
        <v>5</v>
      </c>
      <c r="C163" t="s">
        <v>328</v>
      </c>
      <c r="D163" t="str">
        <f>HYPERLINK("https://talan.bank.gov.ua/get-user-certificate/6x53pAJuV4Jiv1kCiSxn","Завантажити сертифікат")</f>
        <v>Завантажити сертифікат</v>
      </c>
    </row>
    <row r="164" spans="1:4" x14ac:dyDescent="0.3">
      <c r="A164" t="s">
        <v>329</v>
      </c>
      <c r="B164" t="s">
        <v>5</v>
      </c>
      <c r="C164" t="s">
        <v>330</v>
      </c>
      <c r="D164" t="str">
        <f>HYPERLINK("https://talan.bank.gov.ua/get-user-certificate/6x53p1YB3355U0V98vd7","Завантажити сертифікат")</f>
        <v>Завантажити сертифікат</v>
      </c>
    </row>
    <row r="165" spans="1:4" x14ac:dyDescent="0.3">
      <c r="A165" t="s">
        <v>331</v>
      </c>
      <c r="B165" t="s">
        <v>5</v>
      </c>
      <c r="C165" t="s">
        <v>332</v>
      </c>
      <c r="D165" t="str">
        <f>HYPERLINK("https://talan.bank.gov.ua/get-user-certificate/6x53psihZHA35QZtCAAQ","Завантажити сертифікат")</f>
        <v>Завантажити сертифікат</v>
      </c>
    </row>
    <row r="166" spans="1:4" x14ac:dyDescent="0.3">
      <c r="A166" t="s">
        <v>333</v>
      </c>
      <c r="B166" t="s">
        <v>5</v>
      </c>
      <c r="C166" t="s">
        <v>334</v>
      </c>
      <c r="D166" t="str">
        <f>HYPERLINK("https://talan.bank.gov.ua/get-user-certificate/6x53pfFOapi_fFD3IzGC","Завантажити сертифікат")</f>
        <v>Завантажити сертифікат</v>
      </c>
    </row>
    <row r="167" spans="1:4" x14ac:dyDescent="0.3">
      <c r="A167" t="s">
        <v>335</v>
      </c>
      <c r="B167" t="s">
        <v>5</v>
      </c>
      <c r="C167" t="s">
        <v>336</v>
      </c>
      <c r="D167" t="str">
        <f>HYPERLINK("https://talan.bank.gov.ua/get-user-certificate/6x53pdk2waviVC2SIL7I","Завантажити сертифікат")</f>
        <v>Завантажити сертифікат</v>
      </c>
    </row>
    <row r="168" spans="1:4" x14ac:dyDescent="0.3">
      <c r="A168" t="s">
        <v>337</v>
      </c>
      <c r="B168" t="s">
        <v>5</v>
      </c>
      <c r="C168" t="s">
        <v>338</v>
      </c>
      <c r="D168" t="str">
        <f>HYPERLINK("https://talan.bank.gov.ua/get-user-certificate/6x53pUsLoGCOlDa_KOeE","Завантажити сертифікат")</f>
        <v>Завантажити сертифікат</v>
      </c>
    </row>
    <row r="169" spans="1:4" x14ac:dyDescent="0.3">
      <c r="A169" t="s">
        <v>339</v>
      </c>
      <c r="B169" t="s">
        <v>5</v>
      </c>
      <c r="C169" t="s">
        <v>340</v>
      </c>
      <c r="D169" t="str">
        <f>HYPERLINK("https://talan.bank.gov.ua/get-user-certificate/6x53pdN1JuhozhhXGrQS","Завантажити сертифікат")</f>
        <v>Завантажити сертифікат</v>
      </c>
    </row>
    <row r="170" spans="1:4" x14ac:dyDescent="0.3">
      <c r="A170" t="s">
        <v>341</v>
      </c>
      <c r="B170" t="s">
        <v>5</v>
      </c>
      <c r="C170" t="s">
        <v>342</v>
      </c>
      <c r="D170" t="str">
        <f>HYPERLINK("https://talan.bank.gov.ua/get-user-certificate/6x53pKoVJgb6p5Hnbpku","Завантажити сертифікат")</f>
        <v>Завантажити сертифікат</v>
      </c>
    </row>
    <row r="171" spans="1:4" x14ac:dyDescent="0.3">
      <c r="A171" t="s">
        <v>343</v>
      </c>
      <c r="B171" t="s">
        <v>5</v>
      </c>
      <c r="C171" t="s">
        <v>344</v>
      </c>
      <c r="D171" t="str">
        <f>HYPERLINK("https://talan.bank.gov.ua/get-user-certificate/6x53pXQSyz6zsqUAPZ0e","Завантажити сертифікат")</f>
        <v>Завантажити сертифікат</v>
      </c>
    </row>
    <row r="172" spans="1:4" x14ac:dyDescent="0.3">
      <c r="A172" t="s">
        <v>345</v>
      </c>
      <c r="B172" t="s">
        <v>5</v>
      </c>
      <c r="C172" t="s">
        <v>346</v>
      </c>
      <c r="D172" t="str">
        <f>HYPERLINK("https://talan.bank.gov.ua/get-user-certificate/6x53pc9aAC4gcPEtch8x","Завантажити сертифікат")</f>
        <v>Завантажити сертифікат</v>
      </c>
    </row>
    <row r="173" spans="1:4" x14ac:dyDescent="0.3">
      <c r="A173" t="s">
        <v>347</v>
      </c>
      <c r="B173" t="s">
        <v>5</v>
      </c>
      <c r="C173" t="s">
        <v>348</v>
      </c>
      <c r="D173" t="str">
        <f>HYPERLINK("https://talan.bank.gov.ua/get-user-certificate/6x53pHKzNCIoBI6j38rc","Завантажити сертифікат")</f>
        <v>Завантажити сертифікат</v>
      </c>
    </row>
    <row r="174" spans="1:4" x14ac:dyDescent="0.3">
      <c r="A174" t="s">
        <v>349</v>
      </c>
      <c r="B174" t="s">
        <v>5</v>
      </c>
      <c r="C174" t="s">
        <v>350</v>
      </c>
      <c r="D174" t="str">
        <f>HYPERLINK("https://talan.bank.gov.ua/get-user-certificate/6x53ps6S7uIG4Nc7LyVF","Завантажити сертифікат")</f>
        <v>Завантажити сертифікат</v>
      </c>
    </row>
    <row r="175" spans="1:4" x14ac:dyDescent="0.3">
      <c r="A175" t="s">
        <v>351</v>
      </c>
      <c r="B175" t="s">
        <v>5</v>
      </c>
      <c r="C175" t="s">
        <v>352</v>
      </c>
      <c r="D175" t="str">
        <f>HYPERLINK("https://talan.bank.gov.ua/get-user-certificate/6x53pnp012cHEpXKNVWw","Завантажити сертифікат")</f>
        <v>Завантажити сертифікат</v>
      </c>
    </row>
    <row r="176" spans="1:4" x14ac:dyDescent="0.3">
      <c r="A176" t="s">
        <v>353</v>
      </c>
      <c r="B176" t="s">
        <v>5</v>
      </c>
      <c r="C176" t="s">
        <v>354</v>
      </c>
      <c r="D176" t="str">
        <f>HYPERLINK("https://talan.bank.gov.ua/get-user-certificate/6x53pXtKKWXJdYWhumdL","Завантажити сертифікат")</f>
        <v>Завантажити сертифікат</v>
      </c>
    </row>
    <row r="177" spans="1:4" x14ac:dyDescent="0.3">
      <c r="A177" t="s">
        <v>355</v>
      </c>
      <c r="B177" t="s">
        <v>5</v>
      </c>
      <c r="C177" t="s">
        <v>356</v>
      </c>
      <c r="D177" t="str">
        <f>HYPERLINK("https://talan.bank.gov.ua/get-user-certificate/6x53pZD9g3Hw4dJl71zQ","Завантажити сертифікат")</f>
        <v>Завантажити сертифікат</v>
      </c>
    </row>
    <row r="178" spans="1:4" x14ac:dyDescent="0.3">
      <c r="A178" t="s">
        <v>357</v>
      </c>
      <c r="B178" t="s">
        <v>5</v>
      </c>
      <c r="C178" t="s">
        <v>358</v>
      </c>
      <c r="D178" t="str">
        <f>HYPERLINK("https://talan.bank.gov.ua/get-user-certificate/6x53pTTzmZ2mLGGhpRbo","Завантажити сертифікат")</f>
        <v>Завантажити сертифікат</v>
      </c>
    </row>
    <row r="179" spans="1:4" x14ac:dyDescent="0.3">
      <c r="A179" t="s">
        <v>359</v>
      </c>
      <c r="B179" t="s">
        <v>5</v>
      </c>
      <c r="C179" t="s">
        <v>360</v>
      </c>
      <c r="D179" t="str">
        <f>HYPERLINK("https://talan.bank.gov.ua/get-user-certificate/6x53pyEhbCx5_DnZgcrX","Завантажити сертифікат")</f>
        <v>Завантажити сертифікат</v>
      </c>
    </row>
    <row r="180" spans="1:4" x14ac:dyDescent="0.3">
      <c r="A180" t="s">
        <v>361</v>
      </c>
      <c r="B180" t="s">
        <v>5</v>
      </c>
      <c r="C180" t="s">
        <v>362</v>
      </c>
      <c r="D180" t="str">
        <f>HYPERLINK("https://talan.bank.gov.ua/get-user-certificate/6x53pRutMhvD9F085dZo","Завантажити сертифікат")</f>
        <v>Завантажити сертифікат</v>
      </c>
    </row>
    <row r="181" spans="1:4" x14ac:dyDescent="0.3">
      <c r="A181" t="s">
        <v>363</v>
      </c>
      <c r="B181" t="s">
        <v>5</v>
      </c>
      <c r="C181" t="s">
        <v>364</v>
      </c>
      <c r="D181" t="str">
        <f>HYPERLINK("https://talan.bank.gov.ua/get-user-certificate/6x53p5sV2R5yT3Rz3uGg","Завантажити сертифікат")</f>
        <v>Завантажити сертифікат</v>
      </c>
    </row>
    <row r="182" spans="1:4" x14ac:dyDescent="0.3">
      <c r="A182" t="s">
        <v>365</v>
      </c>
      <c r="B182" t="s">
        <v>5</v>
      </c>
      <c r="C182" t="s">
        <v>366</v>
      </c>
      <c r="D182" t="str">
        <f>HYPERLINK("https://talan.bank.gov.ua/get-user-certificate/6x53pcf2SMrBsaStaexx","Завантажити сертифікат")</f>
        <v>Завантажити сертифікат</v>
      </c>
    </row>
    <row r="183" spans="1:4" x14ac:dyDescent="0.3">
      <c r="A183" t="s">
        <v>367</v>
      </c>
      <c r="B183" t="s">
        <v>5</v>
      </c>
      <c r="C183" t="s">
        <v>368</v>
      </c>
      <c r="D183" t="str">
        <f>HYPERLINK("https://talan.bank.gov.ua/get-user-certificate/6x53prN2Q2GSrZ5LZmb7","Завантажити сертифікат")</f>
        <v>Завантажити сертифікат</v>
      </c>
    </row>
    <row r="184" spans="1:4" x14ac:dyDescent="0.3">
      <c r="A184" t="s">
        <v>369</v>
      </c>
      <c r="B184" t="s">
        <v>5</v>
      </c>
      <c r="C184" t="s">
        <v>370</v>
      </c>
      <c r="D184" t="str">
        <f>HYPERLINK("https://talan.bank.gov.ua/get-user-certificate/6x53pQmv18wZlYDdIr8Q","Завантажити сертифікат")</f>
        <v>Завантажити сертифікат</v>
      </c>
    </row>
    <row r="185" spans="1:4" x14ac:dyDescent="0.3">
      <c r="A185" t="s">
        <v>371</v>
      </c>
      <c r="B185" t="s">
        <v>5</v>
      </c>
      <c r="C185" t="s">
        <v>466</v>
      </c>
      <c r="D185" t="str">
        <f>HYPERLINK("https://talan.bank.gov.ua/get-user-certificate/wt1Qch4Ig-FdAWLK3uU_","Завантажити сертифікат")</f>
        <v>Завантажити сертифікат</v>
      </c>
    </row>
    <row r="186" spans="1:4" x14ac:dyDescent="0.3">
      <c r="A186" t="s">
        <v>372</v>
      </c>
      <c r="B186" t="s">
        <v>5</v>
      </c>
      <c r="C186" t="s">
        <v>373</v>
      </c>
      <c r="D186" t="str">
        <f>HYPERLINK("https://talan.bank.gov.ua/get-user-certificate/6x53pXr0EDkbHURpgYWc","Завантажити сертифікат")</f>
        <v>Завантажити сертифікат</v>
      </c>
    </row>
    <row r="187" spans="1:4" x14ac:dyDescent="0.3">
      <c r="A187" t="s">
        <v>374</v>
      </c>
      <c r="B187" t="s">
        <v>5</v>
      </c>
      <c r="C187" t="s">
        <v>375</v>
      </c>
      <c r="D187" t="str">
        <f>HYPERLINK("https://talan.bank.gov.ua/get-user-certificate/6x53pXtouJmSe6-ZZD-j","Завантажити сертифікат")</f>
        <v>Завантажити сертифікат</v>
      </c>
    </row>
    <row r="188" spans="1:4" x14ac:dyDescent="0.3">
      <c r="A188" t="s">
        <v>376</v>
      </c>
      <c r="B188" t="s">
        <v>5</v>
      </c>
      <c r="C188" t="s">
        <v>377</v>
      </c>
      <c r="D188" t="str">
        <f>HYPERLINK("https://talan.bank.gov.ua/get-user-certificate/6x53pvfE2MdeTWXL9BMC","Завантажити сертифікат")</f>
        <v>Завантажити сертифікат</v>
      </c>
    </row>
    <row r="189" spans="1:4" x14ac:dyDescent="0.3">
      <c r="A189" t="s">
        <v>378</v>
      </c>
      <c r="B189" t="s">
        <v>5</v>
      </c>
      <c r="C189" t="s">
        <v>379</v>
      </c>
      <c r="D189" t="str">
        <f>HYPERLINK("https://talan.bank.gov.ua/get-user-certificate/6x53p_t4zwXzntGGft0z","Завантажити сертифікат")</f>
        <v>Завантажити сертифікат</v>
      </c>
    </row>
    <row r="190" spans="1:4" x14ac:dyDescent="0.3">
      <c r="A190" t="s">
        <v>380</v>
      </c>
      <c r="B190" t="s">
        <v>5</v>
      </c>
      <c r="C190" t="s">
        <v>381</v>
      </c>
      <c r="D190" t="str">
        <f>HYPERLINK("https://talan.bank.gov.ua/get-user-certificate/6x53pSSYWu-UzjMzVIsa","Завантажити сертифікат")</f>
        <v>Завантажити сертифікат</v>
      </c>
    </row>
    <row r="191" spans="1:4" x14ac:dyDescent="0.3">
      <c r="A191" t="s">
        <v>382</v>
      </c>
      <c r="B191" t="s">
        <v>5</v>
      </c>
      <c r="C191" t="s">
        <v>383</v>
      </c>
      <c r="D191" t="str">
        <f>HYPERLINK("https://talan.bank.gov.ua/get-user-certificate/6x53pMW2sqPQtUAnH9Nv","Завантажити сертифікат")</f>
        <v>Завантажити сертифікат</v>
      </c>
    </row>
    <row r="192" spans="1:4" x14ac:dyDescent="0.3">
      <c r="A192" t="s">
        <v>384</v>
      </c>
      <c r="B192" t="s">
        <v>5</v>
      </c>
      <c r="C192" t="s">
        <v>385</v>
      </c>
      <c r="D192" t="str">
        <f>HYPERLINK("https://talan.bank.gov.ua/get-user-certificate/6x53pJS5Ah8at1CC8BqM","Завантажити сертифікат")</f>
        <v>Завантажити сертифікат</v>
      </c>
    </row>
    <row r="193" spans="1:4" x14ac:dyDescent="0.3">
      <c r="A193" t="s">
        <v>386</v>
      </c>
      <c r="B193" t="s">
        <v>5</v>
      </c>
      <c r="C193" t="s">
        <v>387</v>
      </c>
      <c r="D193" t="str">
        <f>HYPERLINK("https://talan.bank.gov.ua/get-user-certificate/6x53pX0NU3qn2sqBPel8","Завантажити сертифікат")</f>
        <v>Завантажити сертифікат</v>
      </c>
    </row>
    <row r="194" spans="1:4" x14ac:dyDescent="0.3">
      <c r="A194" t="s">
        <v>388</v>
      </c>
      <c r="B194" t="s">
        <v>5</v>
      </c>
      <c r="C194" t="s">
        <v>389</v>
      </c>
      <c r="D194" t="str">
        <f>HYPERLINK("https://talan.bank.gov.ua/get-user-certificate/6x53pWBpicGrL2nD39XM","Завантажити сертифікат")</f>
        <v>Завантажити сертифікат</v>
      </c>
    </row>
    <row r="195" spans="1:4" x14ac:dyDescent="0.3">
      <c r="A195" t="s">
        <v>390</v>
      </c>
      <c r="B195" t="s">
        <v>5</v>
      </c>
      <c r="C195" t="s">
        <v>391</v>
      </c>
      <c r="D195" t="str">
        <f>HYPERLINK("https://talan.bank.gov.ua/get-user-certificate/6x53pIteWiebbNW9HUQr","Завантажити сертифікат")</f>
        <v>Завантажити сертифікат</v>
      </c>
    </row>
    <row r="196" spans="1:4" x14ac:dyDescent="0.3">
      <c r="A196" t="s">
        <v>392</v>
      </c>
      <c r="B196" t="s">
        <v>5</v>
      </c>
      <c r="C196" t="s">
        <v>393</v>
      </c>
      <c r="D196" t="str">
        <f>HYPERLINK("https://talan.bank.gov.ua/get-user-certificate/6x53pAE6CtpVlnla5fpO","Завантажити сертифікат")</f>
        <v>Завантажити сертифікат</v>
      </c>
    </row>
    <row r="197" spans="1:4" x14ac:dyDescent="0.3">
      <c r="A197" t="s">
        <v>394</v>
      </c>
      <c r="B197" t="s">
        <v>5</v>
      </c>
      <c r="C197" t="s">
        <v>395</v>
      </c>
      <c r="D197" t="str">
        <f>HYPERLINK("https://talan.bank.gov.ua/get-user-certificate/6x53pOTDmzOzjMyZuZXj","Завантажити сертифікат")</f>
        <v>Завантажити сертифікат</v>
      </c>
    </row>
    <row r="198" spans="1:4" x14ac:dyDescent="0.3">
      <c r="A198" t="s">
        <v>396</v>
      </c>
      <c r="B198" t="s">
        <v>5</v>
      </c>
      <c r="C198" t="s">
        <v>397</v>
      </c>
      <c r="D198" t="str">
        <f>HYPERLINK("https://talan.bank.gov.ua/get-user-certificate/6x53pmOASnxaPlE9zbA1","Завантажити сертифікат")</f>
        <v>Завантажити сертифікат</v>
      </c>
    </row>
    <row r="199" spans="1:4" x14ac:dyDescent="0.3">
      <c r="A199" t="s">
        <v>398</v>
      </c>
      <c r="B199" t="s">
        <v>5</v>
      </c>
      <c r="C199" t="s">
        <v>399</v>
      </c>
      <c r="D199" t="str">
        <f>HYPERLINK("https://talan.bank.gov.ua/get-user-certificate/6x53p2UIAlsiZHx54xz3","Завантажити сертифікат")</f>
        <v>Завантажити сертифікат</v>
      </c>
    </row>
    <row r="200" spans="1:4" x14ac:dyDescent="0.3">
      <c r="A200" t="s">
        <v>400</v>
      </c>
      <c r="B200" t="s">
        <v>5</v>
      </c>
      <c r="C200" t="s">
        <v>401</v>
      </c>
      <c r="D200" t="str">
        <f>HYPERLINK("https://talan.bank.gov.ua/get-user-certificate/6x53p2IDQM-GQ-Lf7gC_","Завантажити сертифікат")</f>
        <v>Завантажити сертифікат</v>
      </c>
    </row>
    <row r="201" spans="1:4" x14ac:dyDescent="0.3">
      <c r="A201" t="s">
        <v>402</v>
      </c>
      <c r="B201" t="s">
        <v>5</v>
      </c>
      <c r="C201" t="s">
        <v>403</v>
      </c>
      <c r="D201" t="str">
        <f>HYPERLINK("https://talan.bank.gov.ua/get-user-certificate/6x53pbVm16AqT1eQCbDe","Завантажити сертифікат")</f>
        <v>Завантажити сертифікат</v>
      </c>
    </row>
    <row r="202" spans="1:4" x14ac:dyDescent="0.3">
      <c r="A202" t="s">
        <v>404</v>
      </c>
      <c r="B202" t="s">
        <v>5</v>
      </c>
      <c r="C202" t="s">
        <v>405</v>
      </c>
      <c r="D202" t="str">
        <f>HYPERLINK("https://talan.bank.gov.ua/get-user-certificate/6x53pIc8kZ0yQi0H62Ub","Завантажити сертифікат")</f>
        <v>Завантажити сертифікат</v>
      </c>
    </row>
    <row r="203" spans="1:4" x14ac:dyDescent="0.3">
      <c r="A203" t="s">
        <v>406</v>
      </c>
      <c r="B203" t="s">
        <v>5</v>
      </c>
      <c r="C203" t="s">
        <v>407</v>
      </c>
      <c r="D203" t="str">
        <f>HYPERLINK("https://talan.bank.gov.ua/get-user-certificate/6x53pERYNUhfbgaVNSCN","Завантажити сертифікат")</f>
        <v>Завантажити сертифікат</v>
      </c>
    </row>
    <row r="204" spans="1:4" x14ac:dyDescent="0.3">
      <c r="A204" t="s">
        <v>408</v>
      </c>
      <c r="B204" t="s">
        <v>5</v>
      </c>
      <c r="C204" t="s">
        <v>409</v>
      </c>
      <c r="D204" t="str">
        <f>HYPERLINK("https://talan.bank.gov.ua/get-user-certificate/6x53pBxs9hQg189AAoYw","Завантажити сертифікат")</f>
        <v>Завантажити сертифікат</v>
      </c>
    </row>
    <row r="205" spans="1:4" x14ac:dyDescent="0.3">
      <c r="A205" t="s">
        <v>410</v>
      </c>
      <c r="B205" t="s">
        <v>5</v>
      </c>
      <c r="C205" t="s">
        <v>411</v>
      </c>
      <c r="D205" t="str">
        <f>HYPERLINK("https://talan.bank.gov.ua/get-user-certificate/6x53pWlb_WUgVSafU5Sc","Завантажити сертифікат")</f>
        <v>Завантажити сертифікат</v>
      </c>
    </row>
    <row r="206" spans="1:4" x14ac:dyDescent="0.3">
      <c r="A206" t="s">
        <v>412</v>
      </c>
      <c r="B206" t="s">
        <v>5</v>
      </c>
      <c r="C206" t="s">
        <v>413</v>
      </c>
      <c r="D206" t="str">
        <f>HYPERLINK("https://talan.bank.gov.ua/get-user-certificate/6x53p8w2VP4LkCVvhF3y","Завантажити сертифікат")</f>
        <v>Завантажити сертифікат</v>
      </c>
    </row>
    <row r="207" spans="1:4" x14ac:dyDescent="0.3">
      <c r="A207" t="s">
        <v>414</v>
      </c>
      <c r="B207" t="s">
        <v>5</v>
      </c>
      <c r="C207" t="s">
        <v>415</v>
      </c>
      <c r="D207" t="str">
        <f>HYPERLINK("https://talan.bank.gov.ua/get-user-certificate/6x53p-frww2r8a7XlABo","Завантажити сертифікат")</f>
        <v>Завантажити сертифікат</v>
      </c>
    </row>
    <row r="208" spans="1:4" x14ac:dyDescent="0.3">
      <c r="A208" t="s">
        <v>416</v>
      </c>
      <c r="B208" t="s">
        <v>5</v>
      </c>
      <c r="C208" t="s">
        <v>417</v>
      </c>
      <c r="D208" t="str">
        <f>HYPERLINK("https://talan.bank.gov.ua/get-user-certificate/6x53pS29ro_wzbDD4peX","Завантажити сертифікат")</f>
        <v>Завантажити сертифікат</v>
      </c>
    </row>
    <row r="209" spans="1:4" x14ac:dyDescent="0.3">
      <c r="A209" t="s">
        <v>418</v>
      </c>
      <c r="B209" t="s">
        <v>5</v>
      </c>
      <c r="C209" t="s">
        <v>419</v>
      </c>
      <c r="D209" t="str">
        <f>HYPERLINK("https://talan.bank.gov.ua/get-user-certificate/6x53pAifO6n61S_HXzrR","Завантажити сертифікат")</f>
        <v>Завантажити сертифікат</v>
      </c>
    </row>
    <row r="210" spans="1:4" x14ac:dyDescent="0.3">
      <c r="A210" t="s">
        <v>420</v>
      </c>
      <c r="B210" t="s">
        <v>5</v>
      </c>
      <c r="C210" t="s">
        <v>421</v>
      </c>
      <c r="D210" t="str">
        <f>HYPERLINK("https://talan.bank.gov.ua/get-user-certificate/6x53p5WZRzH2LYxtXJj0","Завантажити сертифікат")</f>
        <v>Завантажити сертифікат</v>
      </c>
    </row>
    <row r="211" spans="1:4" x14ac:dyDescent="0.3">
      <c r="A211" t="s">
        <v>422</v>
      </c>
      <c r="B211" t="s">
        <v>5</v>
      </c>
      <c r="C211" t="s">
        <v>423</v>
      </c>
      <c r="D211" t="str">
        <f>HYPERLINK("https://talan.bank.gov.ua/get-user-certificate/6x53pLcTmhkMN4zLNrpp","Завантажити сертифікат")</f>
        <v>Завантажити сертифікат</v>
      </c>
    </row>
    <row r="212" spans="1:4" x14ac:dyDescent="0.3">
      <c r="A212" t="s">
        <v>424</v>
      </c>
      <c r="B212" t="s">
        <v>5</v>
      </c>
      <c r="C212" t="s">
        <v>425</v>
      </c>
      <c r="D212" t="str">
        <f>HYPERLINK("https://talan.bank.gov.ua/get-user-certificate/6x53pN4oyi_bLjVoQM65","Завантажити сертифікат")</f>
        <v>Завантажити сертифікат</v>
      </c>
    </row>
    <row r="213" spans="1:4" x14ac:dyDescent="0.3">
      <c r="A213" t="s">
        <v>426</v>
      </c>
      <c r="B213" t="s">
        <v>5</v>
      </c>
      <c r="C213" t="s">
        <v>427</v>
      </c>
      <c r="D213" t="str">
        <f>HYPERLINK("https://talan.bank.gov.ua/get-user-certificate/6x53pIQEKbiYZtu5FXJa","Завантажити сертифікат")</f>
        <v>Завантажити сертифікат</v>
      </c>
    </row>
    <row r="214" spans="1:4" x14ac:dyDescent="0.3">
      <c r="A214" t="s">
        <v>428</v>
      </c>
      <c r="B214" t="s">
        <v>5</v>
      </c>
      <c r="C214" t="s">
        <v>429</v>
      </c>
      <c r="D214" t="str">
        <f>HYPERLINK("https://talan.bank.gov.ua/get-user-certificate/6x53pdbc1390inEqWdO5","Завантажити сертифікат")</f>
        <v>Завантажити сертифікат</v>
      </c>
    </row>
    <row r="215" spans="1:4" x14ac:dyDescent="0.3">
      <c r="A215" t="s">
        <v>430</v>
      </c>
      <c r="B215" t="s">
        <v>5</v>
      </c>
      <c r="C215" t="s">
        <v>431</v>
      </c>
      <c r="D215" t="str">
        <f>HYPERLINK("https://talan.bank.gov.ua/get-user-certificate/6x53puJljO5a-yOTqRNl","Завантажити сертифікат")</f>
        <v>Завантажити сертифікат</v>
      </c>
    </row>
    <row r="216" spans="1:4" x14ac:dyDescent="0.3">
      <c r="A216" t="s">
        <v>432</v>
      </c>
      <c r="B216" t="s">
        <v>5</v>
      </c>
      <c r="C216" t="s">
        <v>433</v>
      </c>
      <c r="D216" t="str">
        <f>HYPERLINK("https://talan.bank.gov.ua/get-user-certificate/6x53ppHMSHOvgw-Mp_fF","Завантажити сертифікат")</f>
        <v>Завантажити сертифікат</v>
      </c>
    </row>
    <row r="217" spans="1:4" x14ac:dyDescent="0.3">
      <c r="A217" t="s">
        <v>434</v>
      </c>
      <c r="B217" t="s">
        <v>5</v>
      </c>
      <c r="C217" t="s">
        <v>435</v>
      </c>
      <c r="D217" t="str">
        <f>HYPERLINK("https://talan.bank.gov.ua/get-user-certificate/6x53pDPSRsFVORVO_kRl","Завантажити сертифікат")</f>
        <v>Завантажити сертифікат</v>
      </c>
    </row>
    <row r="218" spans="1:4" x14ac:dyDescent="0.3">
      <c r="A218" t="s">
        <v>436</v>
      </c>
      <c r="B218" t="s">
        <v>5</v>
      </c>
      <c r="C218" t="s">
        <v>437</v>
      </c>
      <c r="D218" t="str">
        <f>HYPERLINK("https://talan.bank.gov.ua/get-user-certificate/6x53p3abnoB6wRsRb6EW","Завантажити сертифікат")</f>
        <v>Завантажити сертифікат</v>
      </c>
    </row>
    <row r="219" spans="1:4" x14ac:dyDescent="0.3">
      <c r="A219" t="s">
        <v>438</v>
      </c>
      <c r="B219" t="s">
        <v>5</v>
      </c>
      <c r="C219" t="s">
        <v>439</v>
      </c>
      <c r="D219" t="str">
        <f>HYPERLINK("https://talan.bank.gov.ua/get-user-certificate/6x53pDfzpicqKdUCdvtM","Завантажити сертифікат")</f>
        <v>Завантажити сертифікат</v>
      </c>
    </row>
    <row r="220" spans="1:4" x14ac:dyDescent="0.3">
      <c r="A220" t="s">
        <v>440</v>
      </c>
      <c r="B220" t="s">
        <v>5</v>
      </c>
      <c r="C220" t="s">
        <v>441</v>
      </c>
      <c r="D220" t="str">
        <f>HYPERLINK("https://talan.bank.gov.ua/get-user-certificate/6x53pdCa3nQp_j7u1JKE","Завантажити сертифікат")</f>
        <v>Завантажити сертифікат</v>
      </c>
    </row>
    <row r="221" spans="1:4" x14ac:dyDescent="0.3">
      <c r="A221" t="s">
        <v>442</v>
      </c>
      <c r="B221" t="s">
        <v>5</v>
      </c>
      <c r="C221" t="s">
        <v>443</v>
      </c>
      <c r="D221" t="str">
        <f>HYPERLINK("https://talan.bank.gov.ua/get-user-certificate/6x53pxU6suzNc-nfu9ad","Завантажити сертифікат")</f>
        <v>Завантажити сертифікат</v>
      </c>
    </row>
    <row r="222" spans="1:4" x14ac:dyDescent="0.3">
      <c r="A222" t="s">
        <v>444</v>
      </c>
      <c r="B222" t="s">
        <v>5</v>
      </c>
      <c r="C222" t="s">
        <v>445</v>
      </c>
      <c r="D222" t="str">
        <f>HYPERLINK("https://talan.bank.gov.ua/get-user-certificate/6x53pTlujbozbB3tSI_A","Завантажити сертифікат")</f>
        <v>Завантажити сертифікат</v>
      </c>
    </row>
    <row r="223" spans="1:4" x14ac:dyDescent="0.3">
      <c r="A223" t="s">
        <v>446</v>
      </c>
      <c r="B223" t="s">
        <v>5</v>
      </c>
      <c r="C223" t="s">
        <v>447</v>
      </c>
      <c r="D223" t="str">
        <f>HYPERLINK("https://talan.bank.gov.ua/get-user-certificate/6x53pOaTidjRuhD3xM3m","Завантажити сертифікат")</f>
        <v>Завантажити сертифікат</v>
      </c>
    </row>
    <row r="224" spans="1:4" x14ac:dyDescent="0.3">
      <c r="A224" t="s">
        <v>448</v>
      </c>
      <c r="B224" t="s">
        <v>5</v>
      </c>
      <c r="C224" t="s">
        <v>449</v>
      </c>
      <c r="D224" t="str">
        <f>HYPERLINK("https://talan.bank.gov.ua/get-user-certificate/6x53pPM7KRWN3WfXC5-o","Завантажити сертифікат")</f>
        <v>Завантажити сертифікат</v>
      </c>
    </row>
    <row r="225" spans="1:4" x14ac:dyDescent="0.3">
      <c r="A225" t="s">
        <v>450</v>
      </c>
      <c r="B225" t="s">
        <v>5</v>
      </c>
      <c r="C225" t="s">
        <v>451</v>
      </c>
      <c r="D225" t="str">
        <f>HYPERLINK("https://talan.bank.gov.ua/get-user-certificate/6x53pFNhInyS2nePZMBT","Завантажити сертифікат")</f>
        <v>Завантажити сертифікат</v>
      </c>
    </row>
    <row r="226" spans="1:4" x14ac:dyDescent="0.3">
      <c r="A226" t="s">
        <v>452</v>
      </c>
      <c r="B226" t="s">
        <v>5</v>
      </c>
      <c r="C226" t="s">
        <v>453</v>
      </c>
      <c r="D226" t="str">
        <f>HYPERLINK("https://talan.bank.gov.ua/get-user-certificate/6x53pncuKrz3zlptTY-S","Завантажити сертифікат")</f>
        <v>Завантажити сертифікат</v>
      </c>
    </row>
    <row r="227" spans="1:4" x14ac:dyDescent="0.3">
      <c r="A227" t="s">
        <v>454</v>
      </c>
      <c r="B227" t="s">
        <v>5</v>
      </c>
      <c r="C227" t="s">
        <v>455</v>
      </c>
      <c r="D227" t="str">
        <f>HYPERLINK("https://talan.bank.gov.ua/get-user-certificate/6x53pLkbrw1xLZMjF_Hj","Завантажити сертифікат")</f>
        <v>Завантажити сертифікат</v>
      </c>
    </row>
    <row r="228" spans="1:4" x14ac:dyDescent="0.3">
      <c r="A228" t="s">
        <v>456</v>
      </c>
      <c r="B228" t="s">
        <v>5</v>
      </c>
      <c r="C228" t="s">
        <v>457</v>
      </c>
      <c r="D228" t="str">
        <f>HYPERLINK("https://talan.bank.gov.ua/get-user-certificate/6x53pD4jQFoHvJR8yHp7","Завантажити сертифікат")</f>
        <v>Завантажити сертифікат</v>
      </c>
    </row>
    <row r="229" spans="1:4" x14ac:dyDescent="0.3">
      <c r="A229" t="s">
        <v>458</v>
      </c>
      <c r="B229" t="s">
        <v>5</v>
      </c>
      <c r="C229" t="s">
        <v>459</v>
      </c>
      <c r="D229" t="str">
        <f>HYPERLINK("https://talan.bank.gov.ua/get-user-certificate/6x53p6J4o7OHBugzA_fB","Завантажити сертифікат")</f>
        <v>Завантажити сертифікат</v>
      </c>
    </row>
    <row r="230" spans="1:4" x14ac:dyDescent="0.3">
      <c r="A230" t="s">
        <v>460</v>
      </c>
      <c r="B230" t="s">
        <v>5</v>
      </c>
      <c r="C230" t="s">
        <v>461</v>
      </c>
      <c r="D230" t="str">
        <f>HYPERLINK("https://talan.bank.gov.ua/get-user-certificate/6x53pMlWaMeSTb2RQtgW","Завантажити сертифікат")</f>
        <v>Завантажити сертифікат</v>
      </c>
    </row>
    <row r="231" spans="1:4" x14ac:dyDescent="0.3">
      <c r="A231" t="s">
        <v>462</v>
      </c>
      <c r="B231" t="s">
        <v>5</v>
      </c>
      <c r="C231" t="s">
        <v>463</v>
      </c>
      <c r="D231" t="str">
        <f>HYPERLINK("https://talan.bank.gov.ua/get-user-certificate/6x53pT4ZNPqbHy72Wtec","Завантажити сертифікат")</f>
        <v>Завантажити сертифікат</v>
      </c>
    </row>
    <row r="232" spans="1:4" x14ac:dyDescent="0.3">
      <c r="A232" t="s">
        <v>464</v>
      </c>
      <c r="B232" t="s">
        <v>5</v>
      </c>
      <c r="C232" t="s">
        <v>465</v>
      </c>
      <c r="D232" t="str">
        <f>HYPERLINK("https://talan.bank.gov.ua/get-user-certificate/6x53pZ8Vufl44oQUgZBF","Завантажити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6" r:id="rId184" tooltip="Завантажити сертифікат" display="Завантажити сертифікат"/>
    <hyperlink ref="D187" r:id="rId185" tooltip="Завантажити сертифікат" display="Завантажити сертифікат"/>
    <hyperlink ref="D188" r:id="rId186" tooltip="Завантажити сертифікат" display="Завантажити сертифікат"/>
    <hyperlink ref="D189" r:id="rId187" tooltip="Завантажити сертифікат" display="Завантажити сертифікат"/>
    <hyperlink ref="D190" r:id="rId188" tooltip="Завантажити сертифікат" display="Завантажити сертифікат"/>
    <hyperlink ref="D191" r:id="rId189" tooltip="Завантажити сертифікат" display="Завантажити сертифікат"/>
    <hyperlink ref="D192" r:id="rId190" tooltip="Завантажити сертифікат" display="Завантажити сертифікат"/>
    <hyperlink ref="D193" r:id="rId191" tooltip="Завантажити сертифікат" display="Завантажити сертифікат"/>
    <hyperlink ref="D194" r:id="rId192" tooltip="Завантажити сертифікат" display="Завантажити сертифікат"/>
    <hyperlink ref="D195" r:id="rId193" tooltip="Завантажити сертифікат" display="Завантажити сертифікат"/>
    <hyperlink ref="D196" r:id="rId194" tooltip="Завантажити сертифікат" display="Завантажити сертифікат"/>
    <hyperlink ref="D197" r:id="rId195" tooltip="Завантажити сертифікат" display="Завантажити сертифікат"/>
    <hyperlink ref="D198" r:id="rId196" tooltip="Завантажити сертифікат" display="Завантажити сертифікат"/>
    <hyperlink ref="D199" r:id="rId197" tooltip="Завантажити сертифікат" display="Завантажити сертифікат"/>
    <hyperlink ref="D200" r:id="rId198" tooltip="Завантажити сертифікат" display="Завантажити сертифікат"/>
    <hyperlink ref="D201" r:id="rId199" tooltip="Завантажити сертифікат" display="Завантажити сертифікат"/>
    <hyperlink ref="D202" r:id="rId200" tooltip="Завантажити сертифікат" display="Завантажити сертифікат"/>
    <hyperlink ref="D203" r:id="rId201" tooltip="Завантажити сертифікат" display="Завантажити сертифікат"/>
    <hyperlink ref="D204" r:id="rId202" tooltip="Завантажити сертифікат" display="Завантажити сертифікат"/>
    <hyperlink ref="D205" r:id="rId203" tooltip="Завантажити сертифікат" display="Завантажити сертифікат"/>
    <hyperlink ref="D206" r:id="rId204" tooltip="Завантажити сертифікат" display="Завантажити сертифікат"/>
    <hyperlink ref="D207" r:id="rId205" tooltip="Завантажити сертифікат" display="Завантажити сертифікат"/>
    <hyperlink ref="D208" r:id="rId206" tooltip="Завантажити сертифікат" display="Завантажити сертифікат"/>
    <hyperlink ref="D209" r:id="rId207" tooltip="Завантажити сертифікат" display="Завантажити сертифікат"/>
    <hyperlink ref="D210" r:id="rId208" tooltip="Завантажити сертифікат" display="Завантажити сертифікат"/>
    <hyperlink ref="D211" r:id="rId209" tooltip="Завантажити сертифікат" display="Завантажити сертифікат"/>
    <hyperlink ref="D212" r:id="rId210" tooltip="Завантажити сертифікат" display="Завантажити сертифікат"/>
    <hyperlink ref="D213" r:id="rId211" tooltip="Завантажити сертифікат" display="Завантажити сертифікат"/>
    <hyperlink ref="D214" r:id="rId212" tooltip="Завантажити сертифікат" display="Завантажити сертифікат"/>
    <hyperlink ref="D215" r:id="rId213" tooltip="Завантажити сертифікат" display="Завантажити сертифікат"/>
    <hyperlink ref="D216" r:id="rId214" tooltip="Завантажити сертифікат" display="Завантажити сертифікат"/>
    <hyperlink ref="D217" r:id="rId215" tooltip="Завантажити сертифікат" display="Завантажити сертифікат"/>
    <hyperlink ref="D218" r:id="rId216" tooltip="Завантажити сертифікат" display="Завантажити сертифікат"/>
    <hyperlink ref="D219" r:id="rId217" tooltip="Завантажити сертифікат" display="Завантажити сертифікат"/>
    <hyperlink ref="D220" r:id="rId218" tooltip="Завантажити сертифікат" display="Завантажити сертифікат"/>
    <hyperlink ref="D221" r:id="rId219" tooltip="Завантажити сертифікат" display="Завантажити сертифікат"/>
    <hyperlink ref="D222" r:id="rId220" tooltip="Завантажити сертифікат" display="Завантажити сертифікат"/>
    <hyperlink ref="D223" r:id="rId221" tooltip="Завантажити сертифікат" display="Завантажити сертифікат"/>
    <hyperlink ref="D224" r:id="rId222" tooltip="Завантажити сертифікат" display="Завантажити сертифікат"/>
    <hyperlink ref="D225" r:id="rId223" tooltip="Завантажити сертифікат" display="Завантажити сертифікат"/>
    <hyperlink ref="D226" r:id="rId224" tooltip="Завантажити сертифікат" display="Завантажити сертифікат"/>
    <hyperlink ref="D227" r:id="rId225" tooltip="Завантажити сертифікат" display="Завантажити сертифікат"/>
    <hyperlink ref="D228" r:id="rId226" tooltip="Завантажити сертифікат" display="Завантажити сертифікат"/>
    <hyperlink ref="D229" r:id="rId227" tooltip="Завантажити сертифікат" display="Завантажити сертифікат"/>
    <hyperlink ref="D230" r:id="rId228" tooltip="Завантажити сертифікат" display="Завантажити сертифікат"/>
    <hyperlink ref="D231" r:id="rId229" tooltip="Завантажити сертифікат" display="Завантажити сертифікат"/>
    <hyperlink ref="D232" r:id="rId230" tooltip="Завантажити сертифікат" display="Завантажити сертифікат"/>
    <hyperlink ref="D185" r:id="rId231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2025-12-19T07:20:56Z</dcterms:created>
  <dcterms:modified xsi:type="dcterms:W3CDTF">2025-12-29T12:39:15Z</dcterms:modified>
  <cp:category/>
</cp:coreProperties>
</file>