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ТИЖДЕНЬ ЗАОЩАДЖЕНЬ 2025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C274" i="1" l="1"/>
  <c r="C273" i="1"/>
  <c r="C13" i="1"/>
  <c r="C272" i="1" l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<sst xmlns="http://schemas.openxmlformats.org/spreadsheetml/2006/main" count="549" uniqueCount="549">
  <si>
    <t>Посилання на сертифікат</t>
  </si>
  <si>
    <t>TZ_zo_001</t>
  </si>
  <si>
    <t>Баранівський ліцей №2 імені Ольги Сябрук</t>
  </si>
  <si>
    <t>TZ_zo_002</t>
  </si>
  <si>
    <t>Бердичівський фаховий коледж промисловості, економіки та права</t>
  </si>
  <si>
    <t>TZ_zo_003</t>
  </si>
  <si>
    <t>Бердянська гімназія № 7 "Меотида" Бердянської міської ради Запорізької області</t>
  </si>
  <si>
    <t>TZ_zo_004</t>
  </si>
  <si>
    <t>Берегівська гімназія Мостиської міської ради</t>
  </si>
  <si>
    <t>TZ_zo_005</t>
  </si>
  <si>
    <t>Берестинський заклад дошкільної освіти (ясла-садок) №5 Берестинської міської ради Харківської області</t>
  </si>
  <si>
    <t>TZ_zo_006</t>
  </si>
  <si>
    <t>Берестинський ліцей №3 Берестинської міської ради Харківської області</t>
  </si>
  <si>
    <t>TZ_zo_007</t>
  </si>
  <si>
    <t>Берестинський ліцей №4 Берестинської міської ради Харківської області</t>
  </si>
  <si>
    <t>TZ_zo_008</t>
  </si>
  <si>
    <t>Берестинський центр позашкільної освіти Берестинської міської ради Харківської області</t>
  </si>
  <si>
    <t>TZ_zo_009</t>
  </si>
  <si>
    <t>Бериславський медичний фаховий коледж</t>
  </si>
  <si>
    <t>TZ_zo_010</t>
  </si>
  <si>
    <t>Білоцерківський заклад дошкільний освіти № 1 "Веснянка" Білоцерківської міської ради Київської області</t>
  </si>
  <si>
    <t>TZ_zo_011</t>
  </si>
  <si>
    <t>Білоцерківський заклад дошкільної освіти №35 "Вербиченька" Білоцерківської міської ради Київської області</t>
  </si>
  <si>
    <t>TZ_zo_012</t>
  </si>
  <si>
    <t>TZ_zo_013</t>
  </si>
  <si>
    <t>Бориславський заклад загальної середньої освіти І-ІІІ ступенів №7 Бориславської міської ради Дрогобицького району Львівської області</t>
  </si>
  <si>
    <t>TZ_zo_014</t>
  </si>
  <si>
    <t>Бориславський заклад загальної середньої освіти І-ІІІ ступенів №8 Бориславської міської ради Дрогобицького району Львівської області</t>
  </si>
  <si>
    <t>TZ_zo_015</t>
  </si>
  <si>
    <t>Валківський заклад дошкільної освіти (ясла-садок) "Веселка" Валківської міської ради Богодухівського району Харківської області</t>
  </si>
  <si>
    <t>TZ_zo_016</t>
  </si>
  <si>
    <t>Великобубнівський ЗДО ( Центр розвитку дитини) "Берізка" Романської ради Сумської області</t>
  </si>
  <si>
    <t>TZ_zo_017</t>
  </si>
  <si>
    <t>Вище професійне училище 25 м. Хмельницького</t>
  </si>
  <si>
    <t>TZ_zo_018</t>
  </si>
  <si>
    <t>Відокремлений підрозділ «Регіональний центр професійної освіти Державного закладу «Луганський національний університет імені Тараса Шевченка»</t>
  </si>
  <si>
    <t>TZ_zo_019</t>
  </si>
  <si>
    <t>Відокремлений підрозділ Національного університету біоресурсів і природокористування України "Ніжинський агротехнічний інститут"</t>
  </si>
  <si>
    <t>TZ_zo_020</t>
  </si>
  <si>
    <t>Вільногірський ліцей №2 Вільногірської міської ради Дніпропетровської області</t>
  </si>
  <si>
    <t>TZ_zo_021</t>
  </si>
  <si>
    <t>Вінницький державний педагогічний університет імені Михайла Коцюбинського</t>
  </si>
  <si>
    <t>TZ_zo_022</t>
  </si>
  <si>
    <t>Вовчоярівська гімназія Сіверськодонецького району Луганської області</t>
  </si>
  <si>
    <t>TZ_zo_023</t>
  </si>
  <si>
    <t>Воєводський ліцей Благодатненської сільської ради Миколаївської області</t>
  </si>
  <si>
    <t>TZ_zo_024</t>
  </si>
  <si>
    <t>ВСП "Костопільський будівельно-технологічний фаховий коледж НУВГП"</t>
  </si>
  <si>
    <t>TZ_zo_025</t>
  </si>
  <si>
    <t>ВСП "Львівський поліграфічний фаховий коледж НУ "Львівська політехніка"</t>
  </si>
  <si>
    <t>TZ_zo_026</t>
  </si>
  <si>
    <t>ВСП "Львівський фаховий коледж Львівського національного університету природокористування"</t>
  </si>
  <si>
    <t>TZ_zo_027</t>
  </si>
  <si>
    <t>ВСП "Технолого-економічний фаховий коледж БНАУ"</t>
  </si>
  <si>
    <t>TZ_zo_028</t>
  </si>
  <si>
    <t>ВСП "Уманський фаховий коледж технологій та бізнесу УНУ"</t>
  </si>
  <si>
    <t>TZ_zo_029</t>
  </si>
  <si>
    <t>ВСП "Фаховий коледж економіки і технологій НУ "Чернігівська політехніка"</t>
  </si>
  <si>
    <t>TZ_zo_030</t>
  </si>
  <si>
    <t>ВСП "Фаховий коледж НУК імені адмірала Макарова"</t>
  </si>
  <si>
    <t>TZ_zo_031</t>
  </si>
  <si>
    <t>ВСП "Хорольський агропромисловий фаховий коледж Полтавського державного аграрного університету"</t>
  </si>
  <si>
    <t>TZ_zo_032</t>
  </si>
  <si>
    <t>ВСП "Шепетівський фаховий коледж ЗВО "Подільський державний університет"</t>
  </si>
  <si>
    <t>TZ_zo_033</t>
  </si>
  <si>
    <t>ВСП «Аграрно-економічний фаховий коледж Полтавського державного аграрного університету»</t>
  </si>
  <si>
    <t>TZ_zo_034</t>
  </si>
  <si>
    <t>ВСП «Роменський фаховий коледж Київського національного економічного університету імені Вадима Гетьмана»</t>
  </si>
  <si>
    <t>TZ_zo_035</t>
  </si>
  <si>
    <t>ВСП «Фаховий коледж технологій, бізнесу та права Волинського національного університету імені Лесі Українки»</t>
  </si>
  <si>
    <t>TZ_zo_036</t>
  </si>
  <si>
    <t>ВСП Вінницький торговельно економічний фаховий коледж ДТЕУ</t>
  </si>
  <si>
    <t>TZ_zo_037</t>
  </si>
  <si>
    <t>ВСП Фаховий коледж економіки і технологій ДУЕТ</t>
  </si>
  <si>
    <t>TZ_zo_038</t>
  </si>
  <si>
    <t>Вугледарський навчально-виховний комплекс «МРІЯ» (загальноосвітня школа І-ІІІ ступенів-дошкільний навчальний заклад)</t>
  </si>
  <si>
    <t>TZ_zo_039</t>
  </si>
  <si>
    <t>Галицький фаховий коледж імені В'ячеслава Чорновола</t>
  </si>
  <si>
    <t>TZ_zo_040</t>
  </si>
  <si>
    <t>Гімназія № 7 Нікопольської міської ради</t>
  </si>
  <si>
    <t>TZ_zo_041</t>
  </si>
  <si>
    <t>Гімназія №11 Дніпровського району м. Києва</t>
  </si>
  <si>
    <t>TZ_zo_042</t>
  </si>
  <si>
    <t>Гімназія №163 Шевченківського району м.Києва</t>
  </si>
  <si>
    <t>TZ_zo_043</t>
  </si>
  <si>
    <t>Глеюватський заклад дошкільної освіти "Веселка" Глеюватської сільської ради</t>
  </si>
  <si>
    <t>TZ_zo_044</t>
  </si>
  <si>
    <t>Глибоківська гімназія Богородчанської селищної ради</t>
  </si>
  <si>
    <t>TZ_zo_045</t>
  </si>
  <si>
    <t>Голованівський ліцей ім.Т.Г.Шевченка Голованівської селищної ради</t>
  </si>
  <si>
    <t>TZ_zo_046</t>
  </si>
  <si>
    <t>Головинський ліцей Черняхівської селищної ради</t>
  </si>
  <si>
    <t>TZ_zo_047</t>
  </si>
  <si>
    <t>Городищенський економічний ліцей Городищенської міської ради Черкаської області</t>
  </si>
  <si>
    <t>TZ_zo_048</t>
  </si>
  <si>
    <t>Дерев'янський заклад дошкільної освіти "Промінчик"</t>
  </si>
  <si>
    <t>TZ_zo_049</t>
  </si>
  <si>
    <t>Державний навчальний заклад «Міжрегіональне вище професійне училище з поліграфії та інформаційних технологій»</t>
  </si>
  <si>
    <t>TZ_zo_050</t>
  </si>
  <si>
    <t>Державний професійно-технічний навчальний заклад "Славутський професійний ліцей"</t>
  </si>
  <si>
    <t>TZ_zo_051</t>
  </si>
  <si>
    <t>ДНЗ "Татарбунарське професійно-технічне аграрне училище"</t>
  </si>
  <si>
    <t>TZ_zo_052</t>
  </si>
  <si>
    <t>Дніпровська гімназія №104 Дніпровської міської ради</t>
  </si>
  <si>
    <t>TZ_zo_053</t>
  </si>
  <si>
    <t>Дніпровська гімназія №140 Дніпровської міської ради</t>
  </si>
  <si>
    <t>TZ_zo_054</t>
  </si>
  <si>
    <t>Дніпровська гімназія №4 Дніпровської міської ради</t>
  </si>
  <si>
    <t>TZ_zo_055</t>
  </si>
  <si>
    <t>Дніпровський національний університет імені Олеся Гончара</t>
  </si>
  <si>
    <t>TZ_zo_056</t>
  </si>
  <si>
    <t>Дніпровський фаховий коледж енергетичних та інформаційних технологій</t>
  </si>
  <si>
    <t>TZ_zo_057</t>
  </si>
  <si>
    <t>Добровеличківська філія КЗ Добровеличківського ліцею "ІНТЕЛЕКТ" Добровеличківської селищної ради Кіровоградської області</t>
  </si>
  <si>
    <t>TZ_zo_058</t>
  </si>
  <si>
    <t>Донецький обласний еколого-натуралістичний центр</t>
  </si>
  <si>
    <t>TZ_zo_059</t>
  </si>
  <si>
    <t>Дошкільний заклад "Віночок" група " Дзвіночок"</t>
  </si>
  <si>
    <t>TZ_zo_060</t>
  </si>
  <si>
    <t>Дошкільний навчальний заклад (ясла-садок) № 430 Шевченківського району м. Києва</t>
  </si>
  <si>
    <t>TZ_zo_061</t>
  </si>
  <si>
    <t>Дошкільний навчальний заклад №12 "Ромашка" Смілянської МТГ</t>
  </si>
  <si>
    <t>TZ_zo_062</t>
  </si>
  <si>
    <t>Дошкільний підрозділ Любимівського ЗПЗСО</t>
  </si>
  <si>
    <t>TZ_zo_063</t>
  </si>
  <si>
    <t>ДПТНЗ "Миколаївський професійний ліцей"</t>
  </si>
  <si>
    <t>TZ_zo_064</t>
  </si>
  <si>
    <t>Жашківський ліцей №1 Жашківської міської ради Черкаської області</t>
  </si>
  <si>
    <t>TZ_zo_065</t>
  </si>
  <si>
    <t>Житомирський дошкільний навчальний заклад № 73</t>
  </si>
  <si>
    <t>TZ_zo_066</t>
  </si>
  <si>
    <t>Житомирський дошкільний навчальний заклад №70</t>
  </si>
  <si>
    <t>TZ_zo_067</t>
  </si>
  <si>
    <t>ЗАКЛАД ДОШКІЛЬНОЇ ОСВІТИ "ВЕСЕЛКА" ВЕРХНЬОДНІПРОВСЬКОЇ МІСЬКОЇ РАДИ</t>
  </si>
  <si>
    <t>TZ_zo_068</t>
  </si>
  <si>
    <t>Заклад дошкільної освіти "Дубочок" с. Зубра</t>
  </si>
  <si>
    <t>TZ_zo_069</t>
  </si>
  <si>
    <t>Заклад дошкільної освіти "Теремок"</t>
  </si>
  <si>
    <t>TZ_zo_070</t>
  </si>
  <si>
    <t>Заклад дошкільної освіти (ясла садок) "Левомрій" ЛМР</t>
  </si>
  <si>
    <t>TZ_zo_071</t>
  </si>
  <si>
    <t>Заклад дошкільної освіти (ясла-садок) "Ромашка" №4 комбінованого типу м.Жашків Жашківської міської ради Черкаської області</t>
  </si>
  <si>
    <t>TZ_zo_072</t>
  </si>
  <si>
    <t>Заклад дошкільної освіти (ясла-садок) № 8 "Теремок" - центр Софії Русової Славутицької міської ради Вишгородського району Київської області</t>
  </si>
  <si>
    <t>TZ_zo_073</t>
  </si>
  <si>
    <t>Заклад дошкільної освіти (ясла-садок) комбінованого типу "Рябінка" Курахівської міської ради Донецької області</t>
  </si>
  <si>
    <t>TZ_zo_074</t>
  </si>
  <si>
    <t>Заклад дошкільної освіти (ясла-садок) комбінованого типу «Дивосвіт» Слобожанської селищної ради Дніпровського району Дніпропетровської області</t>
  </si>
  <si>
    <t>TZ_zo_075</t>
  </si>
  <si>
    <t>Заклад дошкільної освіти (ясла-садок) комбінованого типу № 428</t>
  </si>
  <si>
    <t>TZ_zo_076</t>
  </si>
  <si>
    <t>ЗАКЛАД ДОШКІЛЬНОЇ ОСВІТИ (ЯСЛА-САДОК) КОМБІНОВАНОГО ТИПУ «КАЛИНКА» БРОВАРСЬКОЇ МІСЬКОЇ РАДИ БРОВАРСЬКОГО РАЙОНУ КИЇВСЬКОЇ ОБЛАСТІ</t>
  </si>
  <si>
    <t>TZ_zo_077</t>
  </si>
  <si>
    <t>Заклад дошкільної освіти (ясла-садок) №153 м.Львів</t>
  </si>
  <si>
    <t>TZ_zo_078</t>
  </si>
  <si>
    <t>Комунальний заклад дошкільної освіти (ясла - садок) № 56 "Усмішка" комбінованого типу Нікопольської міської ради</t>
  </si>
  <si>
    <t>TZ_zo_079</t>
  </si>
  <si>
    <t>ЗАКЛАД ДОШКІЛЬНОЇ ОСВІТИ №12 "ЗОЛОТА РИБКА" КОВЕЛЬСЬКОЇ МІСЬКОЇ РАДИ ВОЛИНСЬКОЇ ОБЛАСТІ</t>
  </si>
  <si>
    <t>TZ_zo_080</t>
  </si>
  <si>
    <t>Заклад дошкільної освіти №16 "Барвінок" Покровської міської ради Донецької області</t>
  </si>
  <si>
    <t>TZ_zo_081</t>
  </si>
  <si>
    <t>Заклад дошкільної освіти №3 (ясла-садок комбінованого типу) Смілянської міської ради Черкаської області</t>
  </si>
  <si>
    <t>TZ_zo_082</t>
  </si>
  <si>
    <t>Заклад дошкільної освіти №5 «Калинка» Шполянської міської ради об’єднаної територіальної громади</t>
  </si>
  <si>
    <t>TZ_zo_083</t>
  </si>
  <si>
    <t>Заклад дошкільної освіти №6 Смілянської міської ради Черкаської області</t>
  </si>
  <si>
    <t>TZ_zo_084</t>
  </si>
  <si>
    <t>Заклад дошкільної освіти №701</t>
  </si>
  <si>
    <t>TZ_zo_085</t>
  </si>
  <si>
    <t>Заклад дошкільної освіти №9 "Барвінок" Шепетівської міської Хмельницької області</t>
  </si>
  <si>
    <t>TZ_zo_086</t>
  </si>
  <si>
    <t>Заклад дошкільної освіти ясла-садок "Зернятко" Димерської селищної ради</t>
  </si>
  <si>
    <t>TZ_zo_087</t>
  </si>
  <si>
    <t>Заклад дошкільної освіти "Школа Монтессорі"</t>
  </si>
  <si>
    <t>TZ_zo_088</t>
  </si>
  <si>
    <t>Заклад загальної середньої освіти І-ІІІ ступенів №9 Торецької міської ВЦА Бахмутського р-ну Донецької обл.</t>
  </si>
  <si>
    <t>TZ_zo_089</t>
  </si>
  <si>
    <t>Заклад загальної середньої освіти І-ІІІ ступенів селища Керменчик Волноваського району</t>
  </si>
  <si>
    <t>TZ_zo_090</t>
  </si>
  <si>
    <t>ЗДО (ясла-садок) «Теремок»</t>
  </si>
  <si>
    <t>TZ_zo_091</t>
  </si>
  <si>
    <t>Заклад дошкільної освіти (ясла-садок) №71 "ДоМрій"</t>
  </si>
  <si>
    <t>TZ_zo_092</t>
  </si>
  <si>
    <t>Заклад дошкільної освіти с.Звенигород Давидівської сільської ради Львівського району Львівської області</t>
  </si>
  <si>
    <t>TZ_zo_093</t>
  </si>
  <si>
    <t>ЗДО №41 "Посмішка"</t>
  </si>
  <si>
    <t>TZ_zo_094</t>
  </si>
  <si>
    <t>ЗЗСО "Письмечівська гімназія" Солонянської селищної ради Дніпропетровської області</t>
  </si>
  <si>
    <t>TZ_zo_095</t>
  </si>
  <si>
    <t>Золотоніський заклад дошкільної освіти (ясла-садок) "Веселка" Золотоніської міської ради Черкаської області</t>
  </si>
  <si>
    <t>TZ_zo_096</t>
  </si>
  <si>
    <t>ЗСШ І-ІІІ ступенів "Лідер" з різними формами навчання</t>
  </si>
  <si>
    <t>TZ_zo_097</t>
  </si>
  <si>
    <t>Іллінецький ліцей №2 Іллінецької міської ради Вінницької області</t>
  </si>
  <si>
    <t>TZ_zo_098</t>
  </si>
  <si>
    <t>Ірпінський фаховий коледж економіки та права</t>
  </si>
  <si>
    <t>TZ_zo_099</t>
  </si>
  <si>
    <t>Кам'янський еколого-економічний ліцей Кам'янської міської ради Черкаської області</t>
  </si>
  <si>
    <t>TZ_zo_100</t>
  </si>
  <si>
    <t>КЗ "ЗДО 60" м. Чернігів</t>
  </si>
  <si>
    <t>TZ_zo_101</t>
  </si>
  <si>
    <t>КЗ "ЗЕЛЕНОГАЙСЬКИЙ ЛІЦЕЙ ВИСОЧАНСЬКОЇ СЕЛИЩНОЇ РАДИ ХАРКІВСЬКОГО РАЙОНУ ХАРКІВСЬКОЇ ОБЛАСТІ"</t>
  </si>
  <si>
    <t>TZ_zo_102</t>
  </si>
  <si>
    <t>КЗ "Ліцей №3" Кам'янської міської ради дошкільний підрозділ "Зернятко"</t>
  </si>
  <si>
    <t>TZ_zo_103</t>
  </si>
  <si>
    <t>КЗ "Маріупольська загальноосвітня школа І-ІІІ ступенів № 47 Маріупольської міської ради Донецької області"</t>
  </si>
  <si>
    <t>TZ_zo_104</t>
  </si>
  <si>
    <t>КЗ "Рунівщинський ліцей" Зачепилівської селищної ради Берестинського району Харківської області</t>
  </si>
  <si>
    <t>TZ_zo_105</t>
  </si>
  <si>
    <t>КЗ "Харківська гімназія №86 Харківської міської ради"</t>
  </si>
  <si>
    <t>TZ_zo_106</t>
  </si>
  <si>
    <t>КЗ "Харківський ліцей №47 Харківської міської ради"</t>
  </si>
  <si>
    <t>TZ_zo_107</t>
  </si>
  <si>
    <t>КЗ Введенський ліцей</t>
  </si>
  <si>
    <t>TZ_zo_108</t>
  </si>
  <si>
    <t>КЗ КМР "Слобідська гімназія"</t>
  </si>
  <si>
    <t>TZ_zo_109</t>
  </si>
  <si>
    <t>КЗ ЛОР "Багатопрофільний навчально-реабілітаційний центр "Довіра"</t>
  </si>
  <si>
    <t>TZ_zo_110</t>
  </si>
  <si>
    <t>КЗ ЛОР "Багатопрофільний навчально-реабілітаційний центр Святого Миколая"</t>
  </si>
  <si>
    <t>TZ_zo_111</t>
  </si>
  <si>
    <t>КЗДО "Межівський ясла-садок №1"Сонечко" МСР"</t>
  </si>
  <si>
    <t>TZ_zo_112</t>
  </si>
  <si>
    <t>Комунальний заклад дошкільної освіти (ясла-садок) комбінованого типу №43 Дніпровської міської ради</t>
  </si>
  <si>
    <t>TZ_zo_113</t>
  </si>
  <si>
    <t>Кіровоградський кооперативний фаховий коледж економіки і права імені М.П.Сая</t>
  </si>
  <si>
    <t>TZ_zo_114</t>
  </si>
  <si>
    <t>Комунальний дошкільний навчальний заклад (ясла-садок) 423</t>
  </si>
  <si>
    <t>TZ_zo_115</t>
  </si>
  <si>
    <t>Комунальний заклад "Богодухівська спеціальна школа" Харківської обласної ради</t>
  </si>
  <si>
    <t>TZ_zo_116</t>
  </si>
  <si>
    <t>комунальний заклад "Заклад дошкільної освіти (ясла-садок) № 242 Харківської міської ради"</t>
  </si>
  <si>
    <t>TZ_zo_117</t>
  </si>
  <si>
    <t>Комунальний заклад "Запорізька спеціалізована школа-інтернат ІІ-ІІІ ступенів "Козацький ліцей" Запорізької обласної ради</t>
  </si>
  <si>
    <t>TZ_zo_118</t>
  </si>
  <si>
    <t>Комунальний заклад "Лозівський заклад дошкільної освіти (ясла- садок) 8" Лозівської міської ради Харківської області</t>
  </si>
  <si>
    <t>TZ_zo_119</t>
  </si>
  <si>
    <t>Комунальний заклад "Меліоративний заклад дошкільної освіти" Ромашка" Піщанської сільської ради Самарівського району Дніпропетровської області</t>
  </si>
  <si>
    <t>TZ_zo_120</t>
  </si>
  <si>
    <t>Комунальний заклад "Новоградівський ліцей" Кропивницького району Кіровоградської області</t>
  </si>
  <si>
    <t>TZ_zo_121</t>
  </si>
  <si>
    <t>Комунальний заклад "Новопокровський заклад дошкільної освіти (ясла-садок) Новопокровської селищної ради Чугуївського району Харківської області</t>
  </si>
  <si>
    <t>TZ_zo_122</t>
  </si>
  <si>
    <t>Комунальний заклад "Перечинський професійний ліцей" Закарпатської обласної ради</t>
  </si>
  <si>
    <t>TZ_zo_123</t>
  </si>
  <si>
    <t>комунальний заклад "Харківський ліцей № 163 Харківської міської ради"</t>
  </si>
  <si>
    <t>TZ_zo_124</t>
  </si>
  <si>
    <t xml:space="preserve">КОМУНАЛЬНИЙ ЗАКЛАД «ЗАКЛАД ДОШКІЛЬНОЇ ОСВІТИ (ЯСЛА-САДОК) № 18 «ОЛЕНКА» КАМ’ЯНСЬКОЇ МІСЬКОЇ РАДИ 
</t>
  </si>
  <si>
    <t>TZ_zo_125</t>
  </si>
  <si>
    <t>Комунальний заклад «Люботинський мистецький ліцей “Дивосвіт”» Харківської обласної ради</t>
  </si>
  <si>
    <t>TZ_zo_126</t>
  </si>
  <si>
    <t>КОМУНАЛЬНИЙ ЗАКЛАД «МИКОЛАЇВСЬКИЙ ОБЛАСНИЙ АКАДЕМІЧНИЙ ЛІЦЕЙ „ВІДРОДЖЕННЯ“» МИКОЛАЇВСЬКОЇ ОБЛАСНОЇ РАДИ</t>
  </si>
  <si>
    <t>TZ_zo_127</t>
  </si>
  <si>
    <t>Комунальний заклад «Мироцька гімназія 12» Бучанської міської ради Київської області</t>
  </si>
  <si>
    <t>TZ_zo_128</t>
  </si>
  <si>
    <t>Комунальний заклад «Харківський фаховий коледж спортивного профілю» Харківської обласної ради</t>
  </si>
  <si>
    <t>TZ_zo_129</t>
  </si>
  <si>
    <t>Комунальний заклад «Черкаський академічний ліцей "Перспектива" Черкаської обласної ради»</t>
  </si>
  <si>
    <t>TZ_zo_130</t>
  </si>
  <si>
    <t>Комунальний заклад дошкільної освіти "Івушка" Підгородненської міської ради Дніпровського району Дніпропетровської області</t>
  </si>
  <si>
    <t>TZ_zo_131</t>
  </si>
  <si>
    <t>Комунальний заклад дошкільної освіти (дитячий садок) № 240 Криворізької міської ради</t>
  </si>
  <si>
    <t>TZ_zo_132</t>
  </si>
  <si>
    <t>Комунальний заклад дошкільної освіти (центр розвитку дитини) №88 Криворізької міської ради</t>
  </si>
  <si>
    <t>TZ_zo_133</t>
  </si>
  <si>
    <t xml:space="preserve">Комунальний заклад дошкільної освіти (ясла – садок) комбінованого типу №303 Криворізької міської ради
</t>
  </si>
  <si>
    <t>TZ_zo_134</t>
  </si>
  <si>
    <t>Комунальний заклад дошкільної освіти (ясла-садок) комбінованого типу N 47 Дніпровської міської ради</t>
  </si>
  <si>
    <t>TZ_zo_135</t>
  </si>
  <si>
    <t>Комунальний заклад дошкільної освіти (ясла-садок) комбінованого типу №263 Криворізької міської ради</t>
  </si>
  <si>
    <t>TZ_zo_136</t>
  </si>
  <si>
    <t>Комунальний заклад дошкільної освіти (ясла-садок)комунального типу № 75 Криворізької міської ради</t>
  </si>
  <si>
    <t>TZ_zo_137</t>
  </si>
  <si>
    <t>Комунальний заклад дошкільної освіти (ясла-садок) комбінованого типу №54 Криворізької міської ради</t>
  </si>
  <si>
    <t>TZ_zo_138</t>
  </si>
  <si>
    <t>Комунальний заклад загальної середньої освіти "Княгининівський ліцей №34" Луцької міської ради</t>
  </si>
  <si>
    <t>TZ_zo_139</t>
  </si>
  <si>
    <t>Комунальний заклад загальної середньої освіти «Ліцей №7 Хмельницької міської ради»</t>
  </si>
  <si>
    <t>TZ_zo_140</t>
  </si>
  <si>
    <t>Комунальний заклад освіти "Навчально-виховний комплекс №122 "загальноосвітній навчальний заклад - дошкільний навчальний заклад" Дніпровської міської ради</t>
  </si>
  <si>
    <t>TZ_zo_141</t>
  </si>
  <si>
    <t>Комунальний заклад освіти "Нікопольський ліцей "Гармонія" Дніпропетровської обласної ради"</t>
  </si>
  <si>
    <t>TZ_zo_142</t>
  </si>
  <si>
    <t>Комунальний заклад освіти "Покровський центр підготовки і перепідготовки робітничих кадрів" Дніпропетровської обласної ради"</t>
  </si>
  <si>
    <t>TZ_zo_143</t>
  </si>
  <si>
    <t>Комунальний заклад Сумської обласної ради "Шосткинський ліцей спортивного профілю"</t>
  </si>
  <si>
    <t>TZ_zo_144</t>
  </si>
  <si>
    <t>Копачівська гімназія</t>
  </si>
  <si>
    <t>TZ_zo_145</t>
  </si>
  <si>
    <t>Корчицький ліцей Михайлюцької сільської ради</t>
  </si>
  <si>
    <t>TZ_zo_146</t>
  </si>
  <si>
    <t>Костянтинопільський заклад загальної середньої освіти І-ІІІ ступенів Великоновосілківської селищної ради</t>
  </si>
  <si>
    <t>TZ_zo_147</t>
  </si>
  <si>
    <t>Краматорська загальноосвітня школа І-ІІІ ступенів №16 Краматорської міської ради Донецької області</t>
  </si>
  <si>
    <t>TZ_zo_148</t>
  </si>
  <si>
    <t>Криворізька гімназія 93 Криворізької міської ради</t>
  </si>
  <si>
    <t>TZ_zo_149</t>
  </si>
  <si>
    <t>Криворізька гімназія № 102 Криворізької міської ради</t>
  </si>
  <si>
    <t>TZ_zo_150</t>
  </si>
  <si>
    <t>Криворізька гімназія № 120 Кріворізької міської ради</t>
  </si>
  <si>
    <t>TZ_zo_151</t>
  </si>
  <si>
    <t>Криворізький ліцей №71 Криворізької міської ради</t>
  </si>
  <si>
    <t>TZ_zo_152</t>
  </si>
  <si>
    <t>Криворізький ліцей №77 Криворізької міської ради</t>
  </si>
  <si>
    <t>TZ_zo_153</t>
  </si>
  <si>
    <t>КУ Сумська ЗОШ №27, м. Суми, Сумської області</t>
  </si>
  <si>
    <t>TZ_zo_154</t>
  </si>
  <si>
    <t>Куликівський ліцей Куликівської селищної ради</t>
  </si>
  <si>
    <t>TZ_zo_155</t>
  </si>
  <si>
    <t>Курахівський опорний заклад загальної середньої освіти № 5 Курахівської міської ради Донецької області</t>
  </si>
  <si>
    <t>TZ_zo_156</t>
  </si>
  <si>
    <t>Леб'язький заклад дошкільної освіти (ясла-садок) "Сонечко" Зачепилівської селищної ради Берестинського району Харківської області</t>
  </si>
  <si>
    <t>TZ_zo_157</t>
  </si>
  <si>
    <t>Летичівський ліцей №3</t>
  </si>
  <si>
    <t>TZ_zo_158</t>
  </si>
  <si>
    <t>Липовецький заклад загальної середньої освіти І-ІІІ ступенів Хустської міської ради</t>
  </si>
  <si>
    <t>TZ_zo_159</t>
  </si>
  <si>
    <t>Лісівська філія комунального закладу "Михайлівський ліцей" Олександрівської селищної ради Кропивницького району Кіровоградської області</t>
  </si>
  <si>
    <t>TZ_zo_160</t>
  </si>
  <si>
    <t>Ліцей "ЮВЕНЕС" міста Сіверськодонецька Луганської області</t>
  </si>
  <si>
    <t>TZ_zo_161</t>
  </si>
  <si>
    <t>Ліцей 1 ім.Героя України М.Дзявульського Шепетівської міської ради Хмельницької області</t>
  </si>
  <si>
    <t>TZ_zo_162</t>
  </si>
  <si>
    <t>Ліцей № 267 Дарницького району м. Києва</t>
  </si>
  <si>
    <t>TZ_zo_163</t>
  </si>
  <si>
    <t>ліцей № 1 Івано-Франківської міської ради</t>
  </si>
  <si>
    <t>TZ_zo_164</t>
  </si>
  <si>
    <t>Ліцей № 101 Шевченківського району м. Києва</t>
  </si>
  <si>
    <t>TZ_zo_165</t>
  </si>
  <si>
    <t>Ліцей № 19 "ЮНІТІ"</t>
  </si>
  <si>
    <t>TZ_zo_166</t>
  </si>
  <si>
    <t>Ліцей №25 міста Житомира</t>
  </si>
  <si>
    <t>TZ_zo_167</t>
  </si>
  <si>
    <t>Ліцей №252 імені Василя Симоненка Оболонського району м. Києва</t>
  </si>
  <si>
    <t>TZ_zo_168</t>
  </si>
  <si>
    <t>Ліцей №3 Новокаховської міської ради</t>
  </si>
  <si>
    <t>TZ_zo_169</t>
  </si>
  <si>
    <t>Ліцей Інітіум міста Сіверськодонецька Луганської області</t>
  </si>
  <si>
    <t>TZ_zo_170</t>
  </si>
  <si>
    <t>Ліцей Новобузької міської ради</t>
  </si>
  <si>
    <t>TZ_zo_171</t>
  </si>
  <si>
    <t>Лозуватський КЗДО «Берізка»</t>
  </si>
  <si>
    <t>TZ_zo_172</t>
  </si>
  <si>
    <t>Лозуватський ліцей імені Т.Г.Шевченка</t>
  </si>
  <si>
    <t>TZ_zo_173</t>
  </si>
  <si>
    <t>Лохвицька загальноосвітня школа І-ІІІ ст. №3</t>
  </si>
  <si>
    <t>TZ_zo_174</t>
  </si>
  <si>
    <t>Луцький кооперативний фаховий коледж Львівського торговельно-економічного університету</t>
  </si>
  <si>
    <t>TZ_zo_175</t>
  </si>
  <si>
    <t>Любимівський ЗПЗСО Нововоронцовської селищної ради</t>
  </si>
  <si>
    <t>TZ_zo_176</t>
  </si>
  <si>
    <t>Любомирівський ліцей Магдалинівської селищної ради</t>
  </si>
  <si>
    <t>TZ_zo_177</t>
  </si>
  <si>
    <t>Малосмілянська початкова школа Тернівської сільської ради</t>
  </si>
  <si>
    <t>TZ_zo_178</t>
  </si>
  <si>
    <t>Миколаївський ліцей 60</t>
  </si>
  <si>
    <t>TZ_zo_179</t>
  </si>
  <si>
    <t>Михайлюцький ліцей Михайлюцької сільської ради Шепетівського району Хмельницької області</t>
  </si>
  <si>
    <t>TZ_zo_180</t>
  </si>
  <si>
    <t>Міжлиманський заклад дошкільної освіти "Орлятко" Усатівської сільської ради Одеського району Одеської області</t>
  </si>
  <si>
    <t>TZ_zo_181</t>
  </si>
  <si>
    <t>НВК "Ліцей- загальноосвітня школа І-ІІІ ступенів "Лідер" Смілянської міської ради Черкаської області</t>
  </si>
  <si>
    <t>TZ_zo_182</t>
  </si>
  <si>
    <t xml:space="preserve">НВК "Інженерно-економічна школа – Львівський економічний ліцей"
</t>
  </si>
  <si>
    <t>TZ_zo_183</t>
  </si>
  <si>
    <t>Національний університет "Чернігівська політехніка"</t>
  </si>
  <si>
    <t>TZ_zo_184</t>
  </si>
  <si>
    <t>Національний університет біоресурсів і природокористування України</t>
  </si>
  <si>
    <t>TZ_zo_185</t>
  </si>
  <si>
    <t>Нетішинський професійний ліцей</t>
  </si>
  <si>
    <t>TZ_zo_186</t>
  </si>
  <si>
    <t>Нікопольська гімназія №20 Нікопольської міської ради</t>
  </si>
  <si>
    <t>TZ_zo_187</t>
  </si>
  <si>
    <t>Новобузька гімназія № 4</t>
  </si>
  <si>
    <t>TZ_zo_188</t>
  </si>
  <si>
    <t>Новопавлівський ліцей Новопавлівської сільської ради Дніпропетровської області</t>
  </si>
  <si>
    <t>TZ_zo_189</t>
  </si>
  <si>
    <t>Новоселицька гімназія Міжгірської селищної ради</t>
  </si>
  <si>
    <t>TZ_zo_190</t>
  </si>
  <si>
    <t>Одеський ліцей №63 Одеської міської ради</t>
  </si>
  <si>
    <t>TZ_zo_191</t>
  </si>
  <si>
    <t>Опорний заклад «Каланчацький заклад повної загальної середньої освіти №1»</t>
  </si>
  <si>
    <t>TZ_zo_192</t>
  </si>
  <si>
    <t>Опорний заклад освіти - Колінковецький ліцей Топорівської сільської ради</t>
  </si>
  <si>
    <t>TZ_zo_193</t>
  </si>
  <si>
    <t>Опорний заклад освіти-Городищенський заклад загальної середньої освіти I-III ступенів № 3 Городищенської міської ради Черкаської області</t>
  </si>
  <si>
    <t>TZ_zo_194</t>
  </si>
  <si>
    <t>Осташівська гімназія імені Мартина Барвінського</t>
  </si>
  <si>
    <t>TZ_zo_195</t>
  </si>
  <si>
    <t>Пантаївський ліцей Пантаївської селищної ради Олександрійського району</t>
  </si>
  <si>
    <t>TZ_zo_196</t>
  </si>
  <si>
    <t>Пашковецький заклад дошкільної освіти "Пролісок" Лісовогринівецької сільської ради Хмельницького району Хмельницької області</t>
  </si>
  <si>
    <t>TZ_zo_197</t>
  </si>
  <si>
    <t>Пединківська гімназія Любарськоі селищної ради Житомирської області</t>
  </si>
  <si>
    <t>TZ_zo_198</t>
  </si>
  <si>
    <t>Первомайська міська станція юних натуралістів</t>
  </si>
  <si>
    <t>TZ_zo_199</t>
  </si>
  <si>
    <t>Переможненський ЗДО ясла-садок "Квітуча вишенька"Комарнівської міської ради Львівської області</t>
  </si>
  <si>
    <t>TZ_zo_200</t>
  </si>
  <si>
    <t>Пирятинський ліцей №4 Пирятинської міської ради Полтавської області</t>
  </si>
  <si>
    <t>TZ_zo_201</t>
  </si>
  <si>
    <t>Полтавський університет економіки і торгівлі</t>
  </si>
  <si>
    <t>TZ_zo_202</t>
  </si>
  <si>
    <t>Правдинська гімназія Білозерської селищної ради Херсонського району Херсонської області</t>
  </si>
  <si>
    <t>TZ_zo_203</t>
  </si>
  <si>
    <t>Професійно-технічне училище 71</t>
  </si>
  <si>
    <t>TZ_zo_204</t>
  </si>
  <si>
    <t>Рівненський академічний ліцей "Престиж" імені Лілії Котовської Рівненської міської ради</t>
  </si>
  <si>
    <t>TZ_zo_205</t>
  </si>
  <si>
    <t>Розівський опорний заклад загальної середньої освіти I-III ступенів Розівської селищної ради Пологівського району Запорізької області</t>
  </si>
  <si>
    <t>TZ_zo_206</t>
  </si>
  <si>
    <t>САРАТСЬКИЙ ЛІЦЕЙ САРАТСЬКОЇ СЕЛИЩНОЇ РАДИ БІЛГОРОД-ДНІСТРОВСЬКОГО РАЙОНУ ОДЕСЬКОЇ ОБЛАСТІ</t>
  </si>
  <si>
    <t>TZ_zo_207</t>
  </si>
  <si>
    <t>Сасівська гімназія Неліпинської сільської ради Мукачівського району</t>
  </si>
  <si>
    <t>TZ_zo_208</t>
  </si>
  <si>
    <t>Світильнянська гімназія</t>
  </si>
  <si>
    <t>TZ_zo_209</t>
  </si>
  <si>
    <t>Седнівський ліцей Седнівської селищної ради Чернігівського району Чернігівської області</t>
  </si>
  <si>
    <t>TZ_zo_210</t>
  </si>
  <si>
    <t>Середня загальноосвітня школа 90 м. Львова</t>
  </si>
  <si>
    <t>TZ_zo_211</t>
  </si>
  <si>
    <t>Славутицький ЗЗСО І-ІІІ ст. №3 Славутицької міської ради Вишгородського району Київської області</t>
  </si>
  <si>
    <t>TZ_zo_212</t>
  </si>
  <si>
    <t>Слов'янський ЗЗСО І - ІІІ ступенів № 12 Слов'янської міської ради Донецької області</t>
  </si>
  <si>
    <t>TZ_zo_213</t>
  </si>
  <si>
    <t>Слов'янський педагогічний ліцей Слов'янської міської ради Донецької області</t>
  </si>
  <si>
    <t>TZ_zo_214</t>
  </si>
  <si>
    <t>Смілянська загальноосвітня школа І -ІІІ ступенів №1 Смілянської міської ради Черкаської області</t>
  </si>
  <si>
    <t>TZ_zo_215</t>
  </si>
  <si>
    <t>Соснівська гімназія №14</t>
  </si>
  <si>
    <t>TZ_zo_216</t>
  </si>
  <si>
    <t>Соснівська гімназія №15</t>
  </si>
  <si>
    <t>TZ_zo_217</t>
  </si>
  <si>
    <t>Софіївський ЗДО "РОМАШКА" Софіївської селищної ради Дніпропетровської області</t>
  </si>
  <si>
    <t>TZ_zo_218</t>
  </si>
  <si>
    <t>Софіївський ЗДО "Чайка" Софіївської селищної ради Дніпропетровської області, старша група "Веселка"</t>
  </si>
  <si>
    <t>TZ_zo_219</t>
  </si>
  <si>
    <t>Спеціалізована школа І-ІІІ ступенів №28 з поглибленим вивченням англійської мови Шевченківського району</t>
  </si>
  <si>
    <t>TZ_zo_220</t>
  </si>
  <si>
    <t>Ставрівський опорний ліцей з дошкільним відділенням, початковою школою та гімназією</t>
  </si>
  <si>
    <t>TZ_zo_221</t>
  </si>
  <si>
    <t>Стайківський ліцей "Світоч" Ржищівської міської ради Київської області</t>
  </si>
  <si>
    <t>TZ_zo_222</t>
  </si>
  <si>
    <t>Старобезрадичівський ЗДО (дитячий садок) "Волошка" Козинської селищної ради Обухівського району Київської області</t>
  </si>
  <si>
    <t>TZ_zo_223</t>
  </si>
  <si>
    <t>Стеблівський ЗЗСО І-ІІІ ст Хустської міської ради</t>
  </si>
  <si>
    <t>TZ_zo_224</t>
  </si>
  <si>
    <t>Стецівський ліцей Чигиринської міської ради Черкаської області</t>
  </si>
  <si>
    <t>TZ_zo_225</t>
  </si>
  <si>
    <t>Структурний дошкільний підрозділ "Барвінок" Ладанський ліцей Ладанської селищної ради</t>
  </si>
  <si>
    <t>TZ_zo_226</t>
  </si>
  <si>
    <t>Сумський фаховий коледж будівництва та архітектури</t>
  </si>
  <si>
    <t>TZ_zo_227</t>
  </si>
  <si>
    <t>Тавежнянська філія Комунального закладу "Огіївський ліцей" Сахновщинської селищної ради Берестинського району Харківської області</t>
  </si>
  <si>
    <t>TZ_zo_228</t>
  </si>
  <si>
    <t>Таращанський технічний та економіко-правовий фаховий коледж</t>
  </si>
  <si>
    <t>TZ_zo_229</t>
  </si>
  <si>
    <t>Тернопільський кооперативний фаховий коледж</t>
  </si>
  <si>
    <t>TZ_zo_230</t>
  </si>
  <si>
    <t>Тернопільський навчально-виховний комплекс "Загальноосвітня школа І - Ііі ступенів - економічний ліцей №9 імені Іванни Блажкевич"</t>
  </si>
  <si>
    <t>TZ_zo_231</t>
  </si>
  <si>
    <t>ТОВ "Приватний ліцей "Ай Діти" міста Києва"</t>
  </si>
  <si>
    <t>TZ_zo_232</t>
  </si>
  <si>
    <t>ТОВ Приватний заклад освіти «Київський ліцей «Сігма школа»</t>
  </si>
  <si>
    <t>TZ_zo_233</t>
  </si>
  <si>
    <t>Торчиновицька гімназія Старосамбірської міської ради Самбірського району Львівської області</t>
  </si>
  <si>
    <t>TZ_zo_234</t>
  </si>
  <si>
    <t>Українська класична гімназія Лубенської міської ради Лубенського району Полтавської області</t>
  </si>
  <si>
    <t>TZ_zo_235</t>
  </si>
  <si>
    <t>Филенківський ліцей Скороходівської селищної ради</t>
  </si>
  <si>
    <t>TZ_zo_236</t>
  </si>
  <si>
    <t>Харківський кооперативний торгово-економічний фаховий коледж</t>
  </si>
  <si>
    <t>TZ_zo_237</t>
  </si>
  <si>
    <t>Харківський фаховий коледж спорту</t>
  </si>
  <si>
    <t>TZ_zo_238</t>
  </si>
  <si>
    <t>Херсонська гімназія №14 Херсонської міської ради</t>
  </si>
  <si>
    <t>TZ_zo_239</t>
  </si>
  <si>
    <t>Херсонська загальноосвітня школа I-III ступенів № 55 Херсонської міської ради</t>
  </si>
  <si>
    <t>TZ_zo_240</t>
  </si>
  <si>
    <t>Херсонська загальноосвітня школа І-ІІІ ступенів № 45 Херсонської міської ради</t>
  </si>
  <si>
    <t>TZ_zo_241</t>
  </si>
  <si>
    <t>Херсонський заклад дошкільної освіти №12 Херсонської міської ради</t>
  </si>
  <si>
    <t>TZ_zo_242</t>
  </si>
  <si>
    <t>ХЗДО № 43 " Горобинка" М. Хмельницький</t>
  </si>
  <si>
    <t>TZ_zo_243</t>
  </si>
  <si>
    <t>Хмельницький заклад дошкільної освіти №40 "Сонечко"</t>
  </si>
  <si>
    <t>TZ_zo_244</t>
  </si>
  <si>
    <t>Хмельницький заклад дошкільної освіти №20 "Білочка"</t>
  </si>
  <si>
    <t>TZ_zo_245</t>
  </si>
  <si>
    <t>ХМЕЛЬНИЦЬКИЙ ЗАКЛАД ДОШКІЛЬНОЇ ОСВІТИ 50 « ЛЕЛЕЧЕНЬКА»</t>
  </si>
  <si>
    <t>TZ_zo_246</t>
  </si>
  <si>
    <t>Хмельницький заклад дошкільної освіти № 29</t>
  </si>
  <si>
    <t>TZ_zo_247</t>
  </si>
  <si>
    <t>Хмельницький заклад дошкільної освіти № 32 "Росинка"</t>
  </si>
  <si>
    <t>TZ_zo_248</t>
  </si>
  <si>
    <t>Хмельницький заклад дошкільної освіти № 5 "Соловейко"</t>
  </si>
  <si>
    <t>TZ_zo_249</t>
  </si>
  <si>
    <t>Хмельницький заклад дошкільної освіти № 53 "Веселка"</t>
  </si>
  <si>
    <t>TZ_zo_250</t>
  </si>
  <si>
    <t>Хмельницький заклад дошкільної освіти №57 "Перлинка"</t>
  </si>
  <si>
    <t>TZ_zo_251</t>
  </si>
  <si>
    <t>Хмельницький кооперативний торговельно-економічний інститут</t>
  </si>
  <si>
    <t>TZ_zo_252</t>
  </si>
  <si>
    <t>Хмельницький кооперативний фаховий коледж Хмельницького кооперативного торговельно-економічного інституту</t>
  </si>
  <si>
    <t>TZ_zo_253</t>
  </si>
  <si>
    <t>Хмельницький університет управління та права імені Леоніда Юзькова</t>
  </si>
  <si>
    <t>TZ_zo_254</t>
  </si>
  <si>
    <t>Хрестищенська гімназія Берестинської міської ради Харківської області</t>
  </si>
  <si>
    <t>TZ_zo_255</t>
  </si>
  <si>
    <t>Центр Дитячої та юнацької творчості Південноукраїнської міської ради</t>
  </si>
  <si>
    <t>TZ_zo_256</t>
  </si>
  <si>
    <t>Центр позашкільної освіти Городоцької селищної ради</t>
  </si>
  <si>
    <t>TZ_zo_257</t>
  </si>
  <si>
    <t>Чанизький ЗЗСО І-ІІ ст. Буської міської ради</t>
  </si>
  <si>
    <t>TZ_zo_258</t>
  </si>
  <si>
    <t>Черкаська спеціалізована школа І-ІІІ ступенів №33 імені Василя Симоненка Черкаської міської ради Черкаської області</t>
  </si>
  <si>
    <t>TZ_zo_259</t>
  </si>
  <si>
    <t>Черкаський ліцей з посиленою військово-фізичною підготовкою імені Захисників Украіни</t>
  </si>
  <si>
    <t>TZ_zo_260</t>
  </si>
  <si>
    <t>Черкаський ліцей Черкаської селищної ради Краматорського району Донецької області</t>
  </si>
  <si>
    <t>TZ_zo_261</t>
  </si>
  <si>
    <t>Черкаський національний університет імені Богдана Хмельницького</t>
  </si>
  <si>
    <t>TZ_zo_262</t>
  </si>
  <si>
    <t>Чернівецький індустріальний фаховий коледж</t>
  </si>
  <si>
    <t>TZ_zo_263</t>
  </si>
  <si>
    <t>Чернівецький політехнічний фаховий коледж</t>
  </si>
  <si>
    <t>TZ_zo_264</t>
  </si>
  <si>
    <t>Чернівецький фаховий коледж технологій та дизайну</t>
  </si>
  <si>
    <t>TZ_zo_265</t>
  </si>
  <si>
    <t>Чернігівська гімназія № 11 Чернігівської міської ради</t>
  </si>
  <si>
    <t>TZ_zo_266</t>
  </si>
  <si>
    <t>Черняхівський ліцей №2 Черняхівської селищної ради</t>
  </si>
  <si>
    <t>TZ_zo_267</t>
  </si>
  <si>
    <t>Чугуєво-Бабчанський лісовий фаховий коледж</t>
  </si>
  <si>
    <t>TZ_zo_268</t>
  </si>
  <si>
    <t>Шевченківський ліцей №1 Шевченківської селищної ради Куп'янського району Харківської області</t>
  </si>
  <si>
    <t>TZ_zo_269</t>
  </si>
  <si>
    <t>Шепетівська загальноосвітня школа І-ІІІ ступенів №8 Хмельницької області</t>
  </si>
  <si>
    <t>TZ_zo_270</t>
  </si>
  <si>
    <t>Школа №248 І-ІІІ ступенів Деснянського району міста Києва</t>
  </si>
  <si>
    <t>TZ_zo_271</t>
  </si>
  <si>
    <t>Ямпільський ліцей №2 Ямпільської селищної ради Сумської області</t>
  </si>
  <si>
    <t>Номер</t>
  </si>
  <si>
    <t>Навчальний заклад</t>
  </si>
  <si>
    <t>Богданівська гімназія Тернопільського району Тернопільської області</t>
  </si>
  <si>
    <t>TZ_zo_272</t>
  </si>
  <si>
    <t>Дошкільний навчальний заклад №24 "Калинка" Смілянської міської ради Черкаської області</t>
  </si>
  <si>
    <t>TZ_zo_273</t>
  </si>
  <si>
    <t>Київський професійний коледж "ЛІВОБЕРЕЖНИЙ"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</si>
</sst>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alan.bank.gov.ua/get-user-certificate/ZgRUHbTNpECEPyVuzOKG" TargetMode="External"/><Relationship Id="rId21" Type="http://schemas.openxmlformats.org/officeDocument/2006/relationships/hyperlink" Target="https://talan.bank.gov.ua/get-user-certificate/ZgRUHa5VWPhsWc0VhxNO" TargetMode="External"/><Relationship Id="rId63" Type="http://schemas.openxmlformats.org/officeDocument/2006/relationships/hyperlink" Target="https://talan.bank.gov.ua/get-user-certificate/ZgRUHPgMjdDNXJgxVXqH" TargetMode="External"/><Relationship Id="rId159" Type="http://schemas.openxmlformats.org/officeDocument/2006/relationships/hyperlink" Target="https://talan.bank.gov.ua/get-user-certificate/ZgRUH4gn2x1jrUjSeJoj" TargetMode="External"/><Relationship Id="rId170" Type="http://schemas.openxmlformats.org/officeDocument/2006/relationships/hyperlink" Target="https://talan.bank.gov.ua/get-user-certificate/ZgRUHLLzk1kLt9PLI6Fc" TargetMode="External"/><Relationship Id="rId226" Type="http://schemas.openxmlformats.org/officeDocument/2006/relationships/hyperlink" Target="https://talan.bank.gov.ua/get-user-certificate/ZgRUHoMYR7BsOiqjAFbL" TargetMode="External"/><Relationship Id="rId268" Type="http://schemas.openxmlformats.org/officeDocument/2006/relationships/hyperlink" Target="https://talan.bank.gov.ua/get-user-certificate/ZgRUHObIOp7ySz2xkTxe" TargetMode="External"/><Relationship Id="rId32" Type="http://schemas.openxmlformats.org/officeDocument/2006/relationships/hyperlink" Target="https://talan.bank.gov.ua/get-user-certificate/ZgRUHELEoh66J9gEuMx6" TargetMode="External"/><Relationship Id="rId74" Type="http://schemas.openxmlformats.org/officeDocument/2006/relationships/hyperlink" Target="https://talan.bank.gov.ua/get-user-certificate/ZgRUHSaH5eYF13XI8YmC" TargetMode="External"/><Relationship Id="rId128" Type="http://schemas.openxmlformats.org/officeDocument/2006/relationships/hyperlink" Target="https://talan.bank.gov.ua/get-user-certificate/ZgRUHC47HUgoPBx0a2YM" TargetMode="External"/><Relationship Id="rId5" Type="http://schemas.openxmlformats.org/officeDocument/2006/relationships/hyperlink" Target="https://talan.bank.gov.ua/get-user-certificate/ZgRUHiQH-N1avS2BJmAF" TargetMode="External"/><Relationship Id="rId95" Type="http://schemas.openxmlformats.org/officeDocument/2006/relationships/hyperlink" Target="https://talan.bank.gov.ua/get-user-certificate/ZgRUHLsE8QAVOJO0E0t9" TargetMode="External"/><Relationship Id="rId160" Type="http://schemas.openxmlformats.org/officeDocument/2006/relationships/hyperlink" Target="https://talan.bank.gov.ua/get-user-certificate/ZgRUHsHgXbfbfUHxLRYy" TargetMode="External"/><Relationship Id="rId181" Type="http://schemas.openxmlformats.org/officeDocument/2006/relationships/hyperlink" Target="https://talan.bank.gov.ua/get-user-certificate/ZgRUHPpRP2XcKQDy_oxB" TargetMode="External"/><Relationship Id="rId216" Type="http://schemas.openxmlformats.org/officeDocument/2006/relationships/hyperlink" Target="https://talan.bank.gov.ua/get-user-certificate/ZgRUHCYwXksFE2N3_uO_" TargetMode="External"/><Relationship Id="rId237" Type="http://schemas.openxmlformats.org/officeDocument/2006/relationships/hyperlink" Target="https://talan.bank.gov.ua/get-user-certificate/ZgRUHsYDnuZGk4ndptVc" TargetMode="External"/><Relationship Id="rId258" Type="http://schemas.openxmlformats.org/officeDocument/2006/relationships/hyperlink" Target="https://talan.bank.gov.ua/get-user-certificate/ZgRUH83IXONy1yDHkZKO" TargetMode="External"/><Relationship Id="rId22" Type="http://schemas.openxmlformats.org/officeDocument/2006/relationships/hyperlink" Target="https://talan.bank.gov.ua/get-user-certificate/ZgRUH-_YQuX7uQY-NiaP" TargetMode="External"/><Relationship Id="rId43" Type="http://schemas.openxmlformats.org/officeDocument/2006/relationships/hyperlink" Target="https://talan.bank.gov.ua/get-user-certificate/ZgRUHDwc3Eq7dujn4JOz" TargetMode="External"/><Relationship Id="rId64" Type="http://schemas.openxmlformats.org/officeDocument/2006/relationships/hyperlink" Target="https://talan.bank.gov.ua/get-user-certificate/ZgRUHI0OiQyUpy_rdDYy" TargetMode="External"/><Relationship Id="rId118" Type="http://schemas.openxmlformats.org/officeDocument/2006/relationships/hyperlink" Target="https://talan.bank.gov.ua/get-user-certificate/ZgRUHKSrENJGaXxeDwQI" TargetMode="External"/><Relationship Id="rId139" Type="http://schemas.openxmlformats.org/officeDocument/2006/relationships/hyperlink" Target="https://talan.bank.gov.ua/get-user-certificate/ZgRUHm0uEdo1rAeCaP3i" TargetMode="External"/><Relationship Id="rId85" Type="http://schemas.openxmlformats.org/officeDocument/2006/relationships/hyperlink" Target="https://talan.bank.gov.ua/get-user-certificate/ZgRUH2V14KKu-KDiX9Pd" TargetMode="External"/><Relationship Id="rId150" Type="http://schemas.openxmlformats.org/officeDocument/2006/relationships/hyperlink" Target="https://talan.bank.gov.ua/get-user-certificate/ZgRUH_5cH_NZRLh3n96j" TargetMode="External"/><Relationship Id="rId171" Type="http://schemas.openxmlformats.org/officeDocument/2006/relationships/hyperlink" Target="https://talan.bank.gov.ua/get-user-certificate/ZgRUHqpClXXTzm1cZKYL" TargetMode="External"/><Relationship Id="rId192" Type="http://schemas.openxmlformats.org/officeDocument/2006/relationships/hyperlink" Target="https://talan.bank.gov.ua/get-user-certificate/ZgRUHt1h2dTgXEtCW1DK" TargetMode="External"/><Relationship Id="rId206" Type="http://schemas.openxmlformats.org/officeDocument/2006/relationships/hyperlink" Target="https://talan.bank.gov.ua/get-user-certificate/ZgRUHq9e10XGTK14YLjE" TargetMode="External"/><Relationship Id="rId227" Type="http://schemas.openxmlformats.org/officeDocument/2006/relationships/hyperlink" Target="https://talan.bank.gov.ua/get-user-certificate/ZgRUHZu8xbumgu7CijiY" TargetMode="External"/><Relationship Id="rId248" Type="http://schemas.openxmlformats.org/officeDocument/2006/relationships/hyperlink" Target="https://talan.bank.gov.ua/get-user-certificate/ZgRUH-HIYH9iuuumOWkc" TargetMode="External"/><Relationship Id="rId269" Type="http://schemas.openxmlformats.org/officeDocument/2006/relationships/hyperlink" Target="https://talan.bank.gov.ua/get-user-certificate/ZgRUHgA5O38giruI_U95" TargetMode="External"/><Relationship Id="rId12" Type="http://schemas.openxmlformats.org/officeDocument/2006/relationships/hyperlink" Target="https://talan.bank.gov.ua/get-user-certificate/ZgRUHbYtItiqzLalvR3u" TargetMode="External"/><Relationship Id="rId33" Type="http://schemas.openxmlformats.org/officeDocument/2006/relationships/hyperlink" Target="https://talan.bank.gov.ua/get-user-certificate/ZgRUHUSdw55RCDvC20_Y" TargetMode="External"/><Relationship Id="rId108" Type="http://schemas.openxmlformats.org/officeDocument/2006/relationships/hyperlink" Target="https://talan.bank.gov.ua/get-user-certificate/ZgRUHHEBWleyozSehwal" TargetMode="External"/><Relationship Id="rId129" Type="http://schemas.openxmlformats.org/officeDocument/2006/relationships/hyperlink" Target="https://talan.bank.gov.ua/get-user-certificate/ZgRUHkiDOq4qTX_cFARQ" TargetMode="External"/><Relationship Id="rId54" Type="http://schemas.openxmlformats.org/officeDocument/2006/relationships/hyperlink" Target="https://talan.bank.gov.ua/get-user-certificate/ZgRUHG2enmqVcZ83mk-2" TargetMode="External"/><Relationship Id="rId75" Type="http://schemas.openxmlformats.org/officeDocument/2006/relationships/hyperlink" Target="https://talan.bank.gov.ua/get-user-certificate/ZgRUHDdYSEGzQCR4GxIQ" TargetMode="External"/><Relationship Id="rId96" Type="http://schemas.openxmlformats.org/officeDocument/2006/relationships/hyperlink" Target="https://talan.bank.gov.ua/get-user-certificate/ZgRUHHiQzlf2_QUYVD3i" TargetMode="External"/><Relationship Id="rId140" Type="http://schemas.openxmlformats.org/officeDocument/2006/relationships/hyperlink" Target="https://talan.bank.gov.ua/get-user-certificate/ZgRUH8ta-di4SOZZsrUw" TargetMode="External"/><Relationship Id="rId161" Type="http://schemas.openxmlformats.org/officeDocument/2006/relationships/hyperlink" Target="https://talan.bank.gov.ua/get-user-certificate/ZgRUHmUZdAspbIHNCZqe" TargetMode="External"/><Relationship Id="rId182" Type="http://schemas.openxmlformats.org/officeDocument/2006/relationships/hyperlink" Target="https://talan.bank.gov.ua/get-user-certificate/ZgRUHBrW5f2nxotwBBdk" TargetMode="External"/><Relationship Id="rId217" Type="http://schemas.openxmlformats.org/officeDocument/2006/relationships/hyperlink" Target="https://talan.bank.gov.ua/get-user-certificate/ZgRUHzKnK64FuAJJQJoN" TargetMode="External"/><Relationship Id="rId6" Type="http://schemas.openxmlformats.org/officeDocument/2006/relationships/hyperlink" Target="https://talan.bank.gov.ua/get-user-certificate/ZgRUH0w34pBzFJIbjUXs" TargetMode="External"/><Relationship Id="rId238" Type="http://schemas.openxmlformats.org/officeDocument/2006/relationships/hyperlink" Target="https://talan.bank.gov.ua/get-user-certificate/ZgRUHFowqvpMQPjhfaUc" TargetMode="External"/><Relationship Id="rId259" Type="http://schemas.openxmlformats.org/officeDocument/2006/relationships/hyperlink" Target="https://talan.bank.gov.ua/get-user-certificate/ZgRUHB2tJBjCnm7xpngh" TargetMode="External"/><Relationship Id="rId23" Type="http://schemas.openxmlformats.org/officeDocument/2006/relationships/hyperlink" Target="https://talan.bank.gov.ua/get-user-certificate/ZgRUHww34eJPfMjGxr6Q" TargetMode="External"/><Relationship Id="rId119" Type="http://schemas.openxmlformats.org/officeDocument/2006/relationships/hyperlink" Target="https://talan.bank.gov.ua/get-user-certificate/ZgRUHIQdNbjWlUeraAKy" TargetMode="External"/><Relationship Id="rId270" Type="http://schemas.openxmlformats.org/officeDocument/2006/relationships/hyperlink" Target="https://talan.bank.gov.ua/get-user-certificate/ZgRUH1AupVpVhOIPH3jy" TargetMode="External"/><Relationship Id="rId44" Type="http://schemas.openxmlformats.org/officeDocument/2006/relationships/hyperlink" Target="https://talan.bank.gov.ua/get-user-certificate/ZgRUHo-0LJ1K6aSgV0_F" TargetMode="External"/><Relationship Id="rId65" Type="http://schemas.openxmlformats.org/officeDocument/2006/relationships/hyperlink" Target="https://talan.bank.gov.ua/get-user-certificate/ZgRUHU_VYi0owLLpOPba" TargetMode="External"/><Relationship Id="rId86" Type="http://schemas.openxmlformats.org/officeDocument/2006/relationships/hyperlink" Target="https://talan.bank.gov.ua/get-user-certificate/ZgRUH613fn-Ds7PvRKQx" TargetMode="External"/><Relationship Id="rId130" Type="http://schemas.openxmlformats.org/officeDocument/2006/relationships/hyperlink" Target="https://talan.bank.gov.ua/get-user-certificate/ZgRUHmugMvQZR1YTgm8c" TargetMode="External"/><Relationship Id="rId151" Type="http://schemas.openxmlformats.org/officeDocument/2006/relationships/hyperlink" Target="https://talan.bank.gov.ua/get-user-certificate/ZgRUHnWDpAZmDj7k9QmF" TargetMode="External"/><Relationship Id="rId172" Type="http://schemas.openxmlformats.org/officeDocument/2006/relationships/hyperlink" Target="https://talan.bank.gov.ua/get-user-certificate/ZgRUHujFQ2UUlYJ0vvQM" TargetMode="External"/><Relationship Id="rId193" Type="http://schemas.openxmlformats.org/officeDocument/2006/relationships/hyperlink" Target="https://talan.bank.gov.ua/get-user-certificate/ZgRUH0RKyJs5zl3R__28" TargetMode="External"/><Relationship Id="rId207" Type="http://schemas.openxmlformats.org/officeDocument/2006/relationships/hyperlink" Target="https://talan.bank.gov.ua/get-user-certificate/ZgRUHdUCmGc6_gLnAH0n" TargetMode="External"/><Relationship Id="rId228" Type="http://schemas.openxmlformats.org/officeDocument/2006/relationships/hyperlink" Target="https://talan.bank.gov.ua/get-user-certificate/ZgRUH8GxCJJUDffDLWIY" TargetMode="External"/><Relationship Id="rId249" Type="http://schemas.openxmlformats.org/officeDocument/2006/relationships/hyperlink" Target="https://talan.bank.gov.ua/get-user-certificate/ZgRUHn-3LtJ148LMRgFW" TargetMode="External"/><Relationship Id="rId13" Type="http://schemas.openxmlformats.org/officeDocument/2006/relationships/hyperlink" Target="https://talan.bank.gov.ua/get-user-certificate/ZgRUH0bpcVjkcRjTUGYe" TargetMode="External"/><Relationship Id="rId109" Type="http://schemas.openxmlformats.org/officeDocument/2006/relationships/hyperlink" Target="https://talan.bank.gov.ua/get-user-certificate/ZgRUHxOUPje5DmsBk20N" TargetMode="External"/><Relationship Id="rId260" Type="http://schemas.openxmlformats.org/officeDocument/2006/relationships/hyperlink" Target="https://talan.bank.gov.ua/get-user-certificate/ZgRUHQfvlKC67-Hzj63Z" TargetMode="External"/><Relationship Id="rId34" Type="http://schemas.openxmlformats.org/officeDocument/2006/relationships/hyperlink" Target="https://talan.bank.gov.ua/get-user-certificate/ZgRUHiHCC-KcO21IaH1a" TargetMode="External"/><Relationship Id="rId55" Type="http://schemas.openxmlformats.org/officeDocument/2006/relationships/hyperlink" Target="https://talan.bank.gov.ua/get-user-certificate/ZgRUHpVtoTc_itWfOyku" TargetMode="External"/><Relationship Id="rId76" Type="http://schemas.openxmlformats.org/officeDocument/2006/relationships/hyperlink" Target="https://talan.bank.gov.ua/get-user-certificate/ZgRUHwYlMklD7oVCN3xb" TargetMode="External"/><Relationship Id="rId97" Type="http://schemas.openxmlformats.org/officeDocument/2006/relationships/hyperlink" Target="https://talan.bank.gov.ua/get-user-certificate/ZgRUHAl3Lx7V4OyfPv7j" TargetMode="External"/><Relationship Id="rId120" Type="http://schemas.openxmlformats.org/officeDocument/2006/relationships/hyperlink" Target="https://talan.bank.gov.ua/get-user-certificate/ZgRUHsJkI08FNRB3EHAP" TargetMode="External"/><Relationship Id="rId141" Type="http://schemas.openxmlformats.org/officeDocument/2006/relationships/hyperlink" Target="https://talan.bank.gov.ua/get-user-certificate/ZgRUHzDNySH01KACYv3r" TargetMode="External"/><Relationship Id="rId7" Type="http://schemas.openxmlformats.org/officeDocument/2006/relationships/hyperlink" Target="https://talan.bank.gov.ua/get-user-certificate/ZgRUHntV4e3jZ10j3gno" TargetMode="External"/><Relationship Id="rId162" Type="http://schemas.openxmlformats.org/officeDocument/2006/relationships/hyperlink" Target="https://talan.bank.gov.ua/get-user-certificate/ZgRUH8rLV-dVeI274GO3" TargetMode="External"/><Relationship Id="rId183" Type="http://schemas.openxmlformats.org/officeDocument/2006/relationships/hyperlink" Target="https://talan.bank.gov.ua/get-user-certificate/ZgRUHN58DSHjAzFE_gga" TargetMode="External"/><Relationship Id="rId218" Type="http://schemas.openxmlformats.org/officeDocument/2006/relationships/hyperlink" Target="https://talan.bank.gov.ua/get-user-certificate/ZgRUHWGEGclXc7FE9HOC" TargetMode="External"/><Relationship Id="rId239" Type="http://schemas.openxmlformats.org/officeDocument/2006/relationships/hyperlink" Target="https://talan.bank.gov.ua/get-user-certificate/ZgRUHgL6C3ARqamXOxEF" TargetMode="External"/><Relationship Id="rId250" Type="http://schemas.openxmlformats.org/officeDocument/2006/relationships/hyperlink" Target="https://talan.bank.gov.ua/get-user-certificate/ZgRUHX5t5nOwjtCpKVem" TargetMode="External"/><Relationship Id="rId271" Type="http://schemas.openxmlformats.org/officeDocument/2006/relationships/hyperlink" Target="https://talan.bank.gov.ua/get-user-certificate/nixrZoGXPodPpUH42l3H" TargetMode="External"/><Relationship Id="rId24" Type="http://schemas.openxmlformats.org/officeDocument/2006/relationships/hyperlink" Target="https://talan.bank.gov.ua/get-user-certificate/ZgRUH3e4PNObWUIexa8F" TargetMode="External"/><Relationship Id="rId45" Type="http://schemas.openxmlformats.org/officeDocument/2006/relationships/hyperlink" Target="https://talan.bank.gov.ua/get-user-certificate/ZgRUHUP8PsbLNWA9SfwR" TargetMode="External"/><Relationship Id="rId66" Type="http://schemas.openxmlformats.org/officeDocument/2006/relationships/hyperlink" Target="https://talan.bank.gov.ua/get-user-certificate/ZgRUHqJfySi4N-4E7CVF" TargetMode="External"/><Relationship Id="rId87" Type="http://schemas.openxmlformats.org/officeDocument/2006/relationships/hyperlink" Target="https://talan.bank.gov.ua/get-user-certificate/ZgRUH3Bk-Qegnt4b2o4O" TargetMode="External"/><Relationship Id="rId110" Type="http://schemas.openxmlformats.org/officeDocument/2006/relationships/hyperlink" Target="https://talan.bank.gov.ua/get-user-certificate/ZgRUHlNR9vMRrSToEEy4" TargetMode="External"/><Relationship Id="rId131" Type="http://schemas.openxmlformats.org/officeDocument/2006/relationships/hyperlink" Target="https://talan.bank.gov.ua/get-user-certificate/ZgRUHGE4SMy6crjcELmS" TargetMode="External"/><Relationship Id="rId152" Type="http://schemas.openxmlformats.org/officeDocument/2006/relationships/hyperlink" Target="https://talan.bank.gov.ua/get-user-certificate/ZgRUHVGzG-xjr6E1OQ1y" TargetMode="External"/><Relationship Id="rId173" Type="http://schemas.openxmlformats.org/officeDocument/2006/relationships/hyperlink" Target="https://talan.bank.gov.ua/get-user-certificate/ZgRUHorOZamjlWddHw-K" TargetMode="External"/><Relationship Id="rId194" Type="http://schemas.openxmlformats.org/officeDocument/2006/relationships/hyperlink" Target="https://talan.bank.gov.ua/get-user-certificate/ZgRUHRJHbgSGqnxZ9jc5" TargetMode="External"/><Relationship Id="rId208" Type="http://schemas.openxmlformats.org/officeDocument/2006/relationships/hyperlink" Target="https://talan.bank.gov.ua/get-user-certificate/ZgRUHeUd3HpaoDmoOqPC" TargetMode="External"/><Relationship Id="rId229" Type="http://schemas.openxmlformats.org/officeDocument/2006/relationships/hyperlink" Target="https://talan.bank.gov.ua/get-user-certificate/ZgRUHRBtI3b6vTw-7RMI" TargetMode="External"/><Relationship Id="rId240" Type="http://schemas.openxmlformats.org/officeDocument/2006/relationships/hyperlink" Target="https://talan.bank.gov.ua/get-user-certificate/ZgRUHbjaAsY_DaOJLtw4" TargetMode="External"/><Relationship Id="rId261" Type="http://schemas.openxmlformats.org/officeDocument/2006/relationships/hyperlink" Target="https://talan.bank.gov.ua/get-user-certificate/ZgRUHY9HHhzmTJ_brEP-" TargetMode="External"/><Relationship Id="rId14" Type="http://schemas.openxmlformats.org/officeDocument/2006/relationships/hyperlink" Target="https://talan.bank.gov.ua/get-user-certificate/ZgRUH71hdRi5zGJD5ZeY" TargetMode="External"/><Relationship Id="rId35" Type="http://schemas.openxmlformats.org/officeDocument/2006/relationships/hyperlink" Target="https://talan.bank.gov.ua/get-user-certificate/ZgRUHe5SwZnGKB4mObTw" TargetMode="External"/><Relationship Id="rId56" Type="http://schemas.openxmlformats.org/officeDocument/2006/relationships/hyperlink" Target="https://talan.bank.gov.ua/get-user-certificate/ZgRUHwnrsiSlL-4idMI4" TargetMode="External"/><Relationship Id="rId77" Type="http://schemas.openxmlformats.org/officeDocument/2006/relationships/hyperlink" Target="https://talan.bank.gov.ua/get-user-certificate/ZgRUHCllhoialInYHvLC" TargetMode="External"/><Relationship Id="rId100" Type="http://schemas.openxmlformats.org/officeDocument/2006/relationships/hyperlink" Target="https://talan.bank.gov.ua/get-user-certificate/ZgRUHkzywhIqqu3jT54h" TargetMode="External"/><Relationship Id="rId8" Type="http://schemas.openxmlformats.org/officeDocument/2006/relationships/hyperlink" Target="https://talan.bank.gov.ua/get-user-certificate/ZgRUHjiIfH7szllPvAym" TargetMode="External"/><Relationship Id="rId98" Type="http://schemas.openxmlformats.org/officeDocument/2006/relationships/hyperlink" Target="https://talan.bank.gov.ua/get-user-certificate/ZgRUH5118O93J9U8-J9c" TargetMode="External"/><Relationship Id="rId121" Type="http://schemas.openxmlformats.org/officeDocument/2006/relationships/hyperlink" Target="https://talan.bank.gov.ua/get-user-certificate/ZgRUH71-VJht-gmpeNM9" TargetMode="External"/><Relationship Id="rId142" Type="http://schemas.openxmlformats.org/officeDocument/2006/relationships/hyperlink" Target="https://talan.bank.gov.ua/get-user-certificate/ZgRUHWQFd4SoDKNti1HR" TargetMode="External"/><Relationship Id="rId163" Type="http://schemas.openxmlformats.org/officeDocument/2006/relationships/hyperlink" Target="https://talan.bank.gov.ua/get-user-certificate/ZgRUHW07CILa_yLt9r0E" TargetMode="External"/><Relationship Id="rId184" Type="http://schemas.openxmlformats.org/officeDocument/2006/relationships/hyperlink" Target="https://talan.bank.gov.ua/get-user-certificate/ZgRUHvFav1fEaIoG5-tr" TargetMode="External"/><Relationship Id="rId219" Type="http://schemas.openxmlformats.org/officeDocument/2006/relationships/hyperlink" Target="https://talan.bank.gov.ua/get-user-certificate/ZgRUH4AdodDYuGDKT11K" TargetMode="External"/><Relationship Id="rId230" Type="http://schemas.openxmlformats.org/officeDocument/2006/relationships/hyperlink" Target="https://talan.bank.gov.ua/get-user-certificate/ZgRUHmLjOxR2O26KTQvv" TargetMode="External"/><Relationship Id="rId251" Type="http://schemas.openxmlformats.org/officeDocument/2006/relationships/hyperlink" Target="https://talan.bank.gov.ua/get-user-certificate/ZgRUHDQqyjCQFU7mWsTT" TargetMode="External"/><Relationship Id="rId25" Type="http://schemas.openxmlformats.org/officeDocument/2006/relationships/hyperlink" Target="https://talan.bank.gov.ua/get-user-certificate/ZgRUHqHlG2_S4kWT-7kW" TargetMode="External"/><Relationship Id="rId46" Type="http://schemas.openxmlformats.org/officeDocument/2006/relationships/hyperlink" Target="https://talan.bank.gov.ua/get-user-certificate/ZgRUHaUtXYGEh-yHsReh" TargetMode="External"/><Relationship Id="rId67" Type="http://schemas.openxmlformats.org/officeDocument/2006/relationships/hyperlink" Target="https://talan.bank.gov.ua/get-user-certificate/ZgRUH9Xy1nEGtplTUvYw" TargetMode="External"/><Relationship Id="rId272" Type="http://schemas.openxmlformats.org/officeDocument/2006/relationships/hyperlink" Target="https://talan.bank.gov.ua/get-user-certificate/nixrZIcSynLWUQCsRGG8" TargetMode="External"/><Relationship Id="rId88" Type="http://schemas.openxmlformats.org/officeDocument/2006/relationships/hyperlink" Target="https://talan.bank.gov.ua/get-user-certificate/ZgRUHzwyEGCxmGK-GSUj" TargetMode="External"/><Relationship Id="rId111" Type="http://schemas.openxmlformats.org/officeDocument/2006/relationships/hyperlink" Target="https://talan.bank.gov.ua/get-user-certificate/ZgRUH5m6HzYFdn3V3Fnd" TargetMode="External"/><Relationship Id="rId132" Type="http://schemas.openxmlformats.org/officeDocument/2006/relationships/hyperlink" Target="https://talan.bank.gov.ua/get-user-certificate/ZgRUHGM5TJGu8p-4Qkuz" TargetMode="External"/><Relationship Id="rId153" Type="http://schemas.openxmlformats.org/officeDocument/2006/relationships/hyperlink" Target="https://talan.bank.gov.ua/get-user-certificate/ZgRUH9e2NDJ_gWMsw5SR" TargetMode="External"/><Relationship Id="rId174" Type="http://schemas.openxmlformats.org/officeDocument/2006/relationships/hyperlink" Target="https://talan.bank.gov.ua/get-user-certificate/ZgRUH5aBhAD92EFoAT5h" TargetMode="External"/><Relationship Id="rId195" Type="http://schemas.openxmlformats.org/officeDocument/2006/relationships/hyperlink" Target="https://talan.bank.gov.ua/get-user-certificate/ZgRUH0k5ZUOmC2BpLbeK" TargetMode="External"/><Relationship Id="rId209" Type="http://schemas.openxmlformats.org/officeDocument/2006/relationships/hyperlink" Target="https://talan.bank.gov.ua/get-user-certificate/ZgRUHPyQUy6GgPB9hlcn" TargetMode="External"/><Relationship Id="rId220" Type="http://schemas.openxmlformats.org/officeDocument/2006/relationships/hyperlink" Target="https://talan.bank.gov.ua/get-user-certificate/ZgRUH0jPFR6y6SrozDwK" TargetMode="External"/><Relationship Id="rId241" Type="http://schemas.openxmlformats.org/officeDocument/2006/relationships/hyperlink" Target="https://talan.bank.gov.ua/get-user-certificate/ZgRUHmVqcbOrV7JUfRuc" TargetMode="External"/><Relationship Id="rId15" Type="http://schemas.openxmlformats.org/officeDocument/2006/relationships/hyperlink" Target="https://talan.bank.gov.ua/get-user-certificate/ZgRUHIl9OgQLT9GCmtlG" TargetMode="External"/><Relationship Id="rId36" Type="http://schemas.openxmlformats.org/officeDocument/2006/relationships/hyperlink" Target="https://talan.bank.gov.ua/get-user-certificate/ZgRUHKbSfJECS2-WLTyz" TargetMode="External"/><Relationship Id="rId57" Type="http://schemas.openxmlformats.org/officeDocument/2006/relationships/hyperlink" Target="https://talan.bank.gov.ua/get-user-certificate/ZgRUHM-WvM-2VJrK7GDA" TargetMode="External"/><Relationship Id="rId262" Type="http://schemas.openxmlformats.org/officeDocument/2006/relationships/hyperlink" Target="https://talan.bank.gov.ua/get-user-certificate/ZgRUHtdE5TyYPU_t0tG-" TargetMode="External"/><Relationship Id="rId78" Type="http://schemas.openxmlformats.org/officeDocument/2006/relationships/hyperlink" Target="https://talan.bank.gov.ua/get-user-certificate/ZgRUHI9ptGGdml5xmC1i" TargetMode="External"/><Relationship Id="rId99" Type="http://schemas.openxmlformats.org/officeDocument/2006/relationships/hyperlink" Target="https://talan.bank.gov.ua/get-user-certificate/ZgRUHyZTfaYCVxnr8bmT" TargetMode="External"/><Relationship Id="rId101" Type="http://schemas.openxmlformats.org/officeDocument/2006/relationships/hyperlink" Target="https://talan.bank.gov.ua/get-user-certificate/ZgRUHYm7Y5nfOJtaw_fI" TargetMode="External"/><Relationship Id="rId122" Type="http://schemas.openxmlformats.org/officeDocument/2006/relationships/hyperlink" Target="https://talan.bank.gov.ua/get-user-certificate/ZgRUH4XCZqRmzmo-Hs8K" TargetMode="External"/><Relationship Id="rId143" Type="http://schemas.openxmlformats.org/officeDocument/2006/relationships/hyperlink" Target="https://talan.bank.gov.ua/get-user-certificate/ZgRUHVX23MtHWho49jFr" TargetMode="External"/><Relationship Id="rId164" Type="http://schemas.openxmlformats.org/officeDocument/2006/relationships/hyperlink" Target="https://talan.bank.gov.ua/get-user-certificate/ZgRUH0k7wz6z-Eji9MJD" TargetMode="External"/><Relationship Id="rId185" Type="http://schemas.openxmlformats.org/officeDocument/2006/relationships/hyperlink" Target="https://talan.bank.gov.ua/get-user-certificate/ZgRUHpTdNewCjrpzqp-j" TargetMode="External"/><Relationship Id="rId9" Type="http://schemas.openxmlformats.org/officeDocument/2006/relationships/hyperlink" Target="https://talan.bank.gov.ua/get-user-certificate/ZgRUHRo-PMc9knePmlyo" TargetMode="External"/><Relationship Id="rId210" Type="http://schemas.openxmlformats.org/officeDocument/2006/relationships/hyperlink" Target="https://talan.bank.gov.ua/get-user-certificate/ZgRUH68X6t3fvho3sa9J" TargetMode="External"/><Relationship Id="rId26" Type="http://schemas.openxmlformats.org/officeDocument/2006/relationships/hyperlink" Target="https://talan.bank.gov.ua/get-user-certificate/ZgRUHzu9_KqM_NwGoFf_" TargetMode="External"/><Relationship Id="rId231" Type="http://schemas.openxmlformats.org/officeDocument/2006/relationships/hyperlink" Target="https://talan.bank.gov.ua/get-user-certificate/ZgRUHOeGtw57Uxf0qZRA" TargetMode="External"/><Relationship Id="rId252" Type="http://schemas.openxmlformats.org/officeDocument/2006/relationships/hyperlink" Target="https://talan.bank.gov.ua/get-user-certificate/ZgRUH3ZS0LSjbzy2oVMR" TargetMode="External"/><Relationship Id="rId273" Type="http://schemas.openxmlformats.org/officeDocument/2006/relationships/hyperlink" Target="https://talan.bank.gov.ua/get-user-certificate/nixrZKbAgqLtZiHg9Udr" TargetMode="External"/><Relationship Id="rId47" Type="http://schemas.openxmlformats.org/officeDocument/2006/relationships/hyperlink" Target="https://talan.bank.gov.ua/get-user-certificate/ZgRUHP6BZc5b7CR0vPlD" TargetMode="External"/><Relationship Id="rId68" Type="http://schemas.openxmlformats.org/officeDocument/2006/relationships/hyperlink" Target="https://talan.bank.gov.ua/get-user-certificate/ZgRUHyHh6oazQYrWuXhS" TargetMode="External"/><Relationship Id="rId89" Type="http://schemas.openxmlformats.org/officeDocument/2006/relationships/hyperlink" Target="https://talan.bank.gov.ua/get-user-certificate/ZgRUHGv99s6-3goOGY65" TargetMode="External"/><Relationship Id="rId112" Type="http://schemas.openxmlformats.org/officeDocument/2006/relationships/hyperlink" Target="https://talan.bank.gov.ua/get-user-certificate/ZgRUHIBSIq-F_sBx6oO9" TargetMode="External"/><Relationship Id="rId133" Type="http://schemas.openxmlformats.org/officeDocument/2006/relationships/hyperlink" Target="https://talan.bank.gov.ua/get-user-certificate/ZgRUHqCeB2ES6B6ImMu6" TargetMode="External"/><Relationship Id="rId154" Type="http://schemas.openxmlformats.org/officeDocument/2006/relationships/hyperlink" Target="https://talan.bank.gov.ua/get-user-certificate/ZgRUH5WA-7wMWIMS72nX" TargetMode="External"/><Relationship Id="rId175" Type="http://schemas.openxmlformats.org/officeDocument/2006/relationships/hyperlink" Target="https://talan.bank.gov.ua/get-user-certificate/ZgRUH6mxFxJV6wWWQx4U" TargetMode="External"/><Relationship Id="rId196" Type="http://schemas.openxmlformats.org/officeDocument/2006/relationships/hyperlink" Target="https://talan.bank.gov.ua/get-user-certificate/ZgRUHkZLPdxSn6THtrBg" TargetMode="External"/><Relationship Id="rId200" Type="http://schemas.openxmlformats.org/officeDocument/2006/relationships/hyperlink" Target="https://talan.bank.gov.ua/get-user-certificate/ZgRUHw-G8Iu4fpcZLidz" TargetMode="External"/><Relationship Id="rId16" Type="http://schemas.openxmlformats.org/officeDocument/2006/relationships/hyperlink" Target="https://talan.bank.gov.ua/get-user-certificate/ZgRUHCSjhJadM4don5o1" TargetMode="External"/><Relationship Id="rId221" Type="http://schemas.openxmlformats.org/officeDocument/2006/relationships/hyperlink" Target="https://talan.bank.gov.ua/get-user-certificate/ZgRUHISBxJfSvRZRQnOI" TargetMode="External"/><Relationship Id="rId242" Type="http://schemas.openxmlformats.org/officeDocument/2006/relationships/hyperlink" Target="https://talan.bank.gov.ua/get-user-certificate/ZgRUHKyTWXNAC6sOrIxV" TargetMode="External"/><Relationship Id="rId263" Type="http://schemas.openxmlformats.org/officeDocument/2006/relationships/hyperlink" Target="https://talan.bank.gov.ua/get-user-certificate/ZgRUHtGYuOAGG0EXkNIV" TargetMode="External"/><Relationship Id="rId37" Type="http://schemas.openxmlformats.org/officeDocument/2006/relationships/hyperlink" Target="https://talan.bank.gov.ua/get-user-certificate/ZgRUHlizEshSJIUT39qS" TargetMode="External"/><Relationship Id="rId58" Type="http://schemas.openxmlformats.org/officeDocument/2006/relationships/hyperlink" Target="https://talan.bank.gov.ua/get-user-certificate/ZgRUHtduBZ8o2YIL2aCW" TargetMode="External"/><Relationship Id="rId79" Type="http://schemas.openxmlformats.org/officeDocument/2006/relationships/hyperlink" Target="https://talan.bank.gov.ua/get-user-certificate/ZgRUHGWbzTbqT2QUM87e" TargetMode="External"/><Relationship Id="rId102" Type="http://schemas.openxmlformats.org/officeDocument/2006/relationships/hyperlink" Target="https://talan.bank.gov.ua/get-user-certificate/ZgRUHK32Oj151NmRuQOQ" TargetMode="External"/><Relationship Id="rId123" Type="http://schemas.openxmlformats.org/officeDocument/2006/relationships/hyperlink" Target="https://talan.bank.gov.ua/get-user-certificate/ZgRUHlIPKfxRCol8tWtY" TargetMode="External"/><Relationship Id="rId144" Type="http://schemas.openxmlformats.org/officeDocument/2006/relationships/hyperlink" Target="https://talan.bank.gov.ua/get-user-certificate/ZgRUHknwA8g_u5IyLnxn" TargetMode="External"/><Relationship Id="rId90" Type="http://schemas.openxmlformats.org/officeDocument/2006/relationships/hyperlink" Target="https://talan.bank.gov.ua/get-user-certificate/ZgRUHF5IaMSspx4_4hbN" TargetMode="External"/><Relationship Id="rId165" Type="http://schemas.openxmlformats.org/officeDocument/2006/relationships/hyperlink" Target="https://talan.bank.gov.ua/get-user-certificate/ZgRUHS439F_OgGvyNe5C" TargetMode="External"/><Relationship Id="rId186" Type="http://schemas.openxmlformats.org/officeDocument/2006/relationships/hyperlink" Target="https://talan.bank.gov.ua/get-user-certificate/ZgRUHWl4k-JuIeij3xZb" TargetMode="External"/><Relationship Id="rId211" Type="http://schemas.openxmlformats.org/officeDocument/2006/relationships/hyperlink" Target="https://talan.bank.gov.ua/get-user-certificate/ZgRUH7W6ixKeL-FDJfOd" TargetMode="External"/><Relationship Id="rId232" Type="http://schemas.openxmlformats.org/officeDocument/2006/relationships/hyperlink" Target="https://talan.bank.gov.ua/get-user-certificate/ZgRUHV3RPgGwQphdUqZm" TargetMode="External"/><Relationship Id="rId253" Type="http://schemas.openxmlformats.org/officeDocument/2006/relationships/hyperlink" Target="https://talan.bank.gov.ua/get-user-certificate/ZgRUHu937KfxVsxYlgIf" TargetMode="External"/><Relationship Id="rId27" Type="http://schemas.openxmlformats.org/officeDocument/2006/relationships/hyperlink" Target="https://talan.bank.gov.ua/get-user-certificate/ZgRUHhosFBZZSxd0PlFx" TargetMode="External"/><Relationship Id="rId48" Type="http://schemas.openxmlformats.org/officeDocument/2006/relationships/hyperlink" Target="https://talan.bank.gov.ua/get-user-certificate/ZgRUHn4iD7XWm6T6xscr" TargetMode="External"/><Relationship Id="rId69" Type="http://schemas.openxmlformats.org/officeDocument/2006/relationships/hyperlink" Target="https://talan.bank.gov.ua/get-user-certificate/ZgRUHOLMAlQdyUjG4BeU" TargetMode="External"/><Relationship Id="rId113" Type="http://schemas.openxmlformats.org/officeDocument/2006/relationships/hyperlink" Target="https://talan.bank.gov.ua/get-user-certificate/ZgRUHG1UJqm_puN50yez" TargetMode="External"/><Relationship Id="rId134" Type="http://schemas.openxmlformats.org/officeDocument/2006/relationships/hyperlink" Target="https://talan.bank.gov.ua/get-user-certificate/ZgRUHXWdbM6_MKkcdQIK" TargetMode="External"/><Relationship Id="rId80" Type="http://schemas.openxmlformats.org/officeDocument/2006/relationships/hyperlink" Target="https://talan.bank.gov.ua/get-user-certificate/ZgRUHYV19BtO_78BSlgA" TargetMode="External"/><Relationship Id="rId155" Type="http://schemas.openxmlformats.org/officeDocument/2006/relationships/hyperlink" Target="https://talan.bank.gov.ua/get-user-certificate/ZgRUHMjnlrn2lMFxjBmX" TargetMode="External"/><Relationship Id="rId176" Type="http://schemas.openxmlformats.org/officeDocument/2006/relationships/hyperlink" Target="https://talan.bank.gov.ua/get-user-certificate/ZgRUHpWaOd6MLtEBROTs" TargetMode="External"/><Relationship Id="rId197" Type="http://schemas.openxmlformats.org/officeDocument/2006/relationships/hyperlink" Target="https://talan.bank.gov.ua/get-user-certificate/ZgRUH3yyMrf4nijW6zaI" TargetMode="External"/><Relationship Id="rId201" Type="http://schemas.openxmlformats.org/officeDocument/2006/relationships/hyperlink" Target="https://talan.bank.gov.ua/get-user-certificate/ZgRUHE1n27s8DznZpdgh" TargetMode="External"/><Relationship Id="rId222" Type="http://schemas.openxmlformats.org/officeDocument/2006/relationships/hyperlink" Target="https://talan.bank.gov.ua/get-user-certificate/ZgRUH8GHSG6egzE-uQoV" TargetMode="External"/><Relationship Id="rId243" Type="http://schemas.openxmlformats.org/officeDocument/2006/relationships/hyperlink" Target="https://talan.bank.gov.ua/get-user-certificate/ZgRUHL-gv83tzB0Sg0sJ" TargetMode="External"/><Relationship Id="rId264" Type="http://schemas.openxmlformats.org/officeDocument/2006/relationships/hyperlink" Target="https://talan.bank.gov.ua/get-user-certificate/ZgRUH6_JXRmBPhP5b4oQ" TargetMode="External"/><Relationship Id="rId17" Type="http://schemas.openxmlformats.org/officeDocument/2006/relationships/hyperlink" Target="https://talan.bank.gov.ua/get-user-certificate/ZgRUH7uskbJj6_uWdByJ" TargetMode="External"/><Relationship Id="rId38" Type="http://schemas.openxmlformats.org/officeDocument/2006/relationships/hyperlink" Target="https://talan.bank.gov.ua/get-user-certificate/ZgRUH8YxOM4qjm1kMDfu" TargetMode="External"/><Relationship Id="rId59" Type="http://schemas.openxmlformats.org/officeDocument/2006/relationships/hyperlink" Target="https://talan.bank.gov.ua/get-user-certificate/ZgRUHnKIblMFOwx0k0Of" TargetMode="External"/><Relationship Id="rId103" Type="http://schemas.openxmlformats.org/officeDocument/2006/relationships/hyperlink" Target="https://talan.bank.gov.ua/get-user-certificate/ZgRUHe7tuDI8pRNb1Euo" TargetMode="External"/><Relationship Id="rId124" Type="http://schemas.openxmlformats.org/officeDocument/2006/relationships/hyperlink" Target="https://talan.bank.gov.ua/get-user-certificate/ZgRUH6_zGjz3dqptFPUu" TargetMode="External"/><Relationship Id="rId70" Type="http://schemas.openxmlformats.org/officeDocument/2006/relationships/hyperlink" Target="https://talan.bank.gov.ua/get-user-certificate/ZgRUH8KSxoea6Go7zHL-" TargetMode="External"/><Relationship Id="rId91" Type="http://schemas.openxmlformats.org/officeDocument/2006/relationships/hyperlink" Target="https://talan.bank.gov.ua/get-user-certificate/ZgRUHWHTQvBjAsI3b3SF" TargetMode="External"/><Relationship Id="rId145" Type="http://schemas.openxmlformats.org/officeDocument/2006/relationships/hyperlink" Target="https://talan.bank.gov.ua/get-user-certificate/ZgRUHTiZjpVzHxg5rpIw" TargetMode="External"/><Relationship Id="rId166" Type="http://schemas.openxmlformats.org/officeDocument/2006/relationships/hyperlink" Target="https://talan.bank.gov.ua/get-user-certificate/ZgRUHuNY1Fo4i3KbZrBB" TargetMode="External"/><Relationship Id="rId187" Type="http://schemas.openxmlformats.org/officeDocument/2006/relationships/hyperlink" Target="https://talan.bank.gov.ua/get-user-certificate/ZgRUH8LYPe8noZ9xHjx4" TargetMode="External"/><Relationship Id="rId1" Type="http://schemas.openxmlformats.org/officeDocument/2006/relationships/hyperlink" Target="https://talan.bank.gov.ua/get-user-certificate/ZgRUHgGoGTBBkK2j1-Iw" TargetMode="External"/><Relationship Id="rId212" Type="http://schemas.openxmlformats.org/officeDocument/2006/relationships/hyperlink" Target="https://talan.bank.gov.ua/get-user-certificate/ZgRUH5YyCFiBP2hyxXJa" TargetMode="External"/><Relationship Id="rId233" Type="http://schemas.openxmlformats.org/officeDocument/2006/relationships/hyperlink" Target="https://talan.bank.gov.ua/get-user-certificate/ZgRUH6UuU7iY8urxsOf6" TargetMode="External"/><Relationship Id="rId254" Type="http://schemas.openxmlformats.org/officeDocument/2006/relationships/hyperlink" Target="https://talan.bank.gov.ua/get-user-certificate/ZgRUH6aoKWuE1P51xIw2" TargetMode="External"/><Relationship Id="rId28" Type="http://schemas.openxmlformats.org/officeDocument/2006/relationships/hyperlink" Target="https://talan.bank.gov.ua/get-user-certificate/ZgRUHAeRue36QH_l2VOo" TargetMode="External"/><Relationship Id="rId49" Type="http://schemas.openxmlformats.org/officeDocument/2006/relationships/hyperlink" Target="https://talan.bank.gov.ua/get-user-certificate/ZgRUH5G70IH0LD8m7byP" TargetMode="External"/><Relationship Id="rId114" Type="http://schemas.openxmlformats.org/officeDocument/2006/relationships/hyperlink" Target="https://talan.bank.gov.ua/get-user-certificate/ZgRUHdDJ886N9Wu-55lT" TargetMode="External"/><Relationship Id="rId60" Type="http://schemas.openxmlformats.org/officeDocument/2006/relationships/hyperlink" Target="https://talan.bank.gov.ua/get-user-certificate/ZgRUHMMg-sOkQGZa_6W4" TargetMode="External"/><Relationship Id="rId81" Type="http://schemas.openxmlformats.org/officeDocument/2006/relationships/hyperlink" Target="https://talan.bank.gov.ua/get-user-certificate/ZgRUHDNOj1bQNQ-nm6_k" TargetMode="External"/><Relationship Id="rId135" Type="http://schemas.openxmlformats.org/officeDocument/2006/relationships/hyperlink" Target="https://talan.bank.gov.ua/get-user-certificate/ZgRUHtGqro60TJxQ1YCI" TargetMode="External"/><Relationship Id="rId156" Type="http://schemas.openxmlformats.org/officeDocument/2006/relationships/hyperlink" Target="https://talan.bank.gov.ua/get-user-certificate/ZgRUHZSlIbDX1CZoBnQq" TargetMode="External"/><Relationship Id="rId177" Type="http://schemas.openxmlformats.org/officeDocument/2006/relationships/hyperlink" Target="https://talan.bank.gov.ua/get-user-certificate/ZgRUHBR9zlvl8kklFO2R" TargetMode="External"/><Relationship Id="rId198" Type="http://schemas.openxmlformats.org/officeDocument/2006/relationships/hyperlink" Target="https://talan.bank.gov.ua/get-user-certificate/ZgRUHzJv0fsH1Mc52sgg" TargetMode="External"/><Relationship Id="rId202" Type="http://schemas.openxmlformats.org/officeDocument/2006/relationships/hyperlink" Target="https://talan.bank.gov.ua/get-user-certificate/ZgRUHfUiTnurjsE1-n2R" TargetMode="External"/><Relationship Id="rId223" Type="http://schemas.openxmlformats.org/officeDocument/2006/relationships/hyperlink" Target="https://talan.bank.gov.ua/get-user-certificate/ZgRUHr4T8vukvFpML0ux" TargetMode="External"/><Relationship Id="rId244" Type="http://schemas.openxmlformats.org/officeDocument/2006/relationships/hyperlink" Target="https://talan.bank.gov.ua/get-user-certificate/ZgRUHd75s9ubbrkoicud" TargetMode="External"/><Relationship Id="rId18" Type="http://schemas.openxmlformats.org/officeDocument/2006/relationships/hyperlink" Target="https://talan.bank.gov.ua/get-user-certificate/ZgRUHCTcFNBpscmW-NAp" TargetMode="External"/><Relationship Id="rId39" Type="http://schemas.openxmlformats.org/officeDocument/2006/relationships/hyperlink" Target="https://talan.bank.gov.ua/get-user-certificate/ZgRUHx7TZ1DsfVDxp2It" TargetMode="External"/><Relationship Id="rId265" Type="http://schemas.openxmlformats.org/officeDocument/2006/relationships/hyperlink" Target="https://talan.bank.gov.ua/get-user-certificate/ZgRUH13I6kEcpe9xg7CE" TargetMode="External"/><Relationship Id="rId50" Type="http://schemas.openxmlformats.org/officeDocument/2006/relationships/hyperlink" Target="https://talan.bank.gov.ua/get-user-certificate/ZgRUHsCvIEcLmX3jhYWk" TargetMode="External"/><Relationship Id="rId104" Type="http://schemas.openxmlformats.org/officeDocument/2006/relationships/hyperlink" Target="https://talan.bank.gov.ua/get-user-certificate/ZgRUHGRnmAr1TvAZaUix" TargetMode="External"/><Relationship Id="rId125" Type="http://schemas.openxmlformats.org/officeDocument/2006/relationships/hyperlink" Target="https://talan.bank.gov.ua/get-user-certificate/ZgRUHvjW8lH2wrGaCuj9" TargetMode="External"/><Relationship Id="rId146" Type="http://schemas.openxmlformats.org/officeDocument/2006/relationships/hyperlink" Target="https://talan.bank.gov.ua/get-user-certificate/ZgRUHhK9mJCloOng0wBw" TargetMode="External"/><Relationship Id="rId167" Type="http://schemas.openxmlformats.org/officeDocument/2006/relationships/hyperlink" Target="https://talan.bank.gov.ua/get-user-certificate/ZgRUHtVdj8_Zp47kk2tW" TargetMode="External"/><Relationship Id="rId188" Type="http://schemas.openxmlformats.org/officeDocument/2006/relationships/hyperlink" Target="https://talan.bank.gov.ua/get-user-certificate/ZgRUHTPJuBop21MrrsKf" TargetMode="External"/><Relationship Id="rId71" Type="http://schemas.openxmlformats.org/officeDocument/2006/relationships/hyperlink" Target="https://talan.bank.gov.ua/get-user-certificate/ZgRUHC_2sS1lX5CV8HwB" TargetMode="External"/><Relationship Id="rId92" Type="http://schemas.openxmlformats.org/officeDocument/2006/relationships/hyperlink" Target="https://talan.bank.gov.ua/get-user-certificate/ZgRUHZfSSAw4S1y-qoND" TargetMode="External"/><Relationship Id="rId213" Type="http://schemas.openxmlformats.org/officeDocument/2006/relationships/hyperlink" Target="https://talan.bank.gov.ua/get-user-certificate/ZgRUHOYz4__NAUzcYI0F" TargetMode="External"/><Relationship Id="rId234" Type="http://schemas.openxmlformats.org/officeDocument/2006/relationships/hyperlink" Target="https://talan.bank.gov.ua/get-user-certificate/ZgRUHX1PsEWtWrDbX8qR" TargetMode="External"/><Relationship Id="rId2" Type="http://schemas.openxmlformats.org/officeDocument/2006/relationships/hyperlink" Target="https://talan.bank.gov.ua/get-user-certificate/ZgRUHklF9SSxhdengKcT" TargetMode="External"/><Relationship Id="rId29" Type="http://schemas.openxmlformats.org/officeDocument/2006/relationships/hyperlink" Target="https://talan.bank.gov.ua/get-user-certificate/ZgRUHz8vPDu_iyB8oB37" TargetMode="External"/><Relationship Id="rId255" Type="http://schemas.openxmlformats.org/officeDocument/2006/relationships/hyperlink" Target="https://talan.bank.gov.ua/get-user-certificate/ZgRUH8iv53kWNpOypIA4" TargetMode="External"/><Relationship Id="rId40" Type="http://schemas.openxmlformats.org/officeDocument/2006/relationships/hyperlink" Target="https://talan.bank.gov.ua/get-user-certificate/ZgRUHbyF-J5UUIkxHVBU" TargetMode="External"/><Relationship Id="rId115" Type="http://schemas.openxmlformats.org/officeDocument/2006/relationships/hyperlink" Target="https://talan.bank.gov.ua/get-user-certificate/ZgRUH2GufmXWr1O0qGTI" TargetMode="External"/><Relationship Id="rId136" Type="http://schemas.openxmlformats.org/officeDocument/2006/relationships/hyperlink" Target="https://talan.bank.gov.ua/get-user-certificate/ZgRUH1qwE6FpE582z8U3" TargetMode="External"/><Relationship Id="rId157" Type="http://schemas.openxmlformats.org/officeDocument/2006/relationships/hyperlink" Target="https://talan.bank.gov.ua/get-user-certificate/ZgRUH9Px5ZguSWUji2kQ" TargetMode="External"/><Relationship Id="rId178" Type="http://schemas.openxmlformats.org/officeDocument/2006/relationships/hyperlink" Target="https://talan.bank.gov.ua/get-user-certificate/ZgRUHwzsWu96njb0W-mB" TargetMode="External"/><Relationship Id="rId61" Type="http://schemas.openxmlformats.org/officeDocument/2006/relationships/hyperlink" Target="https://talan.bank.gov.ua/get-user-certificate/ZgRUHG9VmF66qbgq3_T6" TargetMode="External"/><Relationship Id="rId82" Type="http://schemas.openxmlformats.org/officeDocument/2006/relationships/hyperlink" Target="https://talan.bank.gov.ua/get-user-certificate/ZgRUH3Q7JukfCj9KtUiE" TargetMode="External"/><Relationship Id="rId199" Type="http://schemas.openxmlformats.org/officeDocument/2006/relationships/hyperlink" Target="https://talan.bank.gov.ua/get-user-certificate/ZgRUHxEwHd-uZN6gdoo0" TargetMode="External"/><Relationship Id="rId203" Type="http://schemas.openxmlformats.org/officeDocument/2006/relationships/hyperlink" Target="https://talan.bank.gov.ua/get-user-certificate/ZgRUHpst7nXyF9HgOkL6" TargetMode="External"/><Relationship Id="rId19" Type="http://schemas.openxmlformats.org/officeDocument/2006/relationships/hyperlink" Target="https://talan.bank.gov.ua/get-user-certificate/ZgRUHLt7kHrP_C9mjsDI" TargetMode="External"/><Relationship Id="rId224" Type="http://schemas.openxmlformats.org/officeDocument/2006/relationships/hyperlink" Target="https://talan.bank.gov.ua/get-user-certificate/ZgRUHyUilCcOOfvzPSSs" TargetMode="External"/><Relationship Id="rId245" Type="http://schemas.openxmlformats.org/officeDocument/2006/relationships/hyperlink" Target="https://talan.bank.gov.ua/get-user-certificate/ZgRUHyHtrNZVh7qDpGu6" TargetMode="External"/><Relationship Id="rId266" Type="http://schemas.openxmlformats.org/officeDocument/2006/relationships/hyperlink" Target="https://talan.bank.gov.ua/get-user-certificate/ZgRUHT3q0m5ZrVhAPGSf" TargetMode="External"/><Relationship Id="rId30" Type="http://schemas.openxmlformats.org/officeDocument/2006/relationships/hyperlink" Target="https://talan.bank.gov.ua/get-user-certificate/ZgRUHhGtm_MixH3Q4E0J" TargetMode="External"/><Relationship Id="rId105" Type="http://schemas.openxmlformats.org/officeDocument/2006/relationships/hyperlink" Target="https://talan.bank.gov.ua/get-user-certificate/ZgRUHbXp7egmb8ZzKUN6" TargetMode="External"/><Relationship Id="rId126" Type="http://schemas.openxmlformats.org/officeDocument/2006/relationships/hyperlink" Target="https://talan.bank.gov.ua/get-user-certificate/ZgRUHi2pHyoSrw0X3VFb" TargetMode="External"/><Relationship Id="rId147" Type="http://schemas.openxmlformats.org/officeDocument/2006/relationships/hyperlink" Target="https://talan.bank.gov.ua/get-user-certificate/ZgRUHM0tVl717tZsYVDi" TargetMode="External"/><Relationship Id="rId168" Type="http://schemas.openxmlformats.org/officeDocument/2006/relationships/hyperlink" Target="https://talan.bank.gov.ua/get-user-certificate/ZgRUH1k6k9jnoZE8EJQc" TargetMode="External"/><Relationship Id="rId51" Type="http://schemas.openxmlformats.org/officeDocument/2006/relationships/hyperlink" Target="https://talan.bank.gov.ua/get-user-certificate/ZgRUHiDsKagfRoaaxxxX" TargetMode="External"/><Relationship Id="rId72" Type="http://schemas.openxmlformats.org/officeDocument/2006/relationships/hyperlink" Target="https://talan.bank.gov.ua/get-user-certificate/ZgRUHafbz1PkhbzERWqa" TargetMode="External"/><Relationship Id="rId93" Type="http://schemas.openxmlformats.org/officeDocument/2006/relationships/hyperlink" Target="https://talan.bank.gov.ua/get-user-certificate/ZgRUHPIqSQ8KMQSRp2cP" TargetMode="External"/><Relationship Id="rId189" Type="http://schemas.openxmlformats.org/officeDocument/2006/relationships/hyperlink" Target="https://talan.bank.gov.ua/get-user-certificate/ZgRUHcpqgy1D9cvKybwU" TargetMode="External"/><Relationship Id="rId3" Type="http://schemas.openxmlformats.org/officeDocument/2006/relationships/hyperlink" Target="https://talan.bank.gov.ua/get-user-certificate/ZgRUHvm_NV3I0Xf5nhym" TargetMode="External"/><Relationship Id="rId214" Type="http://schemas.openxmlformats.org/officeDocument/2006/relationships/hyperlink" Target="https://talan.bank.gov.ua/get-user-certificate/ZgRUHwOv9HHVmeV6fNGA" TargetMode="External"/><Relationship Id="rId235" Type="http://schemas.openxmlformats.org/officeDocument/2006/relationships/hyperlink" Target="https://talan.bank.gov.ua/get-user-certificate/ZgRUHXsNlXuJU__kUwHb" TargetMode="External"/><Relationship Id="rId256" Type="http://schemas.openxmlformats.org/officeDocument/2006/relationships/hyperlink" Target="https://talan.bank.gov.ua/get-user-certificate/ZgRUHX-Dd5SKJtgNQXzB" TargetMode="External"/><Relationship Id="rId116" Type="http://schemas.openxmlformats.org/officeDocument/2006/relationships/hyperlink" Target="https://talan.bank.gov.ua/get-user-certificate/ZgRUHcngq_4vcCpFRv6z" TargetMode="External"/><Relationship Id="rId137" Type="http://schemas.openxmlformats.org/officeDocument/2006/relationships/hyperlink" Target="https://talan.bank.gov.ua/get-user-certificate/ZgRUHNNVz9Q7sIxGg2bF" TargetMode="External"/><Relationship Id="rId158" Type="http://schemas.openxmlformats.org/officeDocument/2006/relationships/hyperlink" Target="https://talan.bank.gov.ua/get-user-certificate/ZgRUHZ0sAg_3fpCsTzUK" TargetMode="External"/><Relationship Id="rId20" Type="http://schemas.openxmlformats.org/officeDocument/2006/relationships/hyperlink" Target="https://talan.bank.gov.ua/get-user-certificate/ZgRUHMJmlgR-PQz-_aiw" TargetMode="External"/><Relationship Id="rId41" Type="http://schemas.openxmlformats.org/officeDocument/2006/relationships/hyperlink" Target="https://talan.bank.gov.ua/get-user-certificate/ZgRUHLin3JL2E0ptVU1_" TargetMode="External"/><Relationship Id="rId62" Type="http://schemas.openxmlformats.org/officeDocument/2006/relationships/hyperlink" Target="https://talan.bank.gov.ua/get-user-certificate/ZgRUHowctvEHncwmnldy" TargetMode="External"/><Relationship Id="rId83" Type="http://schemas.openxmlformats.org/officeDocument/2006/relationships/hyperlink" Target="https://talan.bank.gov.ua/get-user-certificate/ZgRUHTuCS_1rsYt2sqhS" TargetMode="External"/><Relationship Id="rId179" Type="http://schemas.openxmlformats.org/officeDocument/2006/relationships/hyperlink" Target="https://talan.bank.gov.ua/get-user-certificate/ZgRUHSduX22KYweNmIFS" TargetMode="External"/><Relationship Id="rId190" Type="http://schemas.openxmlformats.org/officeDocument/2006/relationships/hyperlink" Target="https://talan.bank.gov.ua/get-user-certificate/ZgRUH7S6jP-udM7kaD6v" TargetMode="External"/><Relationship Id="rId204" Type="http://schemas.openxmlformats.org/officeDocument/2006/relationships/hyperlink" Target="https://talan.bank.gov.ua/get-user-certificate/ZgRUHyfX0t0S56SoW_2c" TargetMode="External"/><Relationship Id="rId225" Type="http://schemas.openxmlformats.org/officeDocument/2006/relationships/hyperlink" Target="https://talan.bank.gov.ua/get-user-certificate/ZgRUHBVZVU6XxWAXIVQ2" TargetMode="External"/><Relationship Id="rId246" Type="http://schemas.openxmlformats.org/officeDocument/2006/relationships/hyperlink" Target="https://talan.bank.gov.ua/get-user-certificate/ZgRUHXcrkHYEpmCsc4a4" TargetMode="External"/><Relationship Id="rId267" Type="http://schemas.openxmlformats.org/officeDocument/2006/relationships/hyperlink" Target="https://talan.bank.gov.ua/get-user-certificate/ZgRUHFYeLFJ3liYZfKkR" TargetMode="External"/><Relationship Id="rId106" Type="http://schemas.openxmlformats.org/officeDocument/2006/relationships/hyperlink" Target="https://talan.bank.gov.ua/get-user-certificate/ZgRUHNn7fF9FfAs8z7Pn" TargetMode="External"/><Relationship Id="rId127" Type="http://schemas.openxmlformats.org/officeDocument/2006/relationships/hyperlink" Target="https://talan.bank.gov.ua/get-user-certificate/ZgRUHhIH2HRLMUlusJdq" TargetMode="External"/><Relationship Id="rId10" Type="http://schemas.openxmlformats.org/officeDocument/2006/relationships/hyperlink" Target="https://talan.bank.gov.ua/get-user-certificate/ZgRUHmpxD7ozvYWlY2uO" TargetMode="External"/><Relationship Id="rId31" Type="http://schemas.openxmlformats.org/officeDocument/2006/relationships/hyperlink" Target="https://talan.bank.gov.ua/get-user-certificate/ZgRUHuGR_KGspwLe4pSG" TargetMode="External"/><Relationship Id="rId52" Type="http://schemas.openxmlformats.org/officeDocument/2006/relationships/hyperlink" Target="https://talan.bank.gov.ua/get-user-certificate/ZgRUHuWPc4twaCpY1Rf-" TargetMode="External"/><Relationship Id="rId73" Type="http://schemas.openxmlformats.org/officeDocument/2006/relationships/hyperlink" Target="https://talan.bank.gov.ua/get-user-certificate/ZgRUHVvAYrQuRQDUq15b" TargetMode="External"/><Relationship Id="rId94" Type="http://schemas.openxmlformats.org/officeDocument/2006/relationships/hyperlink" Target="https://talan.bank.gov.ua/get-user-certificate/ZgRUHkgRxmdt-RsCoMBn" TargetMode="External"/><Relationship Id="rId148" Type="http://schemas.openxmlformats.org/officeDocument/2006/relationships/hyperlink" Target="https://talan.bank.gov.ua/get-user-certificate/ZgRUH4lxtcOCqywV8Kow" TargetMode="External"/><Relationship Id="rId169" Type="http://schemas.openxmlformats.org/officeDocument/2006/relationships/hyperlink" Target="https://talan.bank.gov.ua/get-user-certificate/ZgRUHUVPDUeYc7uoTO3y" TargetMode="External"/><Relationship Id="rId4" Type="http://schemas.openxmlformats.org/officeDocument/2006/relationships/hyperlink" Target="https://talan.bank.gov.ua/get-user-certificate/ZgRUHkJxl8vgbgFS_BZ2" TargetMode="External"/><Relationship Id="rId180" Type="http://schemas.openxmlformats.org/officeDocument/2006/relationships/hyperlink" Target="https://talan.bank.gov.ua/get-user-certificate/ZgRUH7uGtKXiP3d2Nhjp" TargetMode="External"/><Relationship Id="rId215" Type="http://schemas.openxmlformats.org/officeDocument/2006/relationships/hyperlink" Target="https://talan.bank.gov.ua/get-user-certificate/ZgRUHsBuu9Xd9qQiNYTE" TargetMode="External"/><Relationship Id="rId236" Type="http://schemas.openxmlformats.org/officeDocument/2006/relationships/hyperlink" Target="https://talan.bank.gov.ua/get-user-certificate/ZgRUHMmLtiYOPb4-upg5" TargetMode="External"/><Relationship Id="rId257" Type="http://schemas.openxmlformats.org/officeDocument/2006/relationships/hyperlink" Target="https://talan.bank.gov.ua/get-user-certificate/ZgRUHaVCOoIDD0qdJGRp" TargetMode="External"/><Relationship Id="rId42" Type="http://schemas.openxmlformats.org/officeDocument/2006/relationships/hyperlink" Target="https://talan.bank.gov.ua/get-user-certificate/ZgRUH96boaIrtfCVsR5_" TargetMode="External"/><Relationship Id="rId84" Type="http://schemas.openxmlformats.org/officeDocument/2006/relationships/hyperlink" Target="https://talan.bank.gov.ua/get-user-certificate/ZgRUHvjsRzWSTuImHZxo" TargetMode="External"/><Relationship Id="rId138" Type="http://schemas.openxmlformats.org/officeDocument/2006/relationships/hyperlink" Target="https://talan.bank.gov.ua/get-user-certificate/ZgRUHSKSOq3IN0SAa2rA" TargetMode="External"/><Relationship Id="rId191" Type="http://schemas.openxmlformats.org/officeDocument/2006/relationships/hyperlink" Target="https://talan.bank.gov.ua/get-user-certificate/ZgRUHZu-7RF4ZSIDIbkS" TargetMode="External"/><Relationship Id="rId205" Type="http://schemas.openxmlformats.org/officeDocument/2006/relationships/hyperlink" Target="https://talan.bank.gov.ua/get-user-certificate/ZgRUHgfpiCUvKQoAQdju" TargetMode="External"/><Relationship Id="rId247" Type="http://schemas.openxmlformats.org/officeDocument/2006/relationships/hyperlink" Target="https://talan.bank.gov.ua/get-user-certificate/ZgRUH9F2f0xh9INqMY9H" TargetMode="External"/><Relationship Id="rId107" Type="http://schemas.openxmlformats.org/officeDocument/2006/relationships/hyperlink" Target="https://talan.bank.gov.ua/get-user-certificate/ZgRUHpRQOf2n0U9Spo5R" TargetMode="External"/><Relationship Id="rId11" Type="http://schemas.openxmlformats.org/officeDocument/2006/relationships/hyperlink" Target="https://talan.bank.gov.ua/get-user-certificate/ZgRUHr51d821fVGYS-Ie" TargetMode="External"/><Relationship Id="rId53" Type="http://schemas.openxmlformats.org/officeDocument/2006/relationships/hyperlink" Target="https://talan.bank.gov.ua/get-user-certificate/ZgRUHTgaf9Wv4f1Q_-wA" TargetMode="External"/><Relationship Id="rId149" Type="http://schemas.openxmlformats.org/officeDocument/2006/relationships/hyperlink" Target="https://talan.bank.gov.ua/get-user-certificate/ZgRUHGHYvNNUhdmdYhK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4"/>
  <sheetViews>
    <sheetView tabSelected="1" topLeftCell="A266" workbookViewId="0">
      <selection activeCell="B280" sqref="B280"/>
    </sheetView>
  </sheetViews>
  <sheetFormatPr defaultRowHeight="14.4" x14ac:dyDescent="0.3"/>
  <cols>
    <col min="1" max="1" width="17.6640625" customWidth="1"/>
    <col min="2" max="2" width="83.44140625" customWidth="1"/>
    <col min="3" max="3" width="26.109375" customWidth="1"/>
  </cols>
  <sheetData>
    <row r="1" spans="1:3" s="1" customFormat="1" x14ac:dyDescent="0.3">
      <c r="A1" s="1" t="s">
        <v>542</v>
      </c>
      <c r="B1" s="1" t="s">
        <v>543</v>
      </c>
      <c r="C1" s="1" t="s">
        <v>0</v>
      </c>
    </row>
    <row r="2" spans="1:3" x14ac:dyDescent="0.3">
      <c r="A2" t="s">
        <v>1</v>
      </c>
      <c r="B2" t="s">
        <v>2</v>
      </c>
      <c r="C2" t="str">
        <f>HYPERLINK("https://talan.bank.gov.ua/get-user-certificate/ZgRUHgGoGTBBkK2j1-Iw","Завантажити сертифікат")</f>
        <v>Завантажити сертифікат</v>
      </c>
    </row>
    <row r="3" spans="1:3" x14ac:dyDescent="0.3">
      <c r="A3" t="s">
        <v>3</v>
      </c>
      <c r="B3" t="s">
        <v>4</v>
      </c>
      <c r="C3" t="str">
        <f>HYPERLINK("https://talan.bank.gov.ua/get-user-certificate/ZgRUHklF9SSxhdengKcT","Завантажити сертифікат")</f>
        <v>Завантажити сертифікат</v>
      </c>
    </row>
    <row r="4" spans="1:3" x14ac:dyDescent="0.3">
      <c r="A4" t="s">
        <v>5</v>
      </c>
      <c r="B4" t="s">
        <v>6</v>
      </c>
      <c r="C4" t="str">
        <f>HYPERLINK("https://talan.bank.gov.ua/get-user-certificate/ZgRUHvm_NV3I0Xf5nhym","Завантажити сертифікат")</f>
        <v>Завантажити сертифікат</v>
      </c>
    </row>
    <row r="5" spans="1:3" x14ac:dyDescent="0.3">
      <c r="A5" t="s">
        <v>7</v>
      </c>
      <c r="B5" t="s">
        <v>8</v>
      </c>
      <c r="C5" t="str">
        <f>HYPERLINK("https://talan.bank.gov.ua/get-user-certificate/ZgRUHkJxl8vgbgFS_BZ2","Завантажити сертифікат")</f>
        <v>Завантажити сертифікат</v>
      </c>
    </row>
    <row r="6" spans="1:3" x14ac:dyDescent="0.3">
      <c r="A6" t="s">
        <v>9</v>
      </c>
      <c r="B6" t="s">
        <v>10</v>
      </c>
      <c r="C6" t="str">
        <f>HYPERLINK("https://talan.bank.gov.ua/get-user-certificate/ZgRUHiQH-N1avS2BJmAF","Завантажити сертифікат")</f>
        <v>Завантажити сертифікат</v>
      </c>
    </row>
    <row r="7" spans="1:3" x14ac:dyDescent="0.3">
      <c r="A7" t="s">
        <v>11</v>
      </c>
      <c r="B7" t="s">
        <v>12</v>
      </c>
      <c r="C7" t="str">
        <f>HYPERLINK("https://talan.bank.gov.ua/get-user-certificate/ZgRUH0w34pBzFJIbjUXs","Завантажити сертифікат")</f>
        <v>Завантажити сертифікат</v>
      </c>
    </row>
    <row r="8" spans="1:3" x14ac:dyDescent="0.3">
      <c r="A8" t="s">
        <v>13</v>
      </c>
      <c r="B8" t="s">
        <v>14</v>
      </c>
      <c r="C8" t="str">
        <f>HYPERLINK("https://talan.bank.gov.ua/get-user-certificate/ZgRUHntV4e3jZ10j3gno","Завантажити сертифікат")</f>
        <v>Завантажити сертифікат</v>
      </c>
    </row>
    <row r="9" spans="1:3" x14ac:dyDescent="0.3">
      <c r="A9" t="s">
        <v>15</v>
      </c>
      <c r="B9" t="s">
        <v>16</v>
      </c>
      <c r="C9" t="str">
        <f>HYPERLINK("https://talan.bank.gov.ua/get-user-certificate/ZgRUHjiIfH7szllPvAym","Завантажити сертифікат")</f>
        <v>Завантажити сертифікат</v>
      </c>
    </row>
    <row r="10" spans="1:3" x14ac:dyDescent="0.3">
      <c r="A10" t="s">
        <v>17</v>
      </c>
      <c r="B10" t="s">
        <v>18</v>
      </c>
      <c r="C10" t="str">
        <f>HYPERLINK("https://talan.bank.gov.ua/get-user-certificate/ZgRUHRo-PMc9knePmlyo","Завантажити сертифікат")</f>
        <v>Завантажити сертифікат</v>
      </c>
    </row>
    <row r="11" spans="1:3" x14ac:dyDescent="0.3">
      <c r="A11" t="s">
        <v>19</v>
      </c>
      <c r="B11" t="s">
        <v>20</v>
      </c>
      <c r="C11" t="str">
        <f>HYPERLINK("https://talan.bank.gov.ua/get-user-certificate/ZgRUHmpxD7ozvYWlY2uO","Завантажити сертифікат")</f>
        <v>Завантажити сертифікат</v>
      </c>
    </row>
    <row r="12" spans="1:3" x14ac:dyDescent="0.3">
      <c r="A12" t="s">
        <v>21</v>
      </c>
      <c r="B12" t="s">
        <v>22</v>
      </c>
      <c r="C12" t="str">
        <f>HYPERLINK("https://talan.bank.gov.ua/get-user-certificate/ZgRUHr51d821fVGYS-Ie","Завантажити сертифікат")</f>
        <v>Завантажити сертифікат</v>
      </c>
    </row>
    <row r="13" spans="1:3" x14ac:dyDescent="0.3">
      <c r="A13" t="s">
        <v>23</v>
      </c>
      <c r="B13" t="s">
        <v>544</v>
      </c>
      <c r="C13" t="str">
        <f>HYPERLINK("https://talan.bank.gov.ua/get-user-certificate/nixrZoGXPodPpUH42l3H","Завантажити сертифікат")</f>
        <v>Завантажити сертифікат</v>
      </c>
    </row>
    <row r="14" spans="1:3" x14ac:dyDescent="0.3">
      <c r="A14" t="s">
        <v>24</v>
      </c>
      <c r="B14" t="s">
        <v>25</v>
      </c>
      <c r="C14" t="str">
        <f>HYPERLINK("https://talan.bank.gov.ua/get-user-certificate/ZgRUHbYtItiqzLalvR3u","Завантажити сертифікат")</f>
        <v>Завантажити сертифікат</v>
      </c>
    </row>
    <row r="15" spans="1:3" x14ac:dyDescent="0.3">
      <c r="A15" t="s">
        <v>26</v>
      </c>
      <c r="B15" t="s">
        <v>27</v>
      </c>
      <c r="C15" t="str">
        <f>HYPERLINK("https://talan.bank.gov.ua/get-user-certificate/ZgRUH0bpcVjkcRjTUGYe","Завантажити сертифікат")</f>
        <v>Завантажити сертифікат</v>
      </c>
    </row>
    <row r="16" spans="1:3" x14ac:dyDescent="0.3">
      <c r="A16" t="s">
        <v>28</v>
      </c>
      <c r="B16" t="s">
        <v>29</v>
      </c>
      <c r="C16" t="str">
        <f>HYPERLINK("https://talan.bank.gov.ua/get-user-certificate/ZgRUH71hdRi5zGJD5ZeY","Завантажити сертифікат")</f>
        <v>Завантажити сертифікат</v>
      </c>
    </row>
    <row r="17" spans="1:3" x14ac:dyDescent="0.3">
      <c r="A17" t="s">
        <v>30</v>
      </c>
      <c r="B17" t="s">
        <v>31</v>
      </c>
      <c r="C17" t="str">
        <f>HYPERLINK("https://talan.bank.gov.ua/get-user-certificate/ZgRUHIl9OgQLT9GCmtlG","Завантажити сертифікат")</f>
        <v>Завантажити сертифікат</v>
      </c>
    </row>
    <row r="18" spans="1:3" x14ac:dyDescent="0.3">
      <c r="A18" t="s">
        <v>32</v>
      </c>
      <c r="B18" t="s">
        <v>33</v>
      </c>
      <c r="C18" t="str">
        <f>HYPERLINK("https://talan.bank.gov.ua/get-user-certificate/ZgRUHCSjhJadM4don5o1","Завантажити сертифікат")</f>
        <v>Завантажити сертифікат</v>
      </c>
    </row>
    <row r="19" spans="1:3" x14ac:dyDescent="0.3">
      <c r="A19" t="s">
        <v>34</v>
      </c>
      <c r="B19" t="s">
        <v>35</v>
      </c>
      <c r="C19" t="str">
        <f>HYPERLINK("https://talan.bank.gov.ua/get-user-certificate/ZgRUH7uskbJj6_uWdByJ","Завантажити сертифікат")</f>
        <v>Завантажити сертифікат</v>
      </c>
    </row>
    <row r="20" spans="1:3" x14ac:dyDescent="0.3">
      <c r="A20" t="s">
        <v>36</v>
      </c>
      <c r="B20" t="s">
        <v>37</v>
      </c>
      <c r="C20" t="str">
        <f>HYPERLINK("https://talan.bank.gov.ua/get-user-certificate/ZgRUHCTcFNBpscmW-NAp","Завантажити сертифікат")</f>
        <v>Завантажити сертифікат</v>
      </c>
    </row>
    <row r="21" spans="1:3" x14ac:dyDescent="0.3">
      <c r="A21" t="s">
        <v>38</v>
      </c>
      <c r="B21" t="s">
        <v>39</v>
      </c>
      <c r="C21" t="str">
        <f>HYPERLINK("https://talan.bank.gov.ua/get-user-certificate/ZgRUHLt7kHrP_C9mjsDI","Завантажити сертифікат")</f>
        <v>Завантажити сертифікат</v>
      </c>
    </row>
    <row r="22" spans="1:3" x14ac:dyDescent="0.3">
      <c r="A22" t="s">
        <v>40</v>
      </c>
      <c r="B22" t="s">
        <v>41</v>
      </c>
      <c r="C22" t="str">
        <f>HYPERLINK("https://talan.bank.gov.ua/get-user-certificate/ZgRUHMJmlgR-PQz-_aiw","Завантажити сертифікат")</f>
        <v>Завантажити сертифікат</v>
      </c>
    </row>
    <row r="23" spans="1:3" x14ac:dyDescent="0.3">
      <c r="A23" t="s">
        <v>42</v>
      </c>
      <c r="B23" t="s">
        <v>43</v>
      </c>
      <c r="C23" t="str">
        <f>HYPERLINK("https://talan.bank.gov.ua/get-user-certificate/ZgRUHa5VWPhsWc0VhxNO","Завантажити сертифікат")</f>
        <v>Завантажити сертифікат</v>
      </c>
    </row>
    <row r="24" spans="1:3" x14ac:dyDescent="0.3">
      <c r="A24" t="s">
        <v>44</v>
      </c>
      <c r="B24" t="s">
        <v>45</v>
      </c>
      <c r="C24" t="str">
        <f>HYPERLINK("https://talan.bank.gov.ua/get-user-certificate/ZgRUH-_YQuX7uQY-NiaP","Завантажити сертифікат")</f>
        <v>Завантажити сертифікат</v>
      </c>
    </row>
    <row r="25" spans="1:3" x14ac:dyDescent="0.3">
      <c r="A25" t="s">
        <v>46</v>
      </c>
      <c r="B25" t="s">
        <v>47</v>
      </c>
      <c r="C25" t="str">
        <f>HYPERLINK("https://talan.bank.gov.ua/get-user-certificate/ZgRUHww34eJPfMjGxr6Q","Завантажити сертифікат")</f>
        <v>Завантажити сертифікат</v>
      </c>
    </row>
    <row r="26" spans="1:3" x14ac:dyDescent="0.3">
      <c r="A26" t="s">
        <v>48</v>
      </c>
      <c r="B26" t="s">
        <v>49</v>
      </c>
      <c r="C26" t="str">
        <f>HYPERLINK("https://talan.bank.gov.ua/get-user-certificate/ZgRUH3e4PNObWUIexa8F","Завантажити сертифікат")</f>
        <v>Завантажити сертифікат</v>
      </c>
    </row>
    <row r="27" spans="1:3" x14ac:dyDescent="0.3">
      <c r="A27" t="s">
        <v>50</v>
      </c>
      <c r="B27" t="s">
        <v>51</v>
      </c>
      <c r="C27" t="str">
        <f>HYPERLINK("https://talan.bank.gov.ua/get-user-certificate/ZgRUHqHlG2_S4kWT-7kW","Завантажити сертифікат")</f>
        <v>Завантажити сертифікат</v>
      </c>
    </row>
    <row r="28" spans="1:3" x14ac:dyDescent="0.3">
      <c r="A28" t="s">
        <v>52</v>
      </c>
      <c r="B28" t="s">
        <v>53</v>
      </c>
      <c r="C28" t="str">
        <f>HYPERLINK("https://talan.bank.gov.ua/get-user-certificate/ZgRUHzu9_KqM_NwGoFf_","Завантажити сертифікат")</f>
        <v>Завантажити сертифікат</v>
      </c>
    </row>
    <row r="29" spans="1:3" x14ac:dyDescent="0.3">
      <c r="A29" t="s">
        <v>54</v>
      </c>
      <c r="B29" t="s">
        <v>55</v>
      </c>
      <c r="C29" t="str">
        <f>HYPERLINK("https://talan.bank.gov.ua/get-user-certificate/ZgRUHhosFBZZSxd0PlFx","Завантажити сертифікат")</f>
        <v>Завантажити сертифікат</v>
      </c>
    </row>
    <row r="30" spans="1:3" x14ac:dyDescent="0.3">
      <c r="A30" t="s">
        <v>56</v>
      </c>
      <c r="B30" t="s">
        <v>57</v>
      </c>
      <c r="C30" t="str">
        <f>HYPERLINK("https://talan.bank.gov.ua/get-user-certificate/ZgRUHAeRue36QH_l2VOo","Завантажити сертифікат")</f>
        <v>Завантажити сертифікат</v>
      </c>
    </row>
    <row r="31" spans="1:3" x14ac:dyDescent="0.3">
      <c r="A31" t="s">
        <v>58</v>
      </c>
      <c r="B31" t="s">
        <v>59</v>
      </c>
      <c r="C31" t="str">
        <f>HYPERLINK("https://talan.bank.gov.ua/get-user-certificate/ZgRUHz8vPDu_iyB8oB37","Завантажити сертифікат")</f>
        <v>Завантажити сертифікат</v>
      </c>
    </row>
    <row r="32" spans="1:3" x14ac:dyDescent="0.3">
      <c r="A32" t="s">
        <v>60</v>
      </c>
      <c r="B32" t="s">
        <v>61</v>
      </c>
      <c r="C32" t="str">
        <f>HYPERLINK("https://talan.bank.gov.ua/get-user-certificate/ZgRUHhGtm_MixH3Q4E0J","Завантажити сертифікат")</f>
        <v>Завантажити сертифікат</v>
      </c>
    </row>
    <row r="33" spans="1:3" x14ac:dyDescent="0.3">
      <c r="A33" t="s">
        <v>62</v>
      </c>
      <c r="B33" t="s">
        <v>63</v>
      </c>
      <c r="C33" t="str">
        <f>HYPERLINK("https://talan.bank.gov.ua/get-user-certificate/ZgRUHuGR_KGspwLe4pSG","Завантажити сертифікат")</f>
        <v>Завантажити сертифікат</v>
      </c>
    </row>
    <row r="34" spans="1:3" x14ac:dyDescent="0.3">
      <c r="A34" t="s">
        <v>64</v>
      </c>
      <c r="B34" t="s">
        <v>65</v>
      </c>
      <c r="C34" t="str">
        <f>HYPERLINK("https://talan.bank.gov.ua/get-user-certificate/ZgRUHELEoh66J9gEuMx6","Завантажити сертифікат")</f>
        <v>Завантажити сертифікат</v>
      </c>
    </row>
    <row r="35" spans="1:3" x14ac:dyDescent="0.3">
      <c r="A35" t="s">
        <v>66</v>
      </c>
      <c r="B35" t="s">
        <v>67</v>
      </c>
      <c r="C35" t="str">
        <f>HYPERLINK("https://talan.bank.gov.ua/get-user-certificate/ZgRUHUSdw55RCDvC20_Y","Завантажити сертифікат")</f>
        <v>Завантажити сертифікат</v>
      </c>
    </row>
    <row r="36" spans="1:3" x14ac:dyDescent="0.3">
      <c r="A36" t="s">
        <v>68</v>
      </c>
      <c r="B36" t="s">
        <v>69</v>
      </c>
      <c r="C36" t="str">
        <f>HYPERLINK("https://talan.bank.gov.ua/get-user-certificate/ZgRUHiHCC-KcO21IaH1a","Завантажити сертифікат")</f>
        <v>Завантажити сертифікат</v>
      </c>
    </row>
    <row r="37" spans="1:3" x14ac:dyDescent="0.3">
      <c r="A37" t="s">
        <v>70</v>
      </c>
      <c r="B37" t="s">
        <v>71</v>
      </c>
      <c r="C37" t="str">
        <f>HYPERLINK("https://talan.bank.gov.ua/get-user-certificate/ZgRUHe5SwZnGKB4mObTw","Завантажити сертифікат")</f>
        <v>Завантажити сертифікат</v>
      </c>
    </row>
    <row r="38" spans="1:3" x14ac:dyDescent="0.3">
      <c r="A38" t="s">
        <v>72</v>
      </c>
      <c r="B38" t="s">
        <v>73</v>
      </c>
      <c r="C38" t="str">
        <f>HYPERLINK("https://talan.bank.gov.ua/get-user-certificate/ZgRUHKbSfJECS2-WLTyz","Завантажити сертифікат")</f>
        <v>Завантажити сертифікат</v>
      </c>
    </row>
    <row r="39" spans="1:3" x14ac:dyDescent="0.3">
      <c r="A39" t="s">
        <v>74</v>
      </c>
      <c r="B39" t="s">
        <v>75</v>
      </c>
      <c r="C39" t="str">
        <f>HYPERLINK("https://talan.bank.gov.ua/get-user-certificate/ZgRUHlizEshSJIUT39qS","Завантажити сертифікат")</f>
        <v>Завантажити сертифікат</v>
      </c>
    </row>
    <row r="40" spans="1:3" x14ac:dyDescent="0.3">
      <c r="A40" t="s">
        <v>76</v>
      </c>
      <c r="B40" t="s">
        <v>77</v>
      </c>
      <c r="C40" t="str">
        <f>HYPERLINK("https://talan.bank.gov.ua/get-user-certificate/ZgRUH8YxOM4qjm1kMDfu","Завантажити сертифікат")</f>
        <v>Завантажити сертифікат</v>
      </c>
    </row>
    <row r="41" spans="1:3" x14ac:dyDescent="0.3">
      <c r="A41" t="s">
        <v>78</v>
      </c>
      <c r="B41" t="s">
        <v>79</v>
      </c>
      <c r="C41" t="str">
        <f>HYPERLINK("https://talan.bank.gov.ua/get-user-certificate/ZgRUHx7TZ1DsfVDxp2It","Завантажити сертифікат")</f>
        <v>Завантажити сертифікат</v>
      </c>
    </row>
    <row r="42" spans="1:3" x14ac:dyDescent="0.3">
      <c r="A42" t="s">
        <v>80</v>
      </c>
      <c r="B42" t="s">
        <v>81</v>
      </c>
      <c r="C42" t="str">
        <f>HYPERLINK("https://talan.bank.gov.ua/get-user-certificate/ZgRUHbyF-J5UUIkxHVBU","Завантажити сертифікат")</f>
        <v>Завантажити сертифікат</v>
      </c>
    </row>
    <row r="43" spans="1:3" x14ac:dyDescent="0.3">
      <c r="A43" t="s">
        <v>82</v>
      </c>
      <c r="B43" t="s">
        <v>83</v>
      </c>
      <c r="C43" t="str">
        <f>HYPERLINK("https://talan.bank.gov.ua/get-user-certificate/ZgRUHLin3JL2E0ptVU1_","Завантажити сертифікат")</f>
        <v>Завантажити сертифікат</v>
      </c>
    </row>
    <row r="44" spans="1:3" x14ac:dyDescent="0.3">
      <c r="A44" t="s">
        <v>84</v>
      </c>
      <c r="B44" t="s">
        <v>85</v>
      </c>
      <c r="C44" t="str">
        <f>HYPERLINK("https://talan.bank.gov.ua/get-user-certificate/ZgRUH96boaIrtfCVsR5_","Завантажити сертифікат")</f>
        <v>Завантажити сертифікат</v>
      </c>
    </row>
    <row r="45" spans="1:3" x14ac:dyDescent="0.3">
      <c r="A45" t="s">
        <v>86</v>
      </c>
      <c r="B45" t="s">
        <v>87</v>
      </c>
      <c r="C45" t="str">
        <f>HYPERLINK("https://talan.bank.gov.ua/get-user-certificate/ZgRUHDwc3Eq7dujn4JOz","Завантажити сертифікат")</f>
        <v>Завантажити сертифікат</v>
      </c>
    </row>
    <row r="46" spans="1:3" x14ac:dyDescent="0.3">
      <c r="A46" t="s">
        <v>88</v>
      </c>
      <c r="B46" t="s">
        <v>89</v>
      </c>
      <c r="C46" t="str">
        <f>HYPERLINK("https://talan.bank.gov.ua/get-user-certificate/ZgRUHo-0LJ1K6aSgV0_F","Завантажити сертифікат")</f>
        <v>Завантажити сертифікат</v>
      </c>
    </row>
    <row r="47" spans="1:3" x14ac:dyDescent="0.3">
      <c r="A47" t="s">
        <v>90</v>
      </c>
      <c r="B47" t="s">
        <v>91</v>
      </c>
      <c r="C47" t="str">
        <f>HYPERLINK("https://talan.bank.gov.ua/get-user-certificate/ZgRUHUP8PsbLNWA9SfwR","Завантажити сертифікат")</f>
        <v>Завантажити сертифікат</v>
      </c>
    </row>
    <row r="48" spans="1:3" x14ac:dyDescent="0.3">
      <c r="A48" t="s">
        <v>92</v>
      </c>
      <c r="B48" t="s">
        <v>93</v>
      </c>
      <c r="C48" t="str">
        <f>HYPERLINK("https://talan.bank.gov.ua/get-user-certificate/ZgRUHaUtXYGEh-yHsReh","Завантажити сертифікат")</f>
        <v>Завантажити сертифікат</v>
      </c>
    </row>
    <row r="49" spans="1:3" x14ac:dyDescent="0.3">
      <c r="A49" t="s">
        <v>94</v>
      </c>
      <c r="B49" t="s">
        <v>95</v>
      </c>
      <c r="C49" t="str">
        <f>HYPERLINK("https://talan.bank.gov.ua/get-user-certificate/ZgRUHP6BZc5b7CR0vPlD","Завантажити сертифікат")</f>
        <v>Завантажити сертифікат</v>
      </c>
    </row>
    <row r="50" spans="1:3" x14ac:dyDescent="0.3">
      <c r="A50" t="s">
        <v>96</v>
      </c>
      <c r="B50" t="s">
        <v>97</v>
      </c>
      <c r="C50" t="str">
        <f>HYPERLINK("https://talan.bank.gov.ua/get-user-certificate/ZgRUHn4iD7XWm6T6xscr","Завантажити сертифікат")</f>
        <v>Завантажити сертифікат</v>
      </c>
    </row>
    <row r="51" spans="1:3" x14ac:dyDescent="0.3">
      <c r="A51" t="s">
        <v>98</v>
      </c>
      <c r="B51" t="s">
        <v>99</v>
      </c>
      <c r="C51" t="str">
        <f>HYPERLINK("https://talan.bank.gov.ua/get-user-certificate/ZgRUH5G70IH0LD8m7byP","Завантажити сертифікат")</f>
        <v>Завантажити сертифікат</v>
      </c>
    </row>
    <row r="52" spans="1:3" x14ac:dyDescent="0.3">
      <c r="A52" t="s">
        <v>100</v>
      </c>
      <c r="B52" t="s">
        <v>101</v>
      </c>
      <c r="C52" t="str">
        <f>HYPERLINK("https://talan.bank.gov.ua/get-user-certificate/ZgRUHsCvIEcLmX3jhYWk","Завантажити сертифікат")</f>
        <v>Завантажити сертифікат</v>
      </c>
    </row>
    <row r="53" spans="1:3" x14ac:dyDescent="0.3">
      <c r="A53" t="s">
        <v>102</v>
      </c>
      <c r="B53" t="s">
        <v>103</v>
      </c>
      <c r="C53" t="str">
        <f>HYPERLINK("https://talan.bank.gov.ua/get-user-certificate/ZgRUHiDsKagfRoaaxxxX","Завантажити сертифікат")</f>
        <v>Завантажити сертифікат</v>
      </c>
    </row>
    <row r="54" spans="1:3" x14ac:dyDescent="0.3">
      <c r="A54" t="s">
        <v>104</v>
      </c>
      <c r="B54" t="s">
        <v>105</v>
      </c>
      <c r="C54" t="str">
        <f>HYPERLINK("https://talan.bank.gov.ua/get-user-certificate/ZgRUHuWPc4twaCpY1Rf-","Завантажити сертифікат")</f>
        <v>Завантажити сертифікат</v>
      </c>
    </row>
    <row r="55" spans="1:3" x14ac:dyDescent="0.3">
      <c r="A55" t="s">
        <v>106</v>
      </c>
      <c r="B55" t="s">
        <v>107</v>
      </c>
      <c r="C55" t="str">
        <f>HYPERLINK("https://talan.bank.gov.ua/get-user-certificate/ZgRUHTgaf9Wv4f1Q_-wA","Завантажити сертифікат")</f>
        <v>Завантажити сертифікат</v>
      </c>
    </row>
    <row r="56" spans="1:3" x14ac:dyDescent="0.3">
      <c r="A56" t="s">
        <v>108</v>
      </c>
      <c r="B56" t="s">
        <v>109</v>
      </c>
      <c r="C56" t="str">
        <f>HYPERLINK("https://talan.bank.gov.ua/get-user-certificate/ZgRUHG2enmqVcZ83mk-2","Завантажити сертифікат")</f>
        <v>Завантажити сертифікат</v>
      </c>
    </row>
    <row r="57" spans="1:3" x14ac:dyDescent="0.3">
      <c r="A57" t="s">
        <v>110</v>
      </c>
      <c r="B57" t="s">
        <v>111</v>
      </c>
      <c r="C57" t="str">
        <f>HYPERLINK("https://talan.bank.gov.ua/get-user-certificate/ZgRUHpVtoTc_itWfOyku","Завантажити сертифікат")</f>
        <v>Завантажити сертифікат</v>
      </c>
    </row>
    <row r="58" spans="1:3" x14ac:dyDescent="0.3">
      <c r="A58" t="s">
        <v>112</v>
      </c>
      <c r="B58" t="s">
        <v>113</v>
      </c>
      <c r="C58" t="str">
        <f>HYPERLINK("https://talan.bank.gov.ua/get-user-certificate/ZgRUHwnrsiSlL-4idMI4","Завантажити сертифікат")</f>
        <v>Завантажити сертифікат</v>
      </c>
    </row>
    <row r="59" spans="1:3" x14ac:dyDescent="0.3">
      <c r="A59" t="s">
        <v>114</v>
      </c>
      <c r="B59" t="s">
        <v>115</v>
      </c>
      <c r="C59" t="str">
        <f>HYPERLINK("https://talan.bank.gov.ua/get-user-certificate/ZgRUHM-WvM-2VJrK7GDA","Завантажити сертифікат")</f>
        <v>Завантажити сертифікат</v>
      </c>
    </row>
    <row r="60" spans="1:3" x14ac:dyDescent="0.3">
      <c r="A60" t="s">
        <v>116</v>
      </c>
      <c r="B60" t="s">
        <v>117</v>
      </c>
      <c r="C60" t="str">
        <f>HYPERLINK("https://talan.bank.gov.ua/get-user-certificate/ZgRUHtduBZ8o2YIL2aCW","Завантажити сертифікат")</f>
        <v>Завантажити сертифікат</v>
      </c>
    </row>
    <row r="61" spans="1:3" x14ac:dyDescent="0.3">
      <c r="A61" t="s">
        <v>118</v>
      </c>
      <c r="B61" t="s">
        <v>119</v>
      </c>
      <c r="C61" t="str">
        <f>HYPERLINK("https://talan.bank.gov.ua/get-user-certificate/ZgRUHnKIblMFOwx0k0Of","Завантажити сертифікат")</f>
        <v>Завантажити сертифікат</v>
      </c>
    </row>
    <row r="62" spans="1:3" x14ac:dyDescent="0.3">
      <c r="A62" t="s">
        <v>120</v>
      </c>
      <c r="B62" t="s">
        <v>121</v>
      </c>
      <c r="C62" t="str">
        <f>HYPERLINK("https://talan.bank.gov.ua/get-user-certificate/ZgRUHMMg-sOkQGZa_6W4","Завантажити сертифікат")</f>
        <v>Завантажити сертифікат</v>
      </c>
    </row>
    <row r="63" spans="1:3" x14ac:dyDescent="0.3">
      <c r="A63" t="s">
        <v>122</v>
      </c>
      <c r="B63" t="s">
        <v>123</v>
      </c>
      <c r="C63" t="str">
        <f>HYPERLINK("https://talan.bank.gov.ua/get-user-certificate/ZgRUHG9VmF66qbgq3_T6","Завантажити сертифікат")</f>
        <v>Завантажити сертифікат</v>
      </c>
    </row>
    <row r="64" spans="1:3" x14ac:dyDescent="0.3">
      <c r="A64" t="s">
        <v>124</v>
      </c>
      <c r="B64" t="s">
        <v>125</v>
      </c>
      <c r="C64" t="str">
        <f>HYPERLINK("https://talan.bank.gov.ua/get-user-certificate/ZgRUHowctvEHncwmnldy","Завантажити сертифікат")</f>
        <v>Завантажити сертифікат</v>
      </c>
    </row>
    <row r="65" spans="1:3" x14ac:dyDescent="0.3">
      <c r="A65" t="s">
        <v>126</v>
      </c>
      <c r="B65" t="s">
        <v>127</v>
      </c>
      <c r="C65" t="str">
        <f>HYPERLINK("https://talan.bank.gov.ua/get-user-certificate/ZgRUHPgMjdDNXJgxVXqH","Завантажити сертифікат")</f>
        <v>Завантажити сертифікат</v>
      </c>
    </row>
    <row r="66" spans="1:3" x14ac:dyDescent="0.3">
      <c r="A66" t="s">
        <v>128</v>
      </c>
      <c r="B66" t="s">
        <v>129</v>
      </c>
      <c r="C66" t="str">
        <f>HYPERLINK("https://talan.bank.gov.ua/get-user-certificate/ZgRUHI0OiQyUpy_rdDYy","Завантажити сертифікат")</f>
        <v>Завантажити сертифікат</v>
      </c>
    </row>
    <row r="67" spans="1:3" x14ac:dyDescent="0.3">
      <c r="A67" t="s">
        <v>130</v>
      </c>
      <c r="B67" t="s">
        <v>131</v>
      </c>
      <c r="C67" t="str">
        <f>HYPERLINK("https://talan.bank.gov.ua/get-user-certificate/ZgRUHU_VYi0owLLpOPba","Завантажити сертифікат")</f>
        <v>Завантажити сертифікат</v>
      </c>
    </row>
    <row r="68" spans="1:3" x14ac:dyDescent="0.3">
      <c r="A68" t="s">
        <v>132</v>
      </c>
      <c r="B68" t="s">
        <v>133</v>
      </c>
      <c r="C68" t="str">
        <f>HYPERLINK("https://talan.bank.gov.ua/get-user-certificate/ZgRUHqJfySi4N-4E7CVF","Завантажити сертифікат")</f>
        <v>Завантажити сертифікат</v>
      </c>
    </row>
    <row r="69" spans="1:3" x14ac:dyDescent="0.3">
      <c r="A69" t="s">
        <v>134</v>
      </c>
      <c r="B69" t="s">
        <v>135</v>
      </c>
      <c r="C69" t="str">
        <f>HYPERLINK("https://talan.bank.gov.ua/get-user-certificate/ZgRUH9Xy1nEGtplTUvYw","Завантажити сертифікат")</f>
        <v>Завантажити сертифікат</v>
      </c>
    </row>
    <row r="70" spans="1:3" x14ac:dyDescent="0.3">
      <c r="A70" t="s">
        <v>136</v>
      </c>
      <c r="B70" t="s">
        <v>137</v>
      </c>
      <c r="C70" t="str">
        <f>HYPERLINK("https://talan.bank.gov.ua/get-user-certificate/ZgRUHyHh6oazQYrWuXhS","Завантажити сертифікат")</f>
        <v>Завантажити сертифікат</v>
      </c>
    </row>
    <row r="71" spans="1:3" x14ac:dyDescent="0.3">
      <c r="A71" t="s">
        <v>138</v>
      </c>
      <c r="B71" t="s">
        <v>139</v>
      </c>
      <c r="C71" t="str">
        <f>HYPERLINK("https://talan.bank.gov.ua/get-user-certificate/ZgRUHOLMAlQdyUjG4BeU","Завантажити сертифікат")</f>
        <v>Завантажити сертифікат</v>
      </c>
    </row>
    <row r="72" spans="1:3" x14ac:dyDescent="0.3">
      <c r="A72" t="s">
        <v>140</v>
      </c>
      <c r="B72" t="s">
        <v>141</v>
      </c>
      <c r="C72" t="str">
        <f>HYPERLINK("https://talan.bank.gov.ua/get-user-certificate/ZgRUH8KSxoea6Go7zHL-","Завантажити сертифікат")</f>
        <v>Завантажити сертифікат</v>
      </c>
    </row>
    <row r="73" spans="1:3" x14ac:dyDescent="0.3">
      <c r="A73" t="s">
        <v>142</v>
      </c>
      <c r="B73" t="s">
        <v>143</v>
      </c>
      <c r="C73" t="str">
        <f>HYPERLINK("https://talan.bank.gov.ua/get-user-certificate/ZgRUHC_2sS1lX5CV8HwB","Завантажити сертифікат")</f>
        <v>Завантажити сертифікат</v>
      </c>
    </row>
    <row r="74" spans="1:3" x14ac:dyDescent="0.3">
      <c r="A74" t="s">
        <v>144</v>
      </c>
      <c r="B74" t="s">
        <v>145</v>
      </c>
      <c r="C74" t="str">
        <f>HYPERLINK("https://talan.bank.gov.ua/get-user-certificate/ZgRUHafbz1PkhbzERWqa","Завантажити сертифікат")</f>
        <v>Завантажити сертифікат</v>
      </c>
    </row>
    <row r="75" spans="1:3" x14ac:dyDescent="0.3">
      <c r="A75" t="s">
        <v>146</v>
      </c>
      <c r="B75" t="s">
        <v>147</v>
      </c>
      <c r="C75" t="str">
        <f>HYPERLINK("https://talan.bank.gov.ua/get-user-certificate/ZgRUHVvAYrQuRQDUq15b","Завантажити сертифікат")</f>
        <v>Завантажити сертифікат</v>
      </c>
    </row>
    <row r="76" spans="1:3" x14ac:dyDescent="0.3">
      <c r="A76" t="s">
        <v>148</v>
      </c>
      <c r="B76" t="s">
        <v>149</v>
      </c>
      <c r="C76" t="str">
        <f>HYPERLINK("https://talan.bank.gov.ua/get-user-certificate/ZgRUHSaH5eYF13XI8YmC","Завантажити сертифікат")</f>
        <v>Завантажити сертифікат</v>
      </c>
    </row>
    <row r="77" spans="1:3" x14ac:dyDescent="0.3">
      <c r="A77" t="s">
        <v>150</v>
      </c>
      <c r="B77" t="s">
        <v>151</v>
      </c>
      <c r="C77" t="str">
        <f>HYPERLINK("https://talan.bank.gov.ua/get-user-certificate/ZgRUHDdYSEGzQCR4GxIQ","Завантажити сертифікат")</f>
        <v>Завантажити сертифікат</v>
      </c>
    </row>
    <row r="78" spans="1:3" x14ac:dyDescent="0.3">
      <c r="A78" t="s">
        <v>152</v>
      </c>
      <c r="B78" t="s">
        <v>153</v>
      </c>
      <c r="C78" t="str">
        <f>HYPERLINK("https://talan.bank.gov.ua/get-user-certificate/ZgRUHwYlMklD7oVCN3xb","Завантажити сертифікат")</f>
        <v>Завантажити сертифікат</v>
      </c>
    </row>
    <row r="79" spans="1:3" x14ac:dyDescent="0.3">
      <c r="A79" t="s">
        <v>154</v>
      </c>
      <c r="B79" t="s">
        <v>155</v>
      </c>
      <c r="C79" t="str">
        <f>HYPERLINK("https://talan.bank.gov.ua/get-user-certificate/ZgRUHCllhoialInYHvLC","Завантажити сертифікат")</f>
        <v>Завантажити сертифікат</v>
      </c>
    </row>
    <row r="80" spans="1:3" x14ac:dyDescent="0.3">
      <c r="A80" t="s">
        <v>156</v>
      </c>
      <c r="B80" t="s">
        <v>157</v>
      </c>
      <c r="C80" t="str">
        <f>HYPERLINK("https://talan.bank.gov.ua/get-user-certificate/ZgRUHI9ptGGdml5xmC1i","Завантажити сертифікат")</f>
        <v>Завантажити сертифікат</v>
      </c>
    </row>
    <row r="81" spans="1:3" x14ac:dyDescent="0.3">
      <c r="A81" t="s">
        <v>158</v>
      </c>
      <c r="B81" t="s">
        <v>159</v>
      </c>
      <c r="C81" t="str">
        <f>HYPERLINK("https://talan.bank.gov.ua/get-user-certificate/ZgRUHGWbzTbqT2QUM87e","Завантажити сертифікат")</f>
        <v>Завантажити сертифікат</v>
      </c>
    </row>
    <row r="82" spans="1:3" x14ac:dyDescent="0.3">
      <c r="A82" t="s">
        <v>160</v>
      </c>
      <c r="B82" t="s">
        <v>161</v>
      </c>
      <c r="C82" t="str">
        <f>HYPERLINK("https://talan.bank.gov.ua/get-user-certificate/ZgRUHYV19BtO_78BSlgA","Завантажити сертифікат")</f>
        <v>Завантажити сертифікат</v>
      </c>
    </row>
    <row r="83" spans="1:3" x14ac:dyDescent="0.3">
      <c r="A83" t="s">
        <v>162</v>
      </c>
      <c r="B83" t="s">
        <v>163</v>
      </c>
      <c r="C83" t="str">
        <f>HYPERLINK("https://talan.bank.gov.ua/get-user-certificate/ZgRUHDNOj1bQNQ-nm6_k","Завантажити сертифікат")</f>
        <v>Завантажити сертифікат</v>
      </c>
    </row>
    <row r="84" spans="1:3" x14ac:dyDescent="0.3">
      <c r="A84" t="s">
        <v>164</v>
      </c>
      <c r="B84" t="s">
        <v>165</v>
      </c>
      <c r="C84" t="str">
        <f>HYPERLINK("https://talan.bank.gov.ua/get-user-certificate/ZgRUH3Q7JukfCj9KtUiE","Завантажити сертифікат")</f>
        <v>Завантажити сертифікат</v>
      </c>
    </row>
    <row r="85" spans="1:3" x14ac:dyDescent="0.3">
      <c r="A85" t="s">
        <v>166</v>
      </c>
      <c r="B85" t="s">
        <v>167</v>
      </c>
      <c r="C85" t="str">
        <f>HYPERLINK("https://talan.bank.gov.ua/get-user-certificate/ZgRUHTuCS_1rsYt2sqhS","Завантажити сертифікат")</f>
        <v>Завантажити сертифікат</v>
      </c>
    </row>
    <row r="86" spans="1:3" x14ac:dyDescent="0.3">
      <c r="A86" t="s">
        <v>168</v>
      </c>
      <c r="B86" t="s">
        <v>169</v>
      </c>
      <c r="C86" t="str">
        <f>HYPERLINK("https://talan.bank.gov.ua/get-user-certificate/ZgRUHvjsRzWSTuImHZxo","Завантажити сертифікат")</f>
        <v>Завантажити сертифікат</v>
      </c>
    </row>
    <row r="87" spans="1:3" x14ac:dyDescent="0.3">
      <c r="A87" t="s">
        <v>170</v>
      </c>
      <c r="B87" t="s">
        <v>171</v>
      </c>
      <c r="C87" t="str">
        <f>HYPERLINK("https://talan.bank.gov.ua/get-user-certificate/ZgRUH2V14KKu-KDiX9Pd","Завантажити сертифікат")</f>
        <v>Завантажити сертифікат</v>
      </c>
    </row>
    <row r="88" spans="1:3" x14ac:dyDescent="0.3">
      <c r="A88" t="s">
        <v>172</v>
      </c>
      <c r="B88" t="s">
        <v>173</v>
      </c>
      <c r="C88" t="str">
        <f>HYPERLINK("https://talan.bank.gov.ua/get-user-certificate/ZgRUH613fn-Ds7PvRKQx","Завантажити сертифікат")</f>
        <v>Завантажити сертифікат</v>
      </c>
    </row>
    <row r="89" spans="1:3" x14ac:dyDescent="0.3">
      <c r="A89" t="s">
        <v>174</v>
      </c>
      <c r="B89" t="s">
        <v>175</v>
      </c>
      <c r="C89" t="str">
        <f>HYPERLINK("https://talan.bank.gov.ua/get-user-certificate/ZgRUH3Bk-Qegnt4b2o4O","Завантажити сертифікат")</f>
        <v>Завантажити сертифікат</v>
      </c>
    </row>
    <row r="90" spans="1:3" x14ac:dyDescent="0.3">
      <c r="A90" t="s">
        <v>176</v>
      </c>
      <c r="B90" t="s">
        <v>177</v>
      </c>
      <c r="C90" t="str">
        <f>HYPERLINK("https://talan.bank.gov.ua/get-user-certificate/ZgRUHzwyEGCxmGK-GSUj","Завантажити сертифікат")</f>
        <v>Завантажити сертифікат</v>
      </c>
    </row>
    <row r="91" spans="1:3" x14ac:dyDescent="0.3">
      <c r="A91" t="s">
        <v>178</v>
      </c>
      <c r="B91" t="s">
        <v>179</v>
      </c>
      <c r="C91" t="str">
        <f>HYPERLINK("https://talan.bank.gov.ua/get-user-certificate/ZgRUHGv99s6-3goOGY65","Завантажити сертифікат")</f>
        <v>Завантажити сертифікат</v>
      </c>
    </row>
    <row r="92" spans="1:3" x14ac:dyDescent="0.3">
      <c r="A92" t="s">
        <v>180</v>
      </c>
      <c r="B92" t="s">
        <v>181</v>
      </c>
      <c r="C92" t="str">
        <f>HYPERLINK("https://talan.bank.gov.ua/get-user-certificate/ZgRUHF5IaMSspx4_4hbN","Завантажити сертифікат")</f>
        <v>Завантажити сертифікат</v>
      </c>
    </row>
    <row r="93" spans="1:3" x14ac:dyDescent="0.3">
      <c r="A93" t="s">
        <v>182</v>
      </c>
      <c r="B93" t="s">
        <v>183</v>
      </c>
      <c r="C93" t="str">
        <f>HYPERLINK("https://talan.bank.gov.ua/get-user-certificate/ZgRUHWHTQvBjAsI3b3SF","Завантажити сертифікат")</f>
        <v>Завантажити сертифікат</v>
      </c>
    </row>
    <row r="94" spans="1:3" x14ac:dyDescent="0.3">
      <c r="A94" t="s">
        <v>184</v>
      </c>
      <c r="B94" t="s">
        <v>185</v>
      </c>
      <c r="C94" t="str">
        <f>HYPERLINK("https://talan.bank.gov.ua/get-user-certificate/ZgRUHZfSSAw4S1y-qoND","Завантажити сертифікат")</f>
        <v>Завантажити сертифікат</v>
      </c>
    </row>
    <row r="95" spans="1:3" x14ac:dyDescent="0.3">
      <c r="A95" t="s">
        <v>186</v>
      </c>
      <c r="B95" t="s">
        <v>187</v>
      </c>
      <c r="C95" t="str">
        <f>HYPERLINK("https://talan.bank.gov.ua/get-user-certificate/ZgRUHPIqSQ8KMQSRp2cP","Завантажити сертифікат")</f>
        <v>Завантажити сертифікат</v>
      </c>
    </row>
    <row r="96" spans="1:3" x14ac:dyDescent="0.3">
      <c r="A96" t="s">
        <v>188</v>
      </c>
      <c r="B96" t="s">
        <v>189</v>
      </c>
      <c r="C96" t="str">
        <f>HYPERLINK("https://talan.bank.gov.ua/get-user-certificate/ZgRUHkgRxmdt-RsCoMBn","Завантажити сертифікат")</f>
        <v>Завантажити сертифікат</v>
      </c>
    </row>
    <row r="97" spans="1:3" x14ac:dyDescent="0.3">
      <c r="A97" t="s">
        <v>190</v>
      </c>
      <c r="B97" t="s">
        <v>191</v>
      </c>
      <c r="C97" t="str">
        <f>HYPERLINK("https://talan.bank.gov.ua/get-user-certificate/ZgRUHLsE8QAVOJO0E0t9","Завантажити сертифікат")</f>
        <v>Завантажити сертифікат</v>
      </c>
    </row>
    <row r="98" spans="1:3" x14ac:dyDescent="0.3">
      <c r="A98" t="s">
        <v>192</v>
      </c>
      <c r="B98" t="s">
        <v>193</v>
      </c>
      <c r="C98" t="str">
        <f>HYPERLINK("https://talan.bank.gov.ua/get-user-certificate/ZgRUHHiQzlf2_QUYVD3i","Завантажити сертифікат")</f>
        <v>Завантажити сертифікат</v>
      </c>
    </row>
    <row r="99" spans="1:3" x14ac:dyDescent="0.3">
      <c r="A99" t="s">
        <v>194</v>
      </c>
      <c r="B99" t="s">
        <v>195</v>
      </c>
      <c r="C99" t="str">
        <f>HYPERLINK("https://talan.bank.gov.ua/get-user-certificate/ZgRUHAl3Lx7V4OyfPv7j","Завантажити сертифікат")</f>
        <v>Завантажити сертифікат</v>
      </c>
    </row>
    <row r="100" spans="1:3" x14ac:dyDescent="0.3">
      <c r="A100" t="s">
        <v>196</v>
      </c>
      <c r="B100" t="s">
        <v>197</v>
      </c>
      <c r="C100" t="str">
        <f>HYPERLINK("https://talan.bank.gov.ua/get-user-certificate/ZgRUH5118O93J9U8-J9c","Завантажити сертифікат")</f>
        <v>Завантажити сертифікат</v>
      </c>
    </row>
    <row r="101" spans="1:3" x14ac:dyDescent="0.3">
      <c r="A101" t="s">
        <v>198</v>
      </c>
      <c r="B101" t="s">
        <v>199</v>
      </c>
      <c r="C101" t="str">
        <f>HYPERLINK("https://talan.bank.gov.ua/get-user-certificate/ZgRUHyZTfaYCVxnr8bmT","Завантажити сертифікат")</f>
        <v>Завантажити сертифікат</v>
      </c>
    </row>
    <row r="102" spans="1:3" x14ac:dyDescent="0.3">
      <c r="A102" t="s">
        <v>200</v>
      </c>
      <c r="B102" t="s">
        <v>201</v>
      </c>
      <c r="C102" t="str">
        <f>HYPERLINK("https://talan.bank.gov.ua/get-user-certificate/ZgRUHkzywhIqqu3jT54h","Завантажити сертифікат")</f>
        <v>Завантажити сертифікат</v>
      </c>
    </row>
    <row r="103" spans="1:3" x14ac:dyDescent="0.3">
      <c r="A103" t="s">
        <v>202</v>
      </c>
      <c r="B103" t="s">
        <v>203</v>
      </c>
      <c r="C103" t="str">
        <f>HYPERLINK("https://talan.bank.gov.ua/get-user-certificate/ZgRUHYm7Y5nfOJtaw_fI","Завантажити сертифікат")</f>
        <v>Завантажити сертифікат</v>
      </c>
    </row>
    <row r="104" spans="1:3" x14ac:dyDescent="0.3">
      <c r="A104" t="s">
        <v>204</v>
      </c>
      <c r="B104" t="s">
        <v>205</v>
      </c>
      <c r="C104" t="str">
        <f>HYPERLINK("https://talan.bank.gov.ua/get-user-certificate/ZgRUHK32Oj151NmRuQOQ","Завантажити сертифікат")</f>
        <v>Завантажити сертифікат</v>
      </c>
    </row>
    <row r="105" spans="1:3" x14ac:dyDescent="0.3">
      <c r="A105" t="s">
        <v>206</v>
      </c>
      <c r="B105" t="s">
        <v>207</v>
      </c>
      <c r="C105" t="str">
        <f>HYPERLINK("https://talan.bank.gov.ua/get-user-certificate/ZgRUHe7tuDI8pRNb1Euo","Завантажити сертифікат")</f>
        <v>Завантажити сертифікат</v>
      </c>
    </row>
    <row r="106" spans="1:3" x14ac:dyDescent="0.3">
      <c r="A106" t="s">
        <v>208</v>
      </c>
      <c r="B106" t="s">
        <v>209</v>
      </c>
      <c r="C106" t="str">
        <f>HYPERLINK("https://talan.bank.gov.ua/get-user-certificate/ZgRUHGRnmAr1TvAZaUix","Завантажити сертифікат")</f>
        <v>Завантажити сертифікат</v>
      </c>
    </row>
    <row r="107" spans="1:3" x14ac:dyDescent="0.3">
      <c r="A107" t="s">
        <v>210</v>
      </c>
      <c r="B107" t="s">
        <v>211</v>
      </c>
      <c r="C107" t="str">
        <f>HYPERLINK("https://talan.bank.gov.ua/get-user-certificate/ZgRUHbXp7egmb8ZzKUN6","Завантажити сертифікат")</f>
        <v>Завантажити сертифікат</v>
      </c>
    </row>
    <row r="108" spans="1:3" x14ac:dyDescent="0.3">
      <c r="A108" t="s">
        <v>212</v>
      </c>
      <c r="B108" t="s">
        <v>213</v>
      </c>
      <c r="C108" t="str">
        <f>HYPERLINK("https://talan.bank.gov.ua/get-user-certificate/ZgRUHNn7fF9FfAs8z7Pn","Завантажити сертифікат")</f>
        <v>Завантажити сертифікат</v>
      </c>
    </row>
    <row r="109" spans="1:3" x14ac:dyDescent="0.3">
      <c r="A109" t="s">
        <v>214</v>
      </c>
      <c r="B109" t="s">
        <v>215</v>
      </c>
      <c r="C109" t="str">
        <f>HYPERLINK("https://talan.bank.gov.ua/get-user-certificate/ZgRUHpRQOf2n0U9Spo5R","Завантажити сертифікат")</f>
        <v>Завантажити сертифікат</v>
      </c>
    </row>
    <row r="110" spans="1:3" x14ac:dyDescent="0.3">
      <c r="A110" t="s">
        <v>216</v>
      </c>
      <c r="B110" t="s">
        <v>217</v>
      </c>
      <c r="C110" t="str">
        <f>HYPERLINK("https://talan.bank.gov.ua/get-user-certificate/ZgRUHHEBWleyozSehwal","Завантажити сертифікат")</f>
        <v>Завантажити сертифікат</v>
      </c>
    </row>
    <row r="111" spans="1:3" x14ac:dyDescent="0.3">
      <c r="A111" t="s">
        <v>218</v>
      </c>
      <c r="B111" t="s">
        <v>219</v>
      </c>
      <c r="C111" t="str">
        <f>HYPERLINK("https://talan.bank.gov.ua/get-user-certificate/ZgRUHxOUPje5DmsBk20N","Завантажити сертифікат")</f>
        <v>Завантажити сертифікат</v>
      </c>
    </row>
    <row r="112" spans="1:3" x14ac:dyDescent="0.3">
      <c r="A112" t="s">
        <v>220</v>
      </c>
      <c r="B112" t="s">
        <v>221</v>
      </c>
      <c r="C112" t="str">
        <f>HYPERLINK("https://talan.bank.gov.ua/get-user-certificate/ZgRUHlNR9vMRrSToEEy4","Завантажити сертифікат")</f>
        <v>Завантажити сертифікат</v>
      </c>
    </row>
    <row r="113" spans="1:3" x14ac:dyDescent="0.3">
      <c r="A113" t="s">
        <v>222</v>
      </c>
      <c r="B113" t="s">
        <v>223</v>
      </c>
      <c r="C113" t="str">
        <f>HYPERLINK("https://talan.bank.gov.ua/get-user-certificate/ZgRUH5m6HzYFdn3V3Fnd","Завантажити сертифікат")</f>
        <v>Завантажити сертифікат</v>
      </c>
    </row>
    <row r="114" spans="1:3" x14ac:dyDescent="0.3">
      <c r="A114" t="s">
        <v>224</v>
      </c>
      <c r="B114" t="s">
        <v>225</v>
      </c>
      <c r="C114" t="str">
        <f>HYPERLINK("https://talan.bank.gov.ua/get-user-certificate/ZgRUHIBSIq-F_sBx6oO9","Завантажити сертифікат")</f>
        <v>Завантажити сертифікат</v>
      </c>
    </row>
    <row r="115" spans="1:3" x14ac:dyDescent="0.3">
      <c r="A115" t="s">
        <v>226</v>
      </c>
      <c r="B115" t="s">
        <v>227</v>
      </c>
      <c r="C115" t="str">
        <f>HYPERLINK("https://talan.bank.gov.ua/get-user-certificate/ZgRUHG1UJqm_puN50yez","Завантажити сертифікат")</f>
        <v>Завантажити сертифікат</v>
      </c>
    </row>
    <row r="116" spans="1:3" x14ac:dyDescent="0.3">
      <c r="A116" t="s">
        <v>228</v>
      </c>
      <c r="B116" t="s">
        <v>229</v>
      </c>
      <c r="C116" t="str">
        <f>HYPERLINK("https://talan.bank.gov.ua/get-user-certificate/ZgRUHdDJ886N9Wu-55lT","Завантажити сертифікат")</f>
        <v>Завантажити сертифікат</v>
      </c>
    </row>
    <row r="117" spans="1:3" x14ac:dyDescent="0.3">
      <c r="A117" t="s">
        <v>230</v>
      </c>
      <c r="B117" t="s">
        <v>231</v>
      </c>
      <c r="C117" t="str">
        <f>HYPERLINK("https://talan.bank.gov.ua/get-user-certificate/ZgRUH2GufmXWr1O0qGTI","Завантажити сертифікат")</f>
        <v>Завантажити сертифікат</v>
      </c>
    </row>
    <row r="118" spans="1:3" x14ac:dyDescent="0.3">
      <c r="A118" t="s">
        <v>232</v>
      </c>
      <c r="B118" t="s">
        <v>233</v>
      </c>
      <c r="C118" t="str">
        <f>HYPERLINK("https://talan.bank.gov.ua/get-user-certificate/ZgRUHcngq_4vcCpFRv6z","Завантажити сертифікат")</f>
        <v>Завантажити сертифікат</v>
      </c>
    </row>
    <row r="119" spans="1:3" x14ac:dyDescent="0.3">
      <c r="A119" t="s">
        <v>234</v>
      </c>
      <c r="B119" t="s">
        <v>235</v>
      </c>
      <c r="C119" t="str">
        <f>HYPERLINK("https://talan.bank.gov.ua/get-user-certificate/ZgRUHbTNpECEPyVuzOKG","Завантажити сертифікат")</f>
        <v>Завантажити сертифікат</v>
      </c>
    </row>
    <row r="120" spans="1:3" x14ac:dyDescent="0.3">
      <c r="A120" t="s">
        <v>236</v>
      </c>
      <c r="B120" t="s">
        <v>237</v>
      </c>
      <c r="C120" t="str">
        <f>HYPERLINK("https://talan.bank.gov.ua/get-user-certificate/ZgRUHKSrENJGaXxeDwQI","Завантажити сертифікат")</f>
        <v>Завантажити сертифікат</v>
      </c>
    </row>
    <row r="121" spans="1:3" x14ac:dyDescent="0.3">
      <c r="A121" t="s">
        <v>238</v>
      </c>
      <c r="B121" t="s">
        <v>239</v>
      </c>
      <c r="C121" t="str">
        <f>HYPERLINK("https://talan.bank.gov.ua/get-user-certificate/ZgRUHIQdNbjWlUeraAKy","Завантажити сертифікат")</f>
        <v>Завантажити сертифікат</v>
      </c>
    </row>
    <row r="122" spans="1:3" x14ac:dyDescent="0.3">
      <c r="A122" t="s">
        <v>240</v>
      </c>
      <c r="B122" t="s">
        <v>241</v>
      </c>
      <c r="C122" t="str">
        <f>HYPERLINK("https://talan.bank.gov.ua/get-user-certificate/ZgRUHsJkI08FNRB3EHAP","Завантажити сертифікат")</f>
        <v>Завантажити сертифікат</v>
      </c>
    </row>
    <row r="123" spans="1:3" x14ac:dyDescent="0.3">
      <c r="A123" t="s">
        <v>242</v>
      </c>
      <c r="B123" t="s">
        <v>243</v>
      </c>
      <c r="C123" t="str">
        <f>HYPERLINK("https://talan.bank.gov.ua/get-user-certificate/ZgRUH71-VJht-gmpeNM9","Завантажити сертифікат")</f>
        <v>Завантажити сертифікат</v>
      </c>
    </row>
    <row r="124" spans="1:3" x14ac:dyDescent="0.3">
      <c r="A124" t="s">
        <v>244</v>
      </c>
      <c r="B124" t="s">
        <v>245</v>
      </c>
      <c r="C124" t="str">
        <f>HYPERLINK("https://talan.bank.gov.ua/get-user-certificate/ZgRUH4XCZqRmzmo-Hs8K","Завантажити сертифікат")</f>
        <v>Завантажити сертифікат</v>
      </c>
    </row>
    <row r="125" spans="1:3" x14ac:dyDescent="0.3">
      <c r="A125" t="s">
        <v>246</v>
      </c>
      <c r="B125" t="s">
        <v>247</v>
      </c>
      <c r="C125" t="str">
        <f>HYPERLINK("https://talan.bank.gov.ua/get-user-certificate/ZgRUHlIPKfxRCol8tWtY","Завантажити сертифікат")</f>
        <v>Завантажити сертифікат</v>
      </c>
    </row>
    <row r="126" spans="1:3" x14ac:dyDescent="0.3">
      <c r="A126" t="s">
        <v>248</v>
      </c>
      <c r="B126" t="s">
        <v>249</v>
      </c>
      <c r="C126" t="str">
        <f>HYPERLINK("https://talan.bank.gov.ua/get-user-certificate/ZgRUH6_zGjz3dqptFPUu","Завантажити сертифікат")</f>
        <v>Завантажити сертифікат</v>
      </c>
    </row>
    <row r="127" spans="1:3" x14ac:dyDescent="0.3">
      <c r="A127" t="s">
        <v>250</v>
      </c>
      <c r="B127" t="s">
        <v>251</v>
      </c>
      <c r="C127" t="str">
        <f>HYPERLINK("https://talan.bank.gov.ua/get-user-certificate/ZgRUHvjW8lH2wrGaCuj9","Завантажити сертифікат")</f>
        <v>Завантажити сертифікат</v>
      </c>
    </row>
    <row r="128" spans="1:3" x14ac:dyDescent="0.3">
      <c r="A128" t="s">
        <v>252</v>
      </c>
      <c r="B128" t="s">
        <v>253</v>
      </c>
      <c r="C128" t="str">
        <f>HYPERLINK("https://talan.bank.gov.ua/get-user-certificate/ZgRUHi2pHyoSrw0X3VFb","Завантажити сертифікат")</f>
        <v>Завантажити сертифікат</v>
      </c>
    </row>
    <row r="129" spans="1:3" x14ac:dyDescent="0.3">
      <c r="A129" t="s">
        <v>254</v>
      </c>
      <c r="B129" t="s">
        <v>255</v>
      </c>
      <c r="C129" t="str">
        <f>HYPERLINK("https://talan.bank.gov.ua/get-user-certificate/ZgRUHhIH2HRLMUlusJdq","Завантажити сертифікат")</f>
        <v>Завантажити сертифікат</v>
      </c>
    </row>
    <row r="130" spans="1:3" x14ac:dyDescent="0.3">
      <c r="A130" t="s">
        <v>256</v>
      </c>
      <c r="B130" t="s">
        <v>257</v>
      </c>
      <c r="C130" t="str">
        <f>HYPERLINK("https://talan.bank.gov.ua/get-user-certificate/ZgRUHC47HUgoPBx0a2YM","Завантажити сертифікат")</f>
        <v>Завантажити сертифікат</v>
      </c>
    </row>
    <row r="131" spans="1:3" x14ac:dyDescent="0.3">
      <c r="A131" t="s">
        <v>258</v>
      </c>
      <c r="B131" t="s">
        <v>259</v>
      </c>
      <c r="C131" t="str">
        <f>HYPERLINK("https://talan.bank.gov.ua/get-user-certificate/ZgRUHkiDOq4qTX_cFARQ","Завантажити сертифікат")</f>
        <v>Завантажити сертифікат</v>
      </c>
    </row>
    <row r="132" spans="1:3" x14ac:dyDescent="0.3">
      <c r="A132" t="s">
        <v>260</v>
      </c>
      <c r="B132" t="s">
        <v>261</v>
      </c>
      <c r="C132" t="str">
        <f>HYPERLINK("https://talan.bank.gov.ua/get-user-certificate/ZgRUHmugMvQZR1YTgm8c","Завантажити сертифікат")</f>
        <v>Завантажити сертифікат</v>
      </c>
    </row>
    <row r="133" spans="1:3" x14ac:dyDescent="0.3">
      <c r="A133" t="s">
        <v>262</v>
      </c>
      <c r="B133" t="s">
        <v>263</v>
      </c>
      <c r="C133" t="str">
        <f>HYPERLINK("https://talan.bank.gov.ua/get-user-certificate/ZgRUHGE4SMy6crjcELmS","Завантажити сертифікат")</f>
        <v>Завантажити сертифікат</v>
      </c>
    </row>
    <row r="134" spans="1:3" x14ac:dyDescent="0.3">
      <c r="A134" t="s">
        <v>264</v>
      </c>
      <c r="B134" t="s">
        <v>265</v>
      </c>
      <c r="C134" t="str">
        <f>HYPERLINK("https://talan.bank.gov.ua/get-user-certificate/ZgRUHGM5TJGu8p-4Qkuz","Завантажити сертифікат")</f>
        <v>Завантажити сертифікат</v>
      </c>
    </row>
    <row r="135" spans="1:3" x14ac:dyDescent="0.3">
      <c r="A135" t="s">
        <v>266</v>
      </c>
      <c r="B135" t="s">
        <v>267</v>
      </c>
      <c r="C135" t="str">
        <f>HYPERLINK("https://talan.bank.gov.ua/get-user-certificate/ZgRUHqCeB2ES6B6ImMu6","Завантажити сертифікат")</f>
        <v>Завантажити сертифікат</v>
      </c>
    </row>
    <row r="136" spans="1:3" x14ac:dyDescent="0.3">
      <c r="A136" t="s">
        <v>268</v>
      </c>
      <c r="B136" t="s">
        <v>269</v>
      </c>
      <c r="C136" t="str">
        <f>HYPERLINK("https://talan.bank.gov.ua/get-user-certificate/ZgRUHXWdbM6_MKkcdQIK","Завантажити сертифікат")</f>
        <v>Завантажити сертифікат</v>
      </c>
    </row>
    <row r="137" spans="1:3" x14ac:dyDescent="0.3">
      <c r="A137" t="s">
        <v>270</v>
      </c>
      <c r="B137" t="s">
        <v>271</v>
      </c>
      <c r="C137" t="str">
        <f>HYPERLINK("https://talan.bank.gov.ua/get-user-certificate/ZgRUHtGqro60TJxQ1YCI","Завантажити сертифікат")</f>
        <v>Завантажити сертифікат</v>
      </c>
    </row>
    <row r="138" spans="1:3" x14ac:dyDescent="0.3">
      <c r="A138" t="s">
        <v>272</v>
      </c>
      <c r="B138" t="s">
        <v>273</v>
      </c>
      <c r="C138" t="str">
        <f>HYPERLINK("https://talan.bank.gov.ua/get-user-certificate/ZgRUH1qwE6FpE582z8U3","Завантажити сертифікат")</f>
        <v>Завантажити сертифікат</v>
      </c>
    </row>
    <row r="139" spans="1:3" x14ac:dyDescent="0.3">
      <c r="A139" t="s">
        <v>274</v>
      </c>
      <c r="B139" t="s">
        <v>275</v>
      </c>
      <c r="C139" t="str">
        <f>HYPERLINK("https://talan.bank.gov.ua/get-user-certificate/ZgRUHNNVz9Q7sIxGg2bF","Завантажити сертифікат")</f>
        <v>Завантажити сертифікат</v>
      </c>
    </row>
    <row r="140" spans="1:3" x14ac:dyDescent="0.3">
      <c r="A140" t="s">
        <v>276</v>
      </c>
      <c r="B140" t="s">
        <v>277</v>
      </c>
      <c r="C140" t="str">
        <f>HYPERLINK("https://talan.bank.gov.ua/get-user-certificate/ZgRUHSKSOq3IN0SAa2rA","Завантажити сертифікат")</f>
        <v>Завантажити сертифікат</v>
      </c>
    </row>
    <row r="141" spans="1:3" x14ac:dyDescent="0.3">
      <c r="A141" t="s">
        <v>278</v>
      </c>
      <c r="B141" t="s">
        <v>279</v>
      </c>
      <c r="C141" t="str">
        <f>HYPERLINK("https://talan.bank.gov.ua/get-user-certificate/ZgRUHm0uEdo1rAeCaP3i","Завантажити сертифікат")</f>
        <v>Завантажити сертифікат</v>
      </c>
    </row>
    <row r="142" spans="1:3" x14ac:dyDescent="0.3">
      <c r="A142" t="s">
        <v>280</v>
      </c>
      <c r="B142" t="s">
        <v>281</v>
      </c>
      <c r="C142" t="str">
        <f>HYPERLINK("https://talan.bank.gov.ua/get-user-certificate/ZgRUH8ta-di4SOZZsrUw","Завантажити сертифікат")</f>
        <v>Завантажити сертифікат</v>
      </c>
    </row>
    <row r="143" spans="1:3" x14ac:dyDescent="0.3">
      <c r="A143" t="s">
        <v>282</v>
      </c>
      <c r="B143" t="s">
        <v>283</v>
      </c>
      <c r="C143" t="str">
        <f>HYPERLINK("https://talan.bank.gov.ua/get-user-certificate/ZgRUHzDNySH01KACYv3r","Завантажити сертифікат")</f>
        <v>Завантажити сертифікат</v>
      </c>
    </row>
    <row r="144" spans="1:3" x14ac:dyDescent="0.3">
      <c r="A144" t="s">
        <v>284</v>
      </c>
      <c r="B144" t="s">
        <v>285</v>
      </c>
      <c r="C144" t="str">
        <f>HYPERLINK("https://talan.bank.gov.ua/get-user-certificate/ZgRUHWQFd4SoDKNti1HR","Завантажити сертифікат")</f>
        <v>Завантажити сертифікат</v>
      </c>
    </row>
    <row r="145" spans="1:3" x14ac:dyDescent="0.3">
      <c r="A145" t="s">
        <v>286</v>
      </c>
      <c r="B145" t="s">
        <v>287</v>
      </c>
      <c r="C145" t="str">
        <f>HYPERLINK("https://talan.bank.gov.ua/get-user-certificate/ZgRUHVX23MtHWho49jFr","Завантажити сертифікат")</f>
        <v>Завантажити сертифікат</v>
      </c>
    </row>
    <row r="146" spans="1:3" x14ac:dyDescent="0.3">
      <c r="A146" t="s">
        <v>288</v>
      </c>
      <c r="B146" t="s">
        <v>289</v>
      </c>
      <c r="C146" t="str">
        <f>HYPERLINK("https://talan.bank.gov.ua/get-user-certificate/ZgRUHknwA8g_u5IyLnxn","Завантажити сертифікат")</f>
        <v>Завантажити сертифікат</v>
      </c>
    </row>
    <row r="147" spans="1:3" x14ac:dyDescent="0.3">
      <c r="A147" t="s">
        <v>290</v>
      </c>
      <c r="B147" t="s">
        <v>291</v>
      </c>
      <c r="C147" t="str">
        <f>HYPERLINK("https://talan.bank.gov.ua/get-user-certificate/ZgRUHTiZjpVzHxg5rpIw","Завантажити сертифікат")</f>
        <v>Завантажити сертифікат</v>
      </c>
    </row>
    <row r="148" spans="1:3" x14ac:dyDescent="0.3">
      <c r="A148" t="s">
        <v>292</v>
      </c>
      <c r="B148" t="s">
        <v>293</v>
      </c>
      <c r="C148" t="str">
        <f>HYPERLINK("https://talan.bank.gov.ua/get-user-certificate/ZgRUHhK9mJCloOng0wBw","Завантажити сертифікат")</f>
        <v>Завантажити сертифікат</v>
      </c>
    </row>
    <row r="149" spans="1:3" x14ac:dyDescent="0.3">
      <c r="A149" t="s">
        <v>294</v>
      </c>
      <c r="B149" t="s">
        <v>295</v>
      </c>
      <c r="C149" t="str">
        <f>HYPERLINK("https://talan.bank.gov.ua/get-user-certificate/ZgRUHM0tVl717tZsYVDi","Завантажити сертифікат")</f>
        <v>Завантажити сертифікат</v>
      </c>
    </row>
    <row r="150" spans="1:3" x14ac:dyDescent="0.3">
      <c r="A150" t="s">
        <v>296</v>
      </c>
      <c r="B150" t="s">
        <v>297</v>
      </c>
      <c r="C150" t="str">
        <f>HYPERLINK("https://talan.bank.gov.ua/get-user-certificate/ZgRUH4lxtcOCqywV8Kow","Завантажити сертифікат")</f>
        <v>Завантажити сертифікат</v>
      </c>
    </row>
    <row r="151" spans="1:3" x14ac:dyDescent="0.3">
      <c r="A151" t="s">
        <v>298</v>
      </c>
      <c r="B151" t="s">
        <v>299</v>
      </c>
      <c r="C151" t="str">
        <f>HYPERLINK("https://talan.bank.gov.ua/get-user-certificate/ZgRUHGHYvNNUhdmdYhKU","Завантажити сертифікат")</f>
        <v>Завантажити сертифікат</v>
      </c>
    </row>
    <row r="152" spans="1:3" x14ac:dyDescent="0.3">
      <c r="A152" t="s">
        <v>300</v>
      </c>
      <c r="B152" t="s">
        <v>301</v>
      </c>
      <c r="C152" t="str">
        <f>HYPERLINK("https://talan.bank.gov.ua/get-user-certificate/ZgRUH_5cH_NZRLh3n96j","Завантажити сертифікат")</f>
        <v>Завантажити сертифікат</v>
      </c>
    </row>
    <row r="153" spans="1:3" x14ac:dyDescent="0.3">
      <c r="A153" t="s">
        <v>302</v>
      </c>
      <c r="B153" t="s">
        <v>303</v>
      </c>
      <c r="C153" t="str">
        <f>HYPERLINK("https://talan.bank.gov.ua/get-user-certificate/ZgRUHnWDpAZmDj7k9QmF","Завантажити сертифікат")</f>
        <v>Завантажити сертифікат</v>
      </c>
    </row>
    <row r="154" spans="1:3" x14ac:dyDescent="0.3">
      <c r="A154" t="s">
        <v>304</v>
      </c>
      <c r="B154" t="s">
        <v>305</v>
      </c>
      <c r="C154" t="str">
        <f>HYPERLINK("https://talan.bank.gov.ua/get-user-certificate/ZgRUHVGzG-xjr6E1OQ1y","Завантажити сертифікат")</f>
        <v>Завантажити сертифікат</v>
      </c>
    </row>
    <row r="155" spans="1:3" x14ac:dyDescent="0.3">
      <c r="A155" t="s">
        <v>306</v>
      </c>
      <c r="B155" t="s">
        <v>307</v>
      </c>
      <c r="C155" t="str">
        <f>HYPERLINK("https://talan.bank.gov.ua/get-user-certificate/ZgRUH9e2NDJ_gWMsw5SR","Завантажити сертифікат")</f>
        <v>Завантажити сертифікат</v>
      </c>
    </row>
    <row r="156" spans="1:3" x14ac:dyDescent="0.3">
      <c r="A156" t="s">
        <v>308</v>
      </c>
      <c r="B156" t="s">
        <v>309</v>
      </c>
      <c r="C156" t="str">
        <f>HYPERLINK("https://talan.bank.gov.ua/get-user-certificate/ZgRUH5WA-7wMWIMS72nX","Завантажити сертифікат")</f>
        <v>Завантажити сертифікат</v>
      </c>
    </row>
    <row r="157" spans="1:3" x14ac:dyDescent="0.3">
      <c r="A157" t="s">
        <v>310</v>
      </c>
      <c r="B157" t="s">
        <v>311</v>
      </c>
      <c r="C157" t="str">
        <f>HYPERLINK("https://talan.bank.gov.ua/get-user-certificate/ZgRUHMjnlrn2lMFxjBmX","Завантажити сертифікат")</f>
        <v>Завантажити сертифікат</v>
      </c>
    </row>
    <row r="158" spans="1:3" x14ac:dyDescent="0.3">
      <c r="A158" t="s">
        <v>312</v>
      </c>
      <c r="B158" t="s">
        <v>313</v>
      </c>
      <c r="C158" t="str">
        <f>HYPERLINK("https://talan.bank.gov.ua/get-user-certificate/ZgRUHZSlIbDX1CZoBnQq","Завантажити сертифікат")</f>
        <v>Завантажити сертифікат</v>
      </c>
    </row>
    <row r="159" spans="1:3" x14ac:dyDescent="0.3">
      <c r="A159" t="s">
        <v>314</v>
      </c>
      <c r="B159" t="s">
        <v>315</v>
      </c>
      <c r="C159" t="str">
        <f>HYPERLINK("https://talan.bank.gov.ua/get-user-certificate/ZgRUH9Px5ZguSWUji2kQ","Завантажити сертифікат")</f>
        <v>Завантажити сертифікат</v>
      </c>
    </row>
    <row r="160" spans="1:3" x14ac:dyDescent="0.3">
      <c r="A160" t="s">
        <v>316</v>
      </c>
      <c r="B160" t="s">
        <v>317</v>
      </c>
      <c r="C160" t="str">
        <f>HYPERLINK("https://talan.bank.gov.ua/get-user-certificate/ZgRUHZ0sAg_3fpCsTzUK","Завантажити сертифікат")</f>
        <v>Завантажити сертифікат</v>
      </c>
    </row>
    <row r="161" spans="1:3" x14ac:dyDescent="0.3">
      <c r="A161" t="s">
        <v>318</v>
      </c>
      <c r="B161" t="s">
        <v>319</v>
      </c>
      <c r="C161" t="str">
        <f>HYPERLINK("https://talan.bank.gov.ua/get-user-certificate/ZgRUH4gn2x1jrUjSeJoj","Завантажити сертифікат")</f>
        <v>Завантажити сертифікат</v>
      </c>
    </row>
    <row r="162" spans="1:3" x14ac:dyDescent="0.3">
      <c r="A162" t="s">
        <v>320</v>
      </c>
      <c r="B162" t="s">
        <v>321</v>
      </c>
      <c r="C162" t="str">
        <f>HYPERLINK("https://talan.bank.gov.ua/get-user-certificate/ZgRUHsHgXbfbfUHxLRYy","Завантажити сертифікат")</f>
        <v>Завантажити сертифікат</v>
      </c>
    </row>
    <row r="163" spans="1:3" x14ac:dyDescent="0.3">
      <c r="A163" t="s">
        <v>322</v>
      </c>
      <c r="B163" t="s">
        <v>323</v>
      </c>
      <c r="C163" t="str">
        <f>HYPERLINK("https://talan.bank.gov.ua/get-user-certificate/ZgRUHmUZdAspbIHNCZqe","Завантажити сертифікат")</f>
        <v>Завантажити сертифікат</v>
      </c>
    </row>
    <row r="164" spans="1:3" x14ac:dyDescent="0.3">
      <c r="A164" t="s">
        <v>324</v>
      </c>
      <c r="B164" t="s">
        <v>325</v>
      </c>
      <c r="C164" t="str">
        <f>HYPERLINK("https://talan.bank.gov.ua/get-user-certificate/ZgRUH8rLV-dVeI274GO3","Завантажити сертифікат")</f>
        <v>Завантажити сертифікат</v>
      </c>
    </row>
    <row r="165" spans="1:3" x14ac:dyDescent="0.3">
      <c r="A165" t="s">
        <v>326</v>
      </c>
      <c r="B165" t="s">
        <v>327</v>
      </c>
      <c r="C165" t="str">
        <f>HYPERLINK("https://talan.bank.gov.ua/get-user-certificate/ZgRUHW07CILa_yLt9r0E","Завантажити сертифікат")</f>
        <v>Завантажити сертифікат</v>
      </c>
    </row>
    <row r="166" spans="1:3" x14ac:dyDescent="0.3">
      <c r="A166" t="s">
        <v>328</v>
      </c>
      <c r="B166" t="s">
        <v>329</v>
      </c>
      <c r="C166" t="str">
        <f>HYPERLINK("https://talan.bank.gov.ua/get-user-certificate/ZgRUH0k7wz6z-Eji9MJD","Завантажити сертифікат")</f>
        <v>Завантажити сертифікат</v>
      </c>
    </row>
    <row r="167" spans="1:3" x14ac:dyDescent="0.3">
      <c r="A167" t="s">
        <v>330</v>
      </c>
      <c r="B167" t="s">
        <v>331</v>
      </c>
      <c r="C167" t="str">
        <f>HYPERLINK("https://talan.bank.gov.ua/get-user-certificate/ZgRUHS439F_OgGvyNe5C","Завантажити сертифікат")</f>
        <v>Завантажити сертифікат</v>
      </c>
    </row>
    <row r="168" spans="1:3" x14ac:dyDescent="0.3">
      <c r="A168" t="s">
        <v>332</v>
      </c>
      <c r="B168" t="s">
        <v>333</v>
      </c>
      <c r="C168" t="str">
        <f>HYPERLINK("https://talan.bank.gov.ua/get-user-certificate/ZgRUHuNY1Fo4i3KbZrBB","Завантажити сертифікат")</f>
        <v>Завантажити сертифікат</v>
      </c>
    </row>
    <row r="169" spans="1:3" x14ac:dyDescent="0.3">
      <c r="A169" t="s">
        <v>334</v>
      </c>
      <c r="B169" t="s">
        <v>335</v>
      </c>
      <c r="C169" t="str">
        <f>HYPERLINK("https://talan.bank.gov.ua/get-user-certificate/ZgRUHtVdj8_Zp47kk2tW","Завантажити сертифікат")</f>
        <v>Завантажити сертифікат</v>
      </c>
    </row>
    <row r="170" spans="1:3" x14ac:dyDescent="0.3">
      <c r="A170" t="s">
        <v>336</v>
      </c>
      <c r="B170" t="s">
        <v>337</v>
      </c>
      <c r="C170" t="str">
        <f>HYPERLINK("https://talan.bank.gov.ua/get-user-certificate/ZgRUH1k6k9jnoZE8EJQc","Завантажити сертифікат")</f>
        <v>Завантажити сертифікат</v>
      </c>
    </row>
    <row r="171" spans="1:3" x14ac:dyDescent="0.3">
      <c r="A171" t="s">
        <v>338</v>
      </c>
      <c r="B171" t="s">
        <v>339</v>
      </c>
      <c r="C171" t="str">
        <f>HYPERLINK("https://talan.bank.gov.ua/get-user-certificate/ZgRUHUVPDUeYc7uoTO3y","Завантажити сертифікат")</f>
        <v>Завантажити сертифікат</v>
      </c>
    </row>
    <row r="172" spans="1:3" x14ac:dyDescent="0.3">
      <c r="A172" t="s">
        <v>340</v>
      </c>
      <c r="B172" t="s">
        <v>341</v>
      </c>
      <c r="C172" t="str">
        <f>HYPERLINK("https://talan.bank.gov.ua/get-user-certificate/ZgRUHLLzk1kLt9PLI6Fc","Завантажити сертифікат")</f>
        <v>Завантажити сертифікат</v>
      </c>
    </row>
    <row r="173" spans="1:3" x14ac:dyDescent="0.3">
      <c r="A173" t="s">
        <v>342</v>
      </c>
      <c r="B173" t="s">
        <v>343</v>
      </c>
      <c r="C173" t="str">
        <f>HYPERLINK("https://talan.bank.gov.ua/get-user-certificate/ZgRUHqpClXXTzm1cZKYL","Завантажити сертифікат")</f>
        <v>Завантажити сертифікат</v>
      </c>
    </row>
    <row r="174" spans="1:3" x14ac:dyDescent="0.3">
      <c r="A174" t="s">
        <v>344</v>
      </c>
      <c r="B174" t="s">
        <v>345</v>
      </c>
      <c r="C174" t="str">
        <f>HYPERLINK("https://talan.bank.gov.ua/get-user-certificate/ZgRUHujFQ2UUlYJ0vvQM","Завантажити сертифікат")</f>
        <v>Завантажити сертифікат</v>
      </c>
    </row>
    <row r="175" spans="1:3" x14ac:dyDescent="0.3">
      <c r="A175" t="s">
        <v>346</v>
      </c>
      <c r="B175" t="s">
        <v>347</v>
      </c>
      <c r="C175" t="str">
        <f>HYPERLINK("https://talan.bank.gov.ua/get-user-certificate/ZgRUHorOZamjlWddHw-K","Завантажити сертифікат")</f>
        <v>Завантажити сертифікат</v>
      </c>
    </row>
    <row r="176" spans="1:3" x14ac:dyDescent="0.3">
      <c r="A176" t="s">
        <v>348</v>
      </c>
      <c r="B176" t="s">
        <v>349</v>
      </c>
      <c r="C176" t="str">
        <f>HYPERLINK("https://talan.bank.gov.ua/get-user-certificate/ZgRUH5aBhAD92EFoAT5h","Завантажити сертифікат")</f>
        <v>Завантажити сертифікат</v>
      </c>
    </row>
    <row r="177" spans="1:3" x14ac:dyDescent="0.3">
      <c r="A177" t="s">
        <v>350</v>
      </c>
      <c r="B177" t="s">
        <v>351</v>
      </c>
      <c r="C177" t="str">
        <f>HYPERLINK("https://talan.bank.gov.ua/get-user-certificate/ZgRUH6mxFxJV6wWWQx4U","Завантажити сертифікат")</f>
        <v>Завантажити сертифікат</v>
      </c>
    </row>
    <row r="178" spans="1:3" x14ac:dyDescent="0.3">
      <c r="A178" t="s">
        <v>352</v>
      </c>
      <c r="B178" t="s">
        <v>353</v>
      </c>
      <c r="C178" t="str">
        <f>HYPERLINK("https://talan.bank.gov.ua/get-user-certificate/ZgRUHpWaOd6MLtEBROTs","Завантажити сертифікат")</f>
        <v>Завантажити сертифікат</v>
      </c>
    </row>
    <row r="179" spans="1:3" x14ac:dyDescent="0.3">
      <c r="A179" t="s">
        <v>354</v>
      </c>
      <c r="B179" t="s">
        <v>355</v>
      </c>
      <c r="C179" t="str">
        <f>HYPERLINK("https://talan.bank.gov.ua/get-user-certificate/ZgRUHBR9zlvl8kklFO2R","Завантажити сертифікат")</f>
        <v>Завантажити сертифікат</v>
      </c>
    </row>
    <row r="180" spans="1:3" x14ac:dyDescent="0.3">
      <c r="A180" t="s">
        <v>356</v>
      </c>
      <c r="B180" t="s">
        <v>357</v>
      </c>
      <c r="C180" t="str">
        <f>HYPERLINK("https://talan.bank.gov.ua/get-user-certificate/ZgRUHwzsWu96njb0W-mB","Завантажити сертифікат")</f>
        <v>Завантажити сертифікат</v>
      </c>
    </row>
    <row r="181" spans="1:3" x14ac:dyDescent="0.3">
      <c r="A181" t="s">
        <v>358</v>
      </c>
      <c r="B181" t="s">
        <v>359</v>
      </c>
      <c r="C181" t="str">
        <f>HYPERLINK("https://talan.bank.gov.ua/get-user-certificate/ZgRUHSduX22KYweNmIFS","Завантажити сертифікат")</f>
        <v>Завантажити сертифікат</v>
      </c>
    </row>
    <row r="182" spans="1:3" x14ac:dyDescent="0.3">
      <c r="A182" t="s">
        <v>360</v>
      </c>
      <c r="B182" t="s">
        <v>361</v>
      </c>
      <c r="C182" t="str">
        <f>HYPERLINK("https://talan.bank.gov.ua/get-user-certificate/ZgRUH7uGtKXiP3d2Nhjp","Завантажити сертифікат")</f>
        <v>Завантажити сертифікат</v>
      </c>
    </row>
    <row r="183" spans="1:3" x14ac:dyDescent="0.3">
      <c r="A183" t="s">
        <v>362</v>
      </c>
      <c r="B183" t="s">
        <v>363</v>
      </c>
      <c r="C183" t="str">
        <f>HYPERLINK("https://talan.bank.gov.ua/get-user-certificate/ZgRUHPpRP2XcKQDy_oxB","Завантажити сертифікат")</f>
        <v>Завантажити сертифікат</v>
      </c>
    </row>
    <row r="184" spans="1:3" x14ac:dyDescent="0.3">
      <c r="A184" t="s">
        <v>364</v>
      </c>
      <c r="B184" t="s">
        <v>365</v>
      </c>
      <c r="C184" t="str">
        <f>HYPERLINK("https://talan.bank.gov.ua/get-user-certificate/ZgRUHBrW5f2nxotwBBdk","Завантажити сертифікат")</f>
        <v>Завантажити сертифікат</v>
      </c>
    </row>
    <row r="185" spans="1:3" x14ac:dyDescent="0.3">
      <c r="A185" t="s">
        <v>366</v>
      </c>
      <c r="B185" t="s">
        <v>367</v>
      </c>
      <c r="C185" t="str">
        <f>HYPERLINK("https://talan.bank.gov.ua/get-user-certificate/ZgRUHN58DSHjAzFE_gga","Завантажити сертифікат")</f>
        <v>Завантажити сертифікат</v>
      </c>
    </row>
    <row r="186" spans="1:3" x14ac:dyDescent="0.3">
      <c r="A186" t="s">
        <v>368</v>
      </c>
      <c r="B186" t="s">
        <v>369</v>
      </c>
      <c r="C186" t="str">
        <f>HYPERLINK("https://talan.bank.gov.ua/get-user-certificate/ZgRUHvFav1fEaIoG5-tr","Завантажити сертифікат")</f>
        <v>Завантажити сертифікат</v>
      </c>
    </row>
    <row r="187" spans="1:3" x14ac:dyDescent="0.3">
      <c r="A187" t="s">
        <v>370</v>
      </c>
      <c r="B187" t="s">
        <v>371</v>
      </c>
      <c r="C187" t="str">
        <f>HYPERLINK("https://talan.bank.gov.ua/get-user-certificate/ZgRUHpTdNewCjrpzqp-j","Завантажити сертифікат")</f>
        <v>Завантажити сертифікат</v>
      </c>
    </row>
    <row r="188" spans="1:3" x14ac:dyDescent="0.3">
      <c r="A188" t="s">
        <v>372</v>
      </c>
      <c r="B188" t="s">
        <v>373</v>
      </c>
      <c r="C188" t="str">
        <f>HYPERLINK("https://talan.bank.gov.ua/get-user-certificate/ZgRUHWl4k-JuIeij3xZb","Завантажити сертифікат")</f>
        <v>Завантажити сертифікат</v>
      </c>
    </row>
    <row r="189" spans="1:3" x14ac:dyDescent="0.3">
      <c r="A189" t="s">
        <v>374</v>
      </c>
      <c r="B189" t="s">
        <v>375</v>
      </c>
      <c r="C189" t="str">
        <f>HYPERLINK("https://talan.bank.gov.ua/get-user-certificate/ZgRUH8LYPe8noZ9xHjx4","Завантажити сертифікат")</f>
        <v>Завантажити сертифікат</v>
      </c>
    </row>
    <row r="190" spans="1:3" x14ac:dyDescent="0.3">
      <c r="A190" t="s">
        <v>376</v>
      </c>
      <c r="B190" t="s">
        <v>377</v>
      </c>
      <c r="C190" t="str">
        <f>HYPERLINK("https://talan.bank.gov.ua/get-user-certificate/ZgRUHTPJuBop21MrrsKf","Завантажити сертифікат")</f>
        <v>Завантажити сертифікат</v>
      </c>
    </row>
    <row r="191" spans="1:3" x14ac:dyDescent="0.3">
      <c r="A191" t="s">
        <v>378</v>
      </c>
      <c r="B191" t="s">
        <v>379</v>
      </c>
      <c r="C191" t="str">
        <f>HYPERLINK("https://talan.bank.gov.ua/get-user-certificate/ZgRUHcpqgy1D9cvKybwU","Завантажити сертифікат")</f>
        <v>Завантажити сертифікат</v>
      </c>
    </row>
    <row r="192" spans="1:3" x14ac:dyDescent="0.3">
      <c r="A192" t="s">
        <v>380</v>
      </c>
      <c r="B192" t="s">
        <v>381</v>
      </c>
      <c r="C192" t="str">
        <f>HYPERLINK("https://talan.bank.gov.ua/get-user-certificate/ZgRUH7S6jP-udM7kaD6v","Завантажити сертифікат")</f>
        <v>Завантажити сертифікат</v>
      </c>
    </row>
    <row r="193" spans="1:3" x14ac:dyDescent="0.3">
      <c r="A193" t="s">
        <v>382</v>
      </c>
      <c r="B193" t="s">
        <v>383</v>
      </c>
      <c r="C193" t="str">
        <f>HYPERLINK("https://talan.bank.gov.ua/get-user-certificate/ZgRUHZu-7RF4ZSIDIbkS","Завантажити сертифікат")</f>
        <v>Завантажити сертифікат</v>
      </c>
    </row>
    <row r="194" spans="1:3" x14ac:dyDescent="0.3">
      <c r="A194" t="s">
        <v>384</v>
      </c>
      <c r="B194" t="s">
        <v>385</v>
      </c>
      <c r="C194" t="str">
        <f>HYPERLINK("https://talan.bank.gov.ua/get-user-certificate/ZgRUHt1h2dTgXEtCW1DK","Завантажити сертифікат")</f>
        <v>Завантажити сертифікат</v>
      </c>
    </row>
    <row r="195" spans="1:3" x14ac:dyDescent="0.3">
      <c r="A195" t="s">
        <v>386</v>
      </c>
      <c r="B195" t="s">
        <v>387</v>
      </c>
      <c r="C195" t="str">
        <f>HYPERLINK("https://talan.bank.gov.ua/get-user-certificate/ZgRUH0RKyJs5zl3R__28","Завантажити сертифікат")</f>
        <v>Завантажити сертифікат</v>
      </c>
    </row>
    <row r="196" spans="1:3" x14ac:dyDescent="0.3">
      <c r="A196" t="s">
        <v>388</v>
      </c>
      <c r="B196" t="s">
        <v>389</v>
      </c>
      <c r="C196" t="str">
        <f>HYPERLINK("https://talan.bank.gov.ua/get-user-certificate/ZgRUHRJHbgSGqnxZ9jc5","Завантажити сертифікат")</f>
        <v>Завантажити сертифікат</v>
      </c>
    </row>
    <row r="197" spans="1:3" x14ac:dyDescent="0.3">
      <c r="A197" t="s">
        <v>390</v>
      </c>
      <c r="B197" t="s">
        <v>391</v>
      </c>
      <c r="C197" t="str">
        <f>HYPERLINK("https://talan.bank.gov.ua/get-user-certificate/ZgRUH0k5ZUOmC2BpLbeK","Завантажити сертифікат")</f>
        <v>Завантажити сертифікат</v>
      </c>
    </row>
    <row r="198" spans="1:3" x14ac:dyDescent="0.3">
      <c r="A198" t="s">
        <v>392</v>
      </c>
      <c r="B198" t="s">
        <v>393</v>
      </c>
      <c r="C198" t="str">
        <f>HYPERLINK("https://talan.bank.gov.ua/get-user-certificate/ZgRUHkZLPdxSn6THtrBg","Завантажити сертифікат")</f>
        <v>Завантажити сертифікат</v>
      </c>
    </row>
    <row r="199" spans="1:3" x14ac:dyDescent="0.3">
      <c r="A199" t="s">
        <v>394</v>
      </c>
      <c r="B199" t="s">
        <v>395</v>
      </c>
      <c r="C199" t="str">
        <f>HYPERLINK("https://talan.bank.gov.ua/get-user-certificate/ZgRUH3yyMrf4nijW6zaI","Завантажити сертифікат")</f>
        <v>Завантажити сертифікат</v>
      </c>
    </row>
    <row r="200" spans="1:3" x14ac:dyDescent="0.3">
      <c r="A200" t="s">
        <v>396</v>
      </c>
      <c r="B200" t="s">
        <v>397</v>
      </c>
      <c r="C200" t="str">
        <f>HYPERLINK("https://talan.bank.gov.ua/get-user-certificate/ZgRUHzJv0fsH1Mc52sgg","Завантажити сертифікат")</f>
        <v>Завантажити сертифікат</v>
      </c>
    </row>
    <row r="201" spans="1:3" x14ac:dyDescent="0.3">
      <c r="A201" t="s">
        <v>398</v>
      </c>
      <c r="B201" t="s">
        <v>399</v>
      </c>
      <c r="C201" t="str">
        <f>HYPERLINK("https://talan.bank.gov.ua/get-user-certificate/ZgRUHxEwHd-uZN6gdoo0","Завантажити сертифікат")</f>
        <v>Завантажити сертифікат</v>
      </c>
    </row>
    <row r="202" spans="1:3" x14ac:dyDescent="0.3">
      <c r="A202" t="s">
        <v>400</v>
      </c>
      <c r="B202" t="s">
        <v>401</v>
      </c>
      <c r="C202" t="str">
        <f>HYPERLINK("https://talan.bank.gov.ua/get-user-certificate/ZgRUHw-G8Iu4fpcZLidz","Завантажити сертифікат")</f>
        <v>Завантажити сертифікат</v>
      </c>
    </row>
    <row r="203" spans="1:3" x14ac:dyDescent="0.3">
      <c r="A203" t="s">
        <v>402</v>
      </c>
      <c r="B203" t="s">
        <v>403</v>
      </c>
      <c r="C203" t="str">
        <f>HYPERLINK("https://talan.bank.gov.ua/get-user-certificate/ZgRUHE1n27s8DznZpdgh","Завантажити сертифікат")</f>
        <v>Завантажити сертифікат</v>
      </c>
    </row>
    <row r="204" spans="1:3" x14ac:dyDescent="0.3">
      <c r="A204" t="s">
        <v>404</v>
      </c>
      <c r="B204" t="s">
        <v>405</v>
      </c>
      <c r="C204" t="str">
        <f>HYPERLINK("https://talan.bank.gov.ua/get-user-certificate/ZgRUHfUiTnurjsE1-n2R","Завантажити сертифікат")</f>
        <v>Завантажити сертифікат</v>
      </c>
    </row>
    <row r="205" spans="1:3" x14ac:dyDescent="0.3">
      <c r="A205" t="s">
        <v>406</v>
      </c>
      <c r="B205" t="s">
        <v>407</v>
      </c>
      <c r="C205" t="str">
        <f>HYPERLINK("https://talan.bank.gov.ua/get-user-certificate/ZgRUHpst7nXyF9HgOkL6","Завантажити сертифікат")</f>
        <v>Завантажити сертифікат</v>
      </c>
    </row>
    <row r="206" spans="1:3" x14ac:dyDescent="0.3">
      <c r="A206" t="s">
        <v>408</v>
      </c>
      <c r="B206" t="s">
        <v>409</v>
      </c>
      <c r="C206" t="str">
        <f>HYPERLINK("https://talan.bank.gov.ua/get-user-certificate/ZgRUHyfX0t0S56SoW_2c","Завантажити сертифікат")</f>
        <v>Завантажити сертифікат</v>
      </c>
    </row>
    <row r="207" spans="1:3" x14ac:dyDescent="0.3">
      <c r="A207" t="s">
        <v>410</v>
      </c>
      <c r="B207" t="s">
        <v>411</v>
      </c>
      <c r="C207" t="str">
        <f>HYPERLINK("https://talan.bank.gov.ua/get-user-certificate/ZgRUHgfpiCUvKQoAQdju","Завантажити сертифікат")</f>
        <v>Завантажити сертифікат</v>
      </c>
    </row>
    <row r="208" spans="1:3" x14ac:dyDescent="0.3">
      <c r="A208" t="s">
        <v>412</v>
      </c>
      <c r="B208" t="s">
        <v>413</v>
      </c>
      <c r="C208" t="str">
        <f>HYPERLINK("https://talan.bank.gov.ua/get-user-certificate/ZgRUHq9e10XGTK14YLjE","Завантажити сертифікат")</f>
        <v>Завантажити сертифікат</v>
      </c>
    </row>
    <row r="209" spans="1:3" x14ac:dyDescent="0.3">
      <c r="A209" t="s">
        <v>414</v>
      </c>
      <c r="B209" t="s">
        <v>415</v>
      </c>
      <c r="C209" t="str">
        <f>HYPERLINK("https://talan.bank.gov.ua/get-user-certificate/ZgRUHdUCmGc6_gLnAH0n","Завантажити сертифікат")</f>
        <v>Завантажити сертифікат</v>
      </c>
    </row>
    <row r="210" spans="1:3" x14ac:dyDescent="0.3">
      <c r="A210" t="s">
        <v>416</v>
      </c>
      <c r="B210" t="s">
        <v>417</v>
      </c>
      <c r="C210" t="str">
        <f>HYPERLINK("https://talan.bank.gov.ua/get-user-certificate/ZgRUHeUd3HpaoDmoOqPC","Завантажити сертифікат")</f>
        <v>Завантажити сертифікат</v>
      </c>
    </row>
    <row r="211" spans="1:3" x14ac:dyDescent="0.3">
      <c r="A211" t="s">
        <v>418</v>
      </c>
      <c r="B211" t="s">
        <v>419</v>
      </c>
      <c r="C211" t="str">
        <f>HYPERLINK("https://talan.bank.gov.ua/get-user-certificate/ZgRUHPyQUy6GgPB9hlcn","Завантажити сертифікат")</f>
        <v>Завантажити сертифікат</v>
      </c>
    </row>
    <row r="212" spans="1:3" x14ac:dyDescent="0.3">
      <c r="A212" t="s">
        <v>420</v>
      </c>
      <c r="B212" t="s">
        <v>421</v>
      </c>
      <c r="C212" t="str">
        <f>HYPERLINK("https://talan.bank.gov.ua/get-user-certificate/ZgRUH68X6t3fvho3sa9J","Завантажити сертифікат")</f>
        <v>Завантажити сертифікат</v>
      </c>
    </row>
    <row r="213" spans="1:3" x14ac:dyDescent="0.3">
      <c r="A213" t="s">
        <v>422</v>
      </c>
      <c r="B213" t="s">
        <v>423</v>
      </c>
      <c r="C213" t="str">
        <f>HYPERLINK("https://talan.bank.gov.ua/get-user-certificate/ZgRUH7W6ixKeL-FDJfOd","Завантажити сертифікат")</f>
        <v>Завантажити сертифікат</v>
      </c>
    </row>
    <row r="214" spans="1:3" x14ac:dyDescent="0.3">
      <c r="A214" t="s">
        <v>424</v>
      </c>
      <c r="B214" t="s">
        <v>425</v>
      </c>
      <c r="C214" t="str">
        <f>HYPERLINK("https://talan.bank.gov.ua/get-user-certificate/ZgRUH5YyCFiBP2hyxXJa","Завантажити сертифікат")</f>
        <v>Завантажити сертифікат</v>
      </c>
    </row>
    <row r="215" spans="1:3" x14ac:dyDescent="0.3">
      <c r="A215" t="s">
        <v>426</v>
      </c>
      <c r="B215" t="s">
        <v>427</v>
      </c>
      <c r="C215" t="str">
        <f>HYPERLINK("https://talan.bank.gov.ua/get-user-certificate/ZgRUHOYz4__NAUzcYI0F","Завантажити сертифікат")</f>
        <v>Завантажити сертифікат</v>
      </c>
    </row>
    <row r="216" spans="1:3" x14ac:dyDescent="0.3">
      <c r="A216" t="s">
        <v>428</v>
      </c>
      <c r="B216" t="s">
        <v>429</v>
      </c>
      <c r="C216" t="str">
        <f>HYPERLINK("https://talan.bank.gov.ua/get-user-certificate/ZgRUHwOv9HHVmeV6fNGA","Завантажити сертифікат")</f>
        <v>Завантажити сертифікат</v>
      </c>
    </row>
    <row r="217" spans="1:3" x14ac:dyDescent="0.3">
      <c r="A217" t="s">
        <v>430</v>
      </c>
      <c r="B217" t="s">
        <v>431</v>
      </c>
      <c r="C217" t="str">
        <f>HYPERLINK("https://talan.bank.gov.ua/get-user-certificate/ZgRUHsBuu9Xd9qQiNYTE","Завантажити сертифікат")</f>
        <v>Завантажити сертифікат</v>
      </c>
    </row>
    <row r="218" spans="1:3" x14ac:dyDescent="0.3">
      <c r="A218" t="s">
        <v>432</v>
      </c>
      <c r="B218" t="s">
        <v>433</v>
      </c>
      <c r="C218" t="str">
        <f>HYPERLINK("https://talan.bank.gov.ua/get-user-certificate/ZgRUHCYwXksFE2N3_uO_","Завантажити сертифікат")</f>
        <v>Завантажити сертифікат</v>
      </c>
    </row>
    <row r="219" spans="1:3" x14ac:dyDescent="0.3">
      <c r="A219" t="s">
        <v>434</v>
      </c>
      <c r="B219" t="s">
        <v>435</v>
      </c>
      <c r="C219" t="str">
        <f>HYPERLINK("https://talan.bank.gov.ua/get-user-certificate/ZgRUHzKnK64FuAJJQJoN","Завантажити сертифікат")</f>
        <v>Завантажити сертифікат</v>
      </c>
    </row>
    <row r="220" spans="1:3" x14ac:dyDescent="0.3">
      <c r="A220" t="s">
        <v>436</v>
      </c>
      <c r="B220" t="s">
        <v>437</v>
      </c>
      <c r="C220" t="str">
        <f>HYPERLINK("https://talan.bank.gov.ua/get-user-certificate/ZgRUHWGEGclXc7FE9HOC","Завантажити сертифікат")</f>
        <v>Завантажити сертифікат</v>
      </c>
    </row>
    <row r="221" spans="1:3" x14ac:dyDescent="0.3">
      <c r="A221" t="s">
        <v>438</v>
      </c>
      <c r="B221" t="s">
        <v>439</v>
      </c>
      <c r="C221" t="str">
        <f>HYPERLINK("https://talan.bank.gov.ua/get-user-certificate/ZgRUH4AdodDYuGDKT11K","Завантажити сертифікат")</f>
        <v>Завантажити сертифікат</v>
      </c>
    </row>
    <row r="222" spans="1:3" x14ac:dyDescent="0.3">
      <c r="A222" t="s">
        <v>440</v>
      </c>
      <c r="B222" t="s">
        <v>441</v>
      </c>
      <c r="C222" t="str">
        <f>HYPERLINK("https://talan.bank.gov.ua/get-user-certificate/ZgRUH0jPFR6y6SrozDwK","Завантажити сертифікат")</f>
        <v>Завантажити сертифікат</v>
      </c>
    </row>
    <row r="223" spans="1:3" x14ac:dyDescent="0.3">
      <c r="A223" t="s">
        <v>442</v>
      </c>
      <c r="B223" t="s">
        <v>443</v>
      </c>
      <c r="C223" t="str">
        <f>HYPERLINK("https://talan.bank.gov.ua/get-user-certificate/ZgRUHISBxJfSvRZRQnOI","Завантажити сертифікат")</f>
        <v>Завантажити сертифікат</v>
      </c>
    </row>
    <row r="224" spans="1:3" x14ac:dyDescent="0.3">
      <c r="A224" t="s">
        <v>444</v>
      </c>
      <c r="B224" t="s">
        <v>445</v>
      </c>
      <c r="C224" t="str">
        <f>HYPERLINK("https://talan.bank.gov.ua/get-user-certificate/ZgRUH8GHSG6egzE-uQoV","Завантажити сертифікат")</f>
        <v>Завантажити сертифікат</v>
      </c>
    </row>
    <row r="225" spans="1:3" x14ac:dyDescent="0.3">
      <c r="A225" t="s">
        <v>446</v>
      </c>
      <c r="B225" t="s">
        <v>447</v>
      </c>
      <c r="C225" t="str">
        <f>HYPERLINK("https://talan.bank.gov.ua/get-user-certificate/ZgRUHr4T8vukvFpML0ux","Завантажити сертифікат")</f>
        <v>Завантажити сертифікат</v>
      </c>
    </row>
    <row r="226" spans="1:3" x14ac:dyDescent="0.3">
      <c r="A226" t="s">
        <v>448</v>
      </c>
      <c r="B226" t="s">
        <v>449</v>
      </c>
      <c r="C226" t="str">
        <f>HYPERLINK("https://talan.bank.gov.ua/get-user-certificate/ZgRUHyUilCcOOfvzPSSs","Завантажити сертифікат")</f>
        <v>Завантажити сертифікат</v>
      </c>
    </row>
    <row r="227" spans="1:3" x14ac:dyDescent="0.3">
      <c r="A227" t="s">
        <v>450</v>
      </c>
      <c r="B227" t="s">
        <v>451</v>
      </c>
      <c r="C227" t="str">
        <f>HYPERLINK("https://talan.bank.gov.ua/get-user-certificate/ZgRUHBVZVU6XxWAXIVQ2","Завантажити сертифікат")</f>
        <v>Завантажити сертифікат</v>
      </c>
    </row>
    <row r="228" spans="1:3" x14ac:dyDescent="0.3">
      <c r="A228" t="s">
        <v>452</v>
      </c>
      <c r="B228" t="s">
        <v>453</v>
      </c>
      <c r="C228" t="str">
        <f>HYPERLINK("https://talan.bank.gov.ua/get-user-certificate/ZgRUHoMYR7BsOiqjAFbL","Завантажити сертифікат")</f>
        <v>Завантажити сертифікат</v>
      </c>
    </row>
    <row r="229" spans="1:3" x14ac:dyDescent="0.3">
      <c r="A229" t="s">
        <v>454</v>
      </c>
      <c r="B229" t="s">
        <v>455</v>
      </c>
      <c r="C229" t="str">
        <f>HYPERLINK("https://talan.bank.gov.ua/get-user-certificate/ZgRUHZu8xbumgu7CijiY","Завантажити сертифікат")</f>
        <v>Завантажити сертифікат</v>
      </c>
    </row>
    <row r="230" spans="1:3" x14ac:dyDescent="0.3">
      <c r="A230" t="s">
        <v>456</v>
      </c>
      <c r="B230" t="s">
        <v>457</v>
      </c>
      <c r="C230" t="str">
        <f>HYPERLINK("https://talan.bank.gov.ua/get-user-certificate/ZgRUH8GxCJJUDffDLWIY","Завантажити сертифікат")</f>
        <v>Завантажити сертифікат</v>
      </c>
    </row>
    <row r="231" spans="1:3" x14ac:dyDescent="0.3">
      <c r="A231" t="s">
        <v>458</v>
      </c>
      <c r="B231" t="s">
        <v>459</v>
      </c>
      <c r="C231" t="str">
        <f>HYPERLINK("https://talan.bank.gov.ua/get-user-certificate/ZgRUHRBtI3b6vTw-7RMI","Завантажити сертифікат")</f>
        <v>Завантажити сертифікат</v>
      </c>
    </row>
    <row r="232" spans="1:3" x14ac:dyDescent="0.3">
      <c r="A232" t="s">
        <v>460</v>
      </c>
      <c r="B232" t="s">
        <v>461</v>
      </c>
      <c r="C232" t="str">
        <f>HYPERLINK("https://talan.bank.gov.ua/get-user-certificate/ZgRUHmLjOxR2O26KTQvv","Завантажити сертифікат")</f>
        <v>Завантажити сертифікат</v>
      </c>
    </row>
    <row r="233" spans="1:3" x14ac:dyDescent="0.3">
      <c r="A233" t="s">
        <v>462</v>
      </c>
      <c r="B233" t="s">
        <v>463</v>
      </c>
      <c r="C233" t="str">
        <f>HYPERLINK("https://talan.bank.gov.ua/get-user-certificate/ZgRUHOeGtw57Uxf0qZRA","Завантажити сертифікат")</f>
        <v>Завантажити сертифікат</v>
      </c>
    </row>
    <row r="234" spans="1:3" x14ac:dyDescent="0.3">
      <c r="A234" t="s">
        <v>464</v>
      </c>
      <c r="B234" t="s">
        <v>465</v>
      </c>
      <c r="C234" t="str">
        <f>HYPERLINK("https://talan.bank.gov.ua/get-user-certificate/ZgRUHV3RPgGwQphdUqZm","Завантажити сертифікат")</f>
        <v>Завантажити сертифікат</v>
      </c>
    </row>
    <row r="235" spans="1:3" x14ac:dyDescent="0.3">
      <c r="A235" t="s">
        <v>466</v>
      </c>
      <c r="B235" t="s">
        <v>467</v>
      </c>
      <c r="C235" t="str">
        <f>HYPERLINK("https://talan.bank.gov.ua/get-user-certificate/ZgRUH6UuU7iY8urxsOf6","Завантажити сертифікат")</f>
        <v>Завантажити сертифікат</v>
      </c>
    </row>
    <row r="236" spans="1:3" x14ac:dyDescent="0.3">
      <c r="A236" t="s">
        <v>468</v>
      </c>
      <c r="B236" t="s">
        <v>469</v>
      </c>
      <c r="C236" t="str">
        <f>HYPERLINK("https://talan.bank.gov.ua/get-user-certificate/ZgRUHX1PsEWtWrDbX8qR","Завантажити сертифікат")</f>
        <v>Завантажити сертифікат</v>
      </c>
    </row>
    <row r="237" spans="1:3" x14ac:dyDescent="0.3">
      <c r="A237" t="s">
        <v>470</v>
      </c>
      <c r="B237" t="s">
        <v>471</v>
      </c>
      <c r="C237" t="str">
        <f>HYPERLINK("https://talan.bank.gov.ua/get-user-certificate/ZgRUHXsNlXuJU__kUwHb","Завантажити сертифікат")</f>
        <v>Завантажити сертифікат</v>
      </c>
    </row>
    <row r="238" spans="1:3" x14ac:dyDescent="0.3">
      <c r="A238" t="s">
        <v>472</v>
      </c>
      <c r="B238" t="s">
        <v>473</v>
      </c>
      <c r="C238" t="str">
        <f>HYPERLINK("https://talan.bank.gov.ua/get-user-certificate/ZgRUHMmLtiYOPb4-upg5","Завантажити сертифікат")</f>
        <v>Завантажити сертифікат</v>
      </c>
    </row>
    <row r="239" spans="1:3" x14ac:dyDescent="0.3">
      <c r="A239" t="s">
        <v>474</v>
      </c>
      <c r="B239" t="s">
        <v>475</v>
      </c>
      <c r="C239" t="str">
        <f>HYPERLINK("https://talan.bank.gov.ua/get-user-certificate/ZgRUHsYDnuZGk4ndptVc","Завантажити сертифікат")</f>
        <v>Завантажити сертифікат</v>
      </c>
    </row>
    <row r="240" spans="1:3" x14ac:dyDescent="0.3">
      <c r="A240" t="s">
        <v>476</v>
      </c>
      <c r="B240" t="s">
        <v>477</v>
      </c>
      <c r="C240" t="str">
        <f>HYPERLINK("https://talan.bank.gov.ua/get-user-certificate/ZgRUHFowqvpMQPjhfaUc","Завантажити сертифікат")</f>
        <v>Завантажити сертифікат</v>
      </c>
    </row>
    <row r="241" spans="1:3" x14ac:dyDescent="0.3">
      <c r="A241" t="s">
        <v>478</v>
      </c>
      <c r="B241" t="s">
        <v>479</v>
      </c>
      <c r="C241" t="str">
        <f>HYPERLINK("https://talan.bank.gov.ua/get-user-certificate/ZgRUHgL6C3ARqamXOxEF","Завантажити сертифікат")</f>
        <v>Завантажити сертифікат</v>
      </c>
    </row>
    <row r="242" spans="1:3" x14ac:dyDescent="0.3">
      <c r="A242" t="s">
        <v>480</v>
      </c>
      <c r="B242" t="s">
        <v>481</v>
      </c>
      <c r="C242" t="str">
        <f>HYPERLINK("https://talan.bank.gov.ua/get-user-certificate/ZgRUHbjaAsY_DaOJLtw4","Завантажити сертифікат")</f>
        <v>Завантажити сертифікат</v>
      </c>
    </row>
    <row r="243" spans="1:3" x14ac:dyDescent="0.3">
      <c r="A243" t="s">
        <v>482</v>
      </c>
      <c r="B243" t="s">
        <v>483</v>
      </c>
      <c r="C243" t="str">
        <f>HYPERLINK("https://talan.bank.gov.ua/get-user-certificate/ZgRUHmVqcbOrV7JUfRuc","Завантажити сертифікат")</f>
        <v>Завантажити сертифікат</v>
      </c>
    </row>
    <row r="244" spans="1:3" x14ac:dyDescent="0.3">
      <c r="A244" t="s">
        <v>484</v>
      </c>
      <c r="B244" t="s">
        <v>485</v>
      </c>
      <c r="C244" t="str">
        <f>HYPERLINK("https://talan.bank.gov.ua/get-user-certificate/ZgRUHKyTWXNAC6sOrIxV","Завантажити сертифікат")</f>
        <v>Завантажити сертифікат</v>
      </c>
    </row>
    <row r="245" spans="1:3" x14ac:dyDescent="0.3">
      <c r="A245" t="s">
        <v>486</v>
      </c>
      <c r="B245" t="s">
        <v>487</v>
      </c>
      <c r="C245" t="str">
        <f>HYPERLINK("https://talan.bank.gov.ua/get-user-certificate/ZgRUHL-gv83tzB0Sg0sJ","Завантажити сертифікат")</f>
        <v>Завантажити сертифікат</v>
      </c>
    </row>
    <row r="246" spans="1:3" x14ac:dyDescent="0.3">
      <c r="A246" t="s">
        <v>488</v>
      </c>
      <c r="B246" t="s">
        <v>489</v>
      </c>
      <c r="C246" t="str">
        <f>HYPERLINK("https://talan.bank.gov.ua/get-user-certificate/ZgRUHd75s9ubbrkoicud","Завантажити сертифікат")</f>
        <v>Завантажити сертифікат</v>
      </c>
    </row>
    <row r="247" spans="1:3" x14ac:dyDescent="0.3">
      <c r="A247" t="s">
        <v>490</v>
      </c>
      <c r="B247" t="s">
        <v>491</v>
      </c>
      <c r="C247" t="str">
        <f>HYPERLINK("https://talan.bank.gov.ua/get-user-certificate/ZgRUHyHtrNZVh7qDpGu6","Завантажити сертифікат")</f>
        <v>Завантажити сертифікат</v>
      </c>
    </row>
    <row r="248" spans="1:3" x14ac:dyDescent="0.3">
      <c r="A248" t="s">
        <v>492</v>
      </c>
      <c r="B248" t="s">
        <v>493</v>
      </c>
      <c r="C248" t="str">
        <f>HYPERLINK("https://talan.bank.gov.ua/get-user-certificate/ZgRUHXcrkHYEpmCsc4a4","Завантажити сертифікат")</f>
        <v>Завантажити сертифікат</v>
      </c>
    </row>
    <row r="249" spans="1:3" x14ac:dyDescent="0.3">
      <c r="A249" t="s">
        <v>494</v>
      </c>
      <c r="B249" t="s">
        <v>495</v>
      </c>
      <c r="C249" t="str">
        <f>HYPERLINK("https://talan.bank.gov.ua/get-user-certificate/ZgRUH9F2f0xh9INqMY9H","Завантажити сертифікат")</f>
        <v>Завантажити сертифікат</v>
      </c>
    </row>
    <row r="250" spans="1:3" x14ac:dyDescent="0.3">
      <c r="A250" t="s">
        <v>496</v>
      </c>
      <c r="B250" t="s">
        <v>497</v>
      </c>
      <c r="C250" t="str">
        <f>HYPERLINK("https://talan.bank.gov.ua/get-user-certificate/ZgRUH-HIYH9iuuumOWkc","Завантажити сертифікат")</f>
        <v>Завантажити сертифікат</v>
      </c>
    </row>
    <row r="251" spans="1:3" x14ac:dyDescent="0.3">
      <c r="A251" t="s">
        <v>498</v>
      </c>
      <c r="B251" t="s">
        <v>499</v>
      </c>
      <c r="C251" t="str">
        <f>HYPERLINK("https://talan.bank.gov.ua/get-user-certificate/ZgRUHn-3LtJ148LMRgFW","Завантажити сертифікат")</f>
        <v>Завантажити сертифікат</v>
      </c>
    </row>
    <row r="252" spans="1:3" x14ac:dyDescent="0.3">
      <c r="A252" t="s">
        <v>500</v>
      </c>
      <c r="B252" t="s">
        <v>501</v>
      </c>
      <c r="C252" t="str">
        <f>HYPERLINK("https://talan.bank.gov.ua/get-user-certificate/ZgRUHX5t5nOwjtCpKVem","Завантажити сертифікат")</f>
        <v>Завантажити сертифікат</v>
      </c>
    </row>
    <row r="253" spans="1:3" x14ac:dyDescent="0.3">
      <c r="A253" t="s">
        <v>502</v>
      </c>
      <c r="B253" t="s">
        <v>503</v>
      </c>
      <c r="C253" t="str">
        <f>HYPERLINK("https://talan.bank.gov.ua/get-user-certificate/ZgRUHDQqyjCQFU7mWsTT","Завантажити сертифікат")</f>
        <v>Завантажити сертифікат</v>
      </c>
    </row>
    <row r="254" spans="1:3" x14ac:dyDescent="0.3">
      <c r="A254" t="s">
        <v>504</v>
      </c>
      <c r="B254" t="s">
        <v>505</v>
      </c>
      <c r="C254" t="str">
        <f>HYPERLINK("https://talan.bank.gov.ua/get-user-certificate/ZgRUH3ZS0LSjbzy2oVMR","Завантажити сертифікат")</f>
        <v>Завантажити сертифікат</v>
      </c>
    </row>
    <row r="255" spans="1:3" x14ac:dyDescent="0.3">
      <c r="A255" t="s">
        <v>506</v>
      </c>
      <c r="B255" t="s">
        <v>507</v>
      </c>
      <c r="C255" t="str">
        <f>HYPERLINK("https://talan.bank.gov.ua/get-user-certificate/ZgRUHu937KfxVsxYlgIf","Завантажити сертифікат")</f>
        <v>Завантажити сертифікат</v>
      </c>
    </row>
    <row r="256" spans="1:3" x14ac:dyDescent="0.3">
      <c r="A256" t="s">
        <v>508</v>
      </c>
      <c r="B256" t="s">
        <v>509</v>
      </c>
      <c r="C256" t="str">
        <f>HYPERLINK("https://talan.bank.gov.ua/get-user-certificate/ZgRUH6aoKWuE1P51xIw2","Завантажити сертифікат")</f>
        <v>Завантажити сертифікат</v>
      </c>
    </row>
    <row r="257" spans="1:3" x14ac:dyDescent="0.3">
      <c r="A257" t="s">
        <v>510</v>
      </c>
      <c r="B257" t="s">
        <v>511</v>
      </c>
      <c r="C257" t="str">
        <f>HYPERLINK("https://talan.bank.gov.ua/get-user-certificate/ZgRUH8iv53kWNpOypIA4","Завантажити сертифікат")</f>
        <v>Завантажити сертифікат</v>
      </c>
    </row>
    <row r="258" spans="1:3" x14ac:dyDescent="0.3">
      <c r="A258" t="s">
        <v>512</v>
      </c>
      <c r="B258" t="s">
        <v>513</v>
      </c>
      <c r="C258" t="str">
        <f>HYPERLINK("https://talan.bank.gov.ua/get-user-certificate/ZgRUHX-Dd5SKJtgNQXzB","Завантажити сертифікат")</f>
        <v>Завантажити сертифікат</v>
      </c>
    </row>
    <row r="259" spans="1:3" x14ac:dyDescent="0.3">
      <c r="A259" t="s">
        <v>514</v>
      </c>
      <c r="B259" t="s">
        <v>515</v>
      </c>
      <c r="C259" t="str">
        <f>HYPERLINK("https://talan.bank.gov.ua/get-user-certificate/ZgRUHaVCOoIDD0qdJGRp","Завантажити сертифікат")</f>
        <v>Завантажити сертифікат</v>
      </c>
    </row>
    <row r="260" spans="1:3" x14ac:dyDescent="0.3">
      <c r="A260" t="s">
        <v>516</v>
      </c>
      <c r="B260" t="s">
        <v>517</v>
      </c>
      <c r="C260" t="str">
        <f>HYPERLINK("https://talan.bank.gov.ua/get-user-certificate/ZgRUH83IXONy1yDHkZKO","Завантажити сертифікат")</f>
        <v>Завантажити сертифікат</v>
      </c>
    </row>
    <row r="261" spans="1:3" x14ac:dyDescent="0.3">
      <c r="A261" t="s">
        <v>518</v>
      </c>
      <c r="B261" t="s">
        <v>519</v>
      </c>
      <c r="C261" t="str">
        <f>HYPERLINK("https://talan.bank.gov.ua/get-user-certificate/ZgRUHB2tJBjCnm7xpngh","Завантажити сертифікат")</f>
        <v>Завантажити сертифікат</v>
      </c>
    </row>
    <row r="262" spans="1:3" x14ac:dyDescent="0.3">
      <c r="A262" t="s">
        <v>520</v>
      </c>
      <c r="B262" t="s">
        <v>521</v>
      </c>
      <c r="C262" t="str">
        <f>HYPERLINK("https://talan.bank.gov.ua/get-user-certificate/ZgRUHQfvlKC67-Hzj63Z","Завантажити сертифікат")</f>
        <v>Завантажити сертифікат</v>
      </c>
    </row>
    <row r="263" spans="1:3" x14ac:dyDescent="0.3">
      <c r="A263" t="s">
        <v>522</v>
      </c>
      <c r="B263" t="s">
        <v>523</v>
      </c>
      <c r="C263" t="str">
        <f>HYPERLINK("https://talan.bank.gov.ua/get-user-certificate/ZgRUHY9HHhzmTJ_brEP-","Завантажити сертифікат")</f>
        <v>Завантажити сертифікат</v>
      </c>
    </row>
    <row r="264" spans="1:3" x14ac:dyDescent="0.3">
      <c r="A264" t="s">
        <v>524</v>
      </c>
      <c r="B264" t="s">
        <v>525</v>
      </c>
      <c r="C264" t="str">
        <f>HYPERLINK("https://talan.bank.gov.ua/get-user-certificate/ZgRUHtdE5TyYPU_t0tG-","Завантажити сертифікат")</f>
        <v>Завантажити сертифікат</v>
      </c>
    </row>
    <row r="265" spans="1:3" x14ac:dyDescent="0.3">
      <c r="A265" t="s">
        <v>526</v>
      </c>
      <c r="B265" t="s">
        <v>527</v>
      </c>
      <c r="C265" t="str">
        <f>HYPERLINK("https://talan.bank.gov.ua/get-user-certificate/ZgRUHtGYuOAGG0EXkNIV","Завантажити сертифікат")</f>
        <v>Завантажити сертифікат</v>
      </c>
    </row>
    <row r="266" spans="1:3" x14ac:dyDescent="0.3">
      <c r="A266" t="s">
        <v>528</v>
      </c>
      <c r="B266" t="s">
        <v>529</v>
      </c>
      <c r="C266" t="str">
        <f>HYPERLINK("https://talan.bank.gov.ua/get-user-certificate/ZgRUH6_JXRmBPhP5b4oQ","Завантажити сертифікат")</f>
        <v>Завантажити сертифікат</v>
      </c>
    </row>
    <row r="267" spans="1:3" x14ac:dyDescent="0.3">
      <c r="A267" t="s">
        <v>530</v>
      </c>
      <c r="B267" t="s">
        <v>531</v>
      </c>
      <c r="C267" t="str">
        <f>HYPERLINK("https://talan.bank.gov.ua/get-user-certificate/ZgRUH13I6kEcpe9xg7CE","Завантажити сертифікат")</f>
        <v>Завантажити сертифікат</v>
      </c>
    </row>
    <row r="268" spans="1:3" x14ac:dyDescent="0.3">
      <c r="A268" t="s">
        <v>532</v>
      </c>
      <c r="B268" t="s">
        <v>533</v>
      </c>
      <c r="C268" t="str">
        <f>HYPERLINK("https://talan.bank.gov.ua/get-user-certificate/ZgRUHT3q0m5ZrVhAPGSf","Завантажити сертифікат")</f>
        <v>Завантажити сертифікат</v>
      </c>
    </row>
    <row r="269" spans="1:3" x14ac:dyDescent="0.3">
      <c r="A269" t="s">
        <v>534</v>
      </c>
      <c r="B269" t="s">
        <v>535</v>
      </c>
      <c r="C269" t="str">
        <f>HYPERLINK("https://talan.bank.gov.ua/get-user-certificate/ZgRUHFYeLFJ3liYZfKkR","Завантажити сертифікат")</f>
        <v>Завантажити сертифікат</v>
      </c>
    </row>
    <row r="270" spans="1:3" x14ac:dyDescent="0.3">
      <c r="A270" t="s">
        <v>536</v>
      </c>
      <c r="B270" t="s">
        <v>537</v>
      </c>
      <c r="C270" t="str">
        <f>HYPERLINK("https://talan.bank.gov.ua/get-user-certificate/ZgRUHObIOp7ySz2xkTxe","Завантажити сертифікат")</f>
        <v>Завантажити сертифікат</v>
      </c>
    </row>
    <row r="271" spans="1:3" x14ac:dyDescent="0.3">
      <c r="A271" t="s">
        <v>538</v>
      </c>
      <c r="B271" t="s">
        <v>539</v>
      </c>
      <c r="C271" t="str">
        <f>HYPERLINK("https://talan.bank.gov.ua/get-user-certificate/ZgRUHgA5O38giruI_U95","Завантажити сертифікат")</f>
        <v>Завантажити сертифікат</v>
      </c>
    </row>
    <row r="272" spans="1:3" x14ac:dyDescent="0.3">
      <c r="A272" t="s">
        <v>540</v>
      </c>
      <c r="B272" t="s">
        <v>541</v>
      </c>
      <c r="C272" t="str">
        <f>HYPERLINK("https://talan.bank.gov.ua/get-user-certificate/ZgRUH1AupVpVhOIPH3jy","Завантажити сертифікат")</f>
        <v>Завантажити сертифікат</v>
      </c>
    </row>
    <row r="273" spans="1:3" x14ac:dyDescent="0.3">
      <c r="A273" t="s">
        <v>545</v>
      </c>
      <c r="B273" t="s">
        <v>546</v>
      </c>
      <c r="C273" t="str">
        <f>HYPERLINK("https://talan.bank.gov.ua/get-user-certificate/nixrZIcSynLWUQCsRGG8","Завантажити сертифікат")</f>
        <v>Завантажити сертифікат</v>
      </c>
    </row>
    <row r="274" spans="1:3" x14ac:dyDescent="0.3">
      <c r="A274" t="s">
        <v>547</v>
      </c>
      <c r="B274" t="s">
        <v>548</v>
      </c>
      <c r="C274" t="str">
        <f>HYPERLINK("https://talan.bank.gov.ua/get-user-certificate/nixrZKbAgqLtZiHg9Udr","Завантажити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C2" r:id="rId1" tooltip="Завантажити сертифікат" display="Завантажити сертифікат"/>
    <hyperlink ref="C3" r:id="rId2" tooltip="Завантажити сертифікат" display="Завантажити сертифікат"/>
    <hyperlink ref="C4" r:id="rId3" tooltip="Завантажити сертифікат" display="Завантажити сертифікат"/>
    <hyperlink ref="C5" r:id="rId4" tooltip="Завантажити сертифікат" display="Завантажити сертифікат"/>
    <hyperlink ref="C6" r:id="rId5" tooltip="Завантажити сертифікат" display="Завантажити сертифікат"/>
    <hyperlink ref="C7" r:id="rId6" tooltip="Завантажити сертифікат" display="Завантажити сертифікат"/>
    <hyperlink ref="C8" r:id="rId7" tooltip="Завантажити сертифікат" display="Завантажити сертифікат"/>
    <hyperlink ref="C9" r:id="rId8" tooltip="Завантажити сертифікат" display="Завантажити сертифікат"/>
    <hyperlink ref="C10" r:id="rId9" tooltip="Завантажити сертифікат" display="Завантажити сертифікат"/>
    <hyperlink ref="C11" r:id="rId10" tooltip="Завантажити сертифікат" display="Завантажити сертифікат"/>
    <hyperlink ref="C12" r:id="rId11" tooltip="Завантажити сертифікат" display="Завантажити сертифікат"/>
    <hyperlink ref="C14" r:id="rId12" tooltip="Завантажити сертифікат" display="Завантажити сертифікат"/>
    <hyperlink ref="C15" r:id="rId13" tooltip="Завантажити сертифікат" display="Завантажити сертифікат"/>
    <hyperlink ref="C16" r:id="rId14" tooltip="Завантажити сертифікат" display="Завантажити сертифікат"/>
    <hyperlink ref="C17" r:id="rId15" tooltip="Завантажити сертифікат" display="Завантажити сертифікат"/>
    <hyperlink ref="C18" r:id="rId16" tooltip="Завантажити сертифікат" display="Завантажити сертифікат"/>
    <hyperlink ref="C19" r:id="rId17" tooltip="Завантажити сертифікат" display="Завантажити сертифікат"/>
    <hyperlink ref="C20" r:id="rId18" tooltip="Завантажити сертифікат" display="Завантажити сертифікат"/>
    <hyperlink ref="C21" r:id="rId19" tooltip="Завантажити сертифікат" display="Завантажити сертифікат"/>
    <hyperlink ref="C22" r:id="rId20" tooltip="Завантажити сертифікат" display="Завантажити сертифікат"/>
    <hyperlink ref="C23" r:id="rId21" tooltip="Завантажити сертифікат" display="Завантажити сертифікат"/>
    <hyperlink ref="C24" r:id="rId22" tooltip="Завантажити сертифікат" display="Завантажити сертифікат"/>
    <hyperlink ref="C25" r:id="rId23" tooltip="Завантажити сертифікат" display="Завантажити сертифікат"/>
    <hyperlink ref="C26" r:id="rId24" tooltip="Завантажити сертифікат" display="Завантажити сертифікат"/>
    <hyperlink ref="C27" r:id="rId25" tooltip="Завантажити сертифікат" display="Завантажити сертифікат"/>
    <hyperlink ref="C28" r:id="rId26" tooltip="Завантажити сертифікат" display="Завантажити сертифікат"/>
    <hyperlink ref="C29" r:id="rId27" tooltip="Завантажити сертифікат" display="Завантажити сертифікат"/>
    <hyperlink ref="C30" r:id="rId28" tooltip="Завантажити сертифікат" display="Завантажити сертифікат"/>
    <hyperlink ref="C31" r:id="rId29" tooltip="Завантажити сертифікат" display="Завантажити сертифікат"/>
    <hyperlink ref="C32" r:id="rId30" tooltip="Завантажити сертифікат" display="Завантажити сертифікат"/>
    <hyperlink ref="C33" r:id="rId31" tooltip="Завантажити сертифікат" display="Завантажити сертифікат"/>
    <hyperlink ref="C34" r:id="rId32" tooltip="Завантажити сертифікат" display="Завантажити сертифікат"/>
    <hyperlink ref="C35" r:id="rId33" tooltip="Завантажити сертифікат" display="Завантажити сертифікат"/>
    <hyperlink ref="C36" r:id="rId34" tooltip="Завантажити сертифікат" display="Завантажити сертифікат"/>
    <hyperlink ref="C37" r:id="rId35" tooltip="Завантажити сертифікат" display="Завантажити сертифікат"/>
    <hyperlink ref="C38" r:id="rId36" tooltip="Завантажити сертифікат" display="Завантажити сертифікат"/>
    <hyperlink ref="C39" r:id="rId37" tooltip="Завантажити сертифікат" display="Завантажити сертифікат"/>
    <hyperlink ref="C40" r:id="rId38" tooltip="Завантажити сертифікат" display="Завантажити сертифікат"/>
    <hyperlink ref="C41" r:id="rId39" tooltip="Завантажити сертифікат" display="Завантажити сертифікат"/>
    <hyperlink ref="C42" r:id="rId40" tooltip="Завантажити сертифікат" display="Завантажити сертифікат"/>
    <hyperlink ref="C43" r:id="rId41" tooltip="Завантажити сертифікат" display="Завантажити сертифікат"/>
    <hyperlink ref="C44" r:id="rId42" tooltip="Завантажити сертифікат" display="Завантажити сертифікат"/>
    <hyperlink ref="C45" r:id="rId43" tooltip="Завантажити сертифікат" display="Завантажити сертифікат"/>
    <hyperlink ref="C46" r:id="rId44" tooltip="Завантажити сертифікат" display="Завантажити сертифікат"/>
    <hyperlink ref="C47" r:id="rId45" tooltip="Завантажити сертифікат" display="Завантажити сертифікат"/>
    <hyperlink ref="C48" r:id="rId46" tooltip="Завантажити сертифікат" display="Завантажити сертифікат"/>
    <hyperlink ref="C49" r:id="rId47" tooltip="Завантажити сертифікат" display="Завантажити сертифікат"/>
    <hyperlink ref="C50" r:id="rId48" tooltip="Завантажити сертифікат" display="Завантажити сертифікат"/>
    <hyperlink ref="C51" r:id="rId49" tooltip="Завантажити сертифікат" display="Завантажити сертифікат"/>
    <hyperlink ref="C52" r:id="rId50" tooltip="Завантажити сертифікат" display="Завантажити сертифікат"/>
    <hyperlink ref="C53" r:id="rId51" tooltip="Завантажити сертифікат" display="Завантажити сертифікат"/>
    <hyperlink ref="C54" r:id="rId52" tooltip="Завантажити сертифікат" display="Завантажити сертифікат"/>
    <hyperlink ref="C55" r:id="rId53" tooltip="Завантажити сертифікат" display="Завантажити сертифікат"/>
    <hyperlink ref="C56" r:id="rId54" tooltip="Завантажити сертифікат" display="Завантажити сертифікат"/>
    <hyperlink ref="C57" r:id="rId55" tooltip="Завантажити сертифікат" display="Завантажити сертифікат"/>
    <hyperlink ref="C58" r:id="rId56" tooltip="Завантажити сертифікат" display="Завантажити сертифікат"/>
    <hyperlink ref="C59" r:id="rId57" tooltip="Завантажити сертифікат" display="Завантажити сертифікат"/>
    <hyperlink ref="C60" r:id="rId58" tooltip="Завантажити сертифікат" display="Завантажити сертифікат"/>
    <hyperlink ref="C61" r:id="rId59" tooltip="Завантажити сертифікат" display="Завантажити сертифікат"/>
    <hyperlink ref="C62" r:id="rId60" tooltip="Завантажити сертифікат" display="Завантажити сертифікат"/>
    <hyperlink ref="C63" r:id="rId61" tooltip="Завантажити сертифікат" display="Завантажити сертифікат"/>
    <hyperlink ref="C64" r:id="rId62" tooltip="Завантажити сертифікат" display="Завантажити сертифікат"/>
    <hyperlink ref="C65" r:id="rId63" tooltip="Завантажити сертифікат" display="Завантажити сертифікат"/>
    <hyperlink ref="C66" r:id="rId64" tooltip="Завантажити сертифікат" display="Завантажити сертифікат"/>
    <hyperlink ref="C67" r:id="rId65" tooltip="Завантажити сертифікат" display="Завантажити сертифікат"/>
    <hyperlink ref="C68" r:id="rId66" tooltip="Завантажити сертифікат" display="Завантажити сертифікат"/>
    <hyperlink ref="C69" r:id="rId67" tooltip="Завантажити сертифікат" display="Завантажити сертифікат"/>
    <hyperlink ref="C70" r:id="rId68" tooltip="Завантажити сертифікат" display="Завантажити сертифікат"/>
    <hyperlink ref="C71" r:id="rId69" tooltip="Завантажити сертифікат" display="Завантажити сертифікат"/>
    <hyperlink ref="C72" r:id="rId70" tooltip="Завантажити сертифікат" display="Завантажити сертифікат"/>
    <hyperlink ref="C73" r:id="rId71" tooltip="Завантажити сертифікат" display="Завантажити сертифікат"/>
    <hyperlink ref="C74" r:id="rId72" tooltip="Завантажити сертифікат" display="Завантажити сертифікат"/>
    <hyperlink ref="C75" r:id="rId73" tooltip="Завантажити сертифікат" display="Завантажити сертифікат"/>
    <hyperlink ref="C76" r:id="rId74" tooltip="Завантажити сертифікат" display="Завантажити сертифікат"/>
    <hyperlink ref="C77" r:id="rId75" tooltip="Завантажити сертифікат" display="Завантажити сертифікат"/>
    <hyperlink ref="C78" r:id="rId76" tooltip="Завантажити сертифікат" display="Завантажити сертифікат"/>
    <hyperlink ref="C79" r:id="rId77" tooltip="Завантажити сертифікат" display="Завантажити сертифікат"/>
    <hyperlink ref="C80" r:id="rId78" tooltip="Завантажити сертифікат" display="Завантажити сертифікат"/>
    <hyperlink ref="C81" r:id="rId79" tooltip="Завантажити сертифікат" display="Завантажити сертифікат"/>
    <hyperlink ref="C82" r:id="rId80" tooltip="Завантажити сертифікат" display="Завантажити сертифікат"/>
    <hyperlink ref="C83" r:id="rId81" tooltip="Завантажити сертифікат" display="Завантажити сертифікат"/>
    <hyperlink ref="C84" r:id="rId82" tooltip="Завантажити сертифікат" display="Завантажити сертифікат"/>
    <hyperlink ref="C85" r:id="rId83" tooltip="Завантажити сертифікат" display="Завантажити сертифікат"/>
    <hyperlink ref="C86" r:id="rId84" tooltip="Завантажити сертифікат" display="Завантажити сертифікат"/>
    <hyperlink ref="C87" r:id="rId85" tooltip="Завантажити сертифікат" display="Завантажити сертифікат"/>
    <hyperlink ref="C88" r:id="rId86" tooltip="Завантажити сертифікат" display="Завантажити сертифікат"/>
    <hyperlink ref="C89" r:id="rId87" tooltip="Завантажити сертифікат" display="Завантажити сертифікат"/>
    <hyperlink ref="C90" r:id="rId88" tooltip="Завантажити сертифікат" display="Завантажити сертифікат"/>
    <hyperlink ref="C91" r:id="rId89" tooltip="Завантажити сертифікат" display="Завантажити сертифікат"/>
    <hyperlink ref="C92" r:id="rId90" tooltip="Завантажити сертифікат" display="Завантажити сертифікат"/>
    <hyperlink ref="C93" r:id="rId91" tooltip="Завантажити сертифікат" display="Завантажити сертифікат"/>
    <hyperlink ref="C94" r:id="rId92" tooltip="Завантажити сертифікат" display="Завантажити сертифікат"/>
    <hyperlink ref="C95" r:id="rId93" tooltip="Завантажити сертифікат" display="Завантажити сертифікат"/>
    <hyperlink ref="C96" r:id="rId94" tooltip="Завантажити сертифікат" display="Завантажити сертифікат"/>
    <hyperlink ref="C97" r:id="rId95" tooltip="Завантажити сертифікат" display="Завантажити сертифікат"/>
    <hyperlink ref="C98" r:id="rId96" tooltip="Завантажити сертифікат" display="Завантажити сертифікат"/>
    <hyperlink ref="C99" r:id="rId97" tooltip="Завантажити сертифікат" display="Завантажити сертифікат"/>
    <hyperlink ref="C100" r:id="rId98" tooltip="Завантажити сертифікат" display="Завантажити сертифікат"/>
    <hyperlink ref="C101" r:id="rId99" tooltip="Завантажити сертифікат" display="Завантажити сертифікат"/>
    <hyperlink ref="C102" r:id="rId100" tooltip="Завантажити сертифікат" display="Завантажити сертифікат"/>
    <hyperlink ref="C103" r:id="rId101" tooltip="Завантажити сертифікат" display="Завантажити сертифікат"/>
    <hyperlink ref="C104" r:id="rId102" tooltip="Завантажити сертифікат" display="Завантажити сертифікат"/>
    <hyperlink ref="C105" r:id="rId103" tooltip="Завантажити сертифікат" display="Завантажити сертифікат"/>
    <hyperlink ref="C106" r:id="rId104" tooltip="Завантажити сертифікат" display="Завантажити сертифікат"/>
    <hyperlink ref="C107" r:id="rId105" tooltip="Завантажити сертифікат" display="Завантажити сертифікат"/>
    <hyperlink ref="C108" r:id="rId106" tooltip="Завантажити сертифікат" display="Завантажити сертифікат"/>
    <hyperlink ref="C109" r:id="rId107" tooltip="Завантажити сертифікат" display="Завантажити сертифікат"/>
    <hyperlink ref="C110" r:id="rId108" tooltip="Завантажити сертифікат" display="Завантажити сертифікат"/>
    <hyperlink ref="C111" r:id="rId109" tooltip="Завантажити сертифікат" display="Завантажити сертифікат"/>
    <hyperlink ref="C112" r:id="rId110" tooltip="Завантажити сертифікат" display="Завантажити сертифікат"/>
    <hyperlink ref="C113" r:id="rId111" tooltip="Завантажити сертифікат" display="Завантажити сертифікат"/>
    <hyperlink ref="C114" r:id="rId112" tooltip="Завантажити сертифікат" display="Завантажити сертифікат"/>
    <hyperlink ref="C115" r:id="rId113" tooltip="Завантажити сертифікат" display="Завантажити сертифікат"/>
    <hyperlink ref="C116" r:id="rId114" tooltip="Завантажити сертифікат" display="Завантажити сертифікат"/>
    <hyperlink ref="C117" r:id="rId115" tooltip="Завантажити сертифікат" display="Завантажити сертифікат"/>
    <hyperlink ref="C118" r:id="rId116" tooltip="Завантажити сертифікат" display="Завантажити сертифікат"/>
    <hyperlink ref="C119" r:id="rId117" tooltip="Завантажити сертифікат" display="Завантажити сертифікат"/>
    <hyperlink ref="C120" r:id="rId118" tooltip="Завантажити сертифікат" display="Завантажити сертифікат"/>
    <hyperlink ref="C121" r:id="rId119" tooltip="Завантажити сертифікат" display="Завантажити сертифікат"/>
    <hyperlink ref="C122" r:id="rId120" tooltip="Завантажити сертифікат" display="Завантажити сертифікат"/>
    <hyperlink ref="C123" r:id="rId121" tooltip="Завантажити сертифікат" display="Завантажити сертифікат"/>
    <hyperlink ref="C124" r:id="rId122" tooltip="Завантажити сертифікат" display="Завантажити сертифікат"/>
    <hyperlink ref="C125" r:id="rId123" tooltip="Завантажити сертифікат" display="Завантажити сертифікат"/>
    <hyperlink ref="C126" r:id="rId124" tooltip="Завантажити сертифікат" display="Завантажити сертифікат"/>
    <hyperlink ref="C127" r:id="rId125" tooltip="Завантажити сертифікат" display="Завантажити сертифікат"/>
    <hyperlink ref="C128" r:id="rId126" tooltip="Завантажити сертифікат" display="Завантажити сертифікат"/>
    <hyperlink ref="C129" r:id="rId127" tooltip="Завантажити сертифікат" display="Завантажити сертифікат"/>
    <hyperlink ref="C130" r:id="rId128" tooltip="Завантажити сертифікат" display="Завантажити сертифікат"/>
    <hyperlink ref="C131" r:id="rId129" tooltip="Завантажити сертифікат" display="Завантажити сертифікат"/>
    <hyperlink ref="C132" r:id="rId130" tooltip="Завантажити сертифікат" display="Завантажити сертифікат"/>
    <hyperlink ref="C133" r:id="rId131" tooltip="Завантажити сертифікат" display="Завантажити сертифікат"/>
    <hyperlink ref="C134" r:id="rId132" tooltip="Завантажити сертифікат" display="Завантажити сертифікат"/>
    <hyperlink ref="C135" r:id="rId133" tooltip="Завантажити сертифікат" display="Завантажити сертифікат"/>
    <hyperlink ref="C136" r:id="rId134" tooltip="Завантажити сертифікат" display="Завантажити сертифікат"/>
    <hyperlink ref="C137" r:id="rId135" tooltip="Завантажити сертифікат" display="Завантажити сертифікат"/>
    <hyperlink ref="C138" r:id="rId136" tooltip="Завантажити сертифікат" display="Завантажити сертифікат"/>
    <hyperlink ref="C139" r:id="rId137" tooltip="Завантажити сертифікат" display="Завантажити сертифікат"/>
    <hyperlink ref="C140" r:id="rId138" tooltip="Завантажити сертифікат" display="Завантажити сертифікат"/>
    <hyperlink ref="C141" r:id="rId139" tooltip="Завантажити сертифікат" display="Завантажити сертифікат"/>
    <hyperlink ref="C142" r:id="rId140" tooltip="Завантажити сертифікат" display="Завантажити сертифікат"/>
    <hyperlink ref="C143" r:id="rId141" tooltip="Завантажити сертифікат" display="Завантажити сертифікат"/>
    <hyperlink ref="C144" r:id="rId142" tooltip="Завантажити сертифікат" display="Завантажити сертифікат"/>
    <hyperlink ref="C145" r:id="rId143" tooltip="Завантажити сертифікат" display="Завантажити сертифікат"/>
    <hyperlink ref="C146" r:id="rId144" tooltip="Завантажити сертифікат" display="Завантажити сертифікат"/>
    <hyperlink ref="C147" r:id="rId145" tooltip="Завантажити сертифікат" display="Завантажити сертифікат"/>
    <hyperlink ref="C148" r:id="rId146" tooltip="Завантажити сертифікат" display="Завантажити сертифікат"/>
    <hyperlink ref="C149" r:id="rId147" tooltip="Завантажити сертифікат" display="Завантажити сертифікат"/>
    <hyperlink ref="C150" r:id="rId148" tooltip="Завантажити сертифікат" display="Завантажити сертифікат"/>
    <hyperlink ref="C151" r:id="rId149" tooltip="Завантажити сертифікат" display="Завантажити сертифікат"/>
    <hyperlink ref="C152" r:id="rId150" tooltip="Завантажити сертифікат" display="Завантажити сертифікат"/>
    <hyperlink ref="C153" r:id="rId151" tooltip="Завантажити сертифікат" display="Завантажити сертифікат"/>
    <hyperlink ref="C154" r:id="rId152" tooltip="Завантажити сертифікат" display="Завантажити сертифікат"/>
    <hyperlink ref="C155" r:id="rId153" tooltip="Завантажити сертифікат" display="Завантажити сертифікат"/>
    <hyperlink ref="C156" r:id="rId154" tooltip="Завантажити сертифікат" display="Завантажити сертифікат"/>
    <hyperlink ref="C157" r:id="rId155" tooltip="Завантажити сертифікат" display="Завантажити сертифікат"/>
    <hyperlink ref="C158" r:id="rId156" tooltip="Завантажити сертифікат" display="Завантажити сертифікат"/>
    <hyperlink ref="C159" r:id="rId157" tooltip="Завантажити сертифікат" display="Завантажити сертифікат"/>
    <hyperlink ref="C160" r:id="rId158" tooltip="Завантажити сертифікат" display="Завантажити сертифікат"/>
    <hyperlink ref="C161" r:id="rId159" tooltip="Завантажити сертифікат" display="Завантажити сертифікат"/>
    <hyperlink ref="C162" r:id="rId160" tooltip="Завантажити сертифікат" display="Завантажити сертифікат"/>
    <hyperlink ref="C163" r:id="rId161" tooltip="Завантажити сертифікат" display="Завантажити сертифікат"/>
    <hyperlink ref="C164" r:id="rId162" tooltip="Завантажити сертифікат" display="Завантажити сертифікат"/>
    <hyperlink ref="C165" r:id="rId163" tooltip="Завантажити сертифікат" display="Завантажити сертифікат"/>
    <hyperlink ref="C166" r:id="rId164" tooltip="Завантажити сертифікат" display="Завантажити сертифікат"/>
    <hyperlink ref="C167" r:id="rId165" tooltip="Завантажити сертифікат" display="Завантажити сертифікат"/>
    <hyperlink ref="C168" r:id="rId166" tooltip="Завантажити сертифікат" display="Завантажити сертифікат"/>
    <hyperlink ref="C169" r:id="rId167" tooltip="Завантажити сертифікат" display="Завантажити сертифікат"/>
    <hyperlink ref="C170" r:id="rId168" tooltip="Завантажити сертифікат" display="Завантажити сертифікат"/>
    <hyperlink ref="C171" r:id="rId169" tooltip="Завантажити сертифікат" display="Завантажити сертифікат"/>
    <hyperlink ref="C172" r:id="rId170" tooltip="Завантажити сертифікат" display="Завантажити сертифікат"/>
    <hyperlink ref="C173" r:id="rId171" tooltip="Завантажити сертифікат" display="Завантажити сертифікат"/>
    <hyperlink ref="C174" r:id="rId172" tooltip="Завантажити сертифікат" display="Завантажити сертифікат"/>
    <hyperlink ref="C175" r:id="rId173" tooltip="Завантажити сертифікат" display="Завантажити сертифікат"/>
    <hyperlink ref="C176" r:id="rId174" tooltip="Завантажити сертифікат" display="Завантажити сертифікат"/>
    <hyperlink ref="C177" r:id="rId175" tooltip="Завантажити сертифікат" display="Завантажити сертифікат"/>
    <hyperlink ref="C178" r:id="rId176" tooltip="Завантажити сертифікат" display="Завантажити сертифікат"/>
    <hyperlink ref="C179" r:id="rId177" tooltip="Завантажити сертифікат" display="Завантажити сертифікат"/>
    <hyperlink ref="C180" r:id="rId178" tooltip="Завантажити сертифікат" display="Завантажити сертифікат"/>
    <hyperlink ref="C181" r:id="rId179" tooltip="Завантажити сертифікат" display="Завантажити сертифікат"/>
    <hyperlink ref="C182" r:id="rId180" tooltip="Завантажити сертифікат" display="Завантажити сертифікат"/>
    <hyperlink ref="C183" r:id="rId181" tooltip="Завантажити сертифікат" display="Завантажити сертифікат"/>
    <hyperlink ref="C184" r:id="rId182" tooltip="Завантажити сертифікат" display="Завантажити сертифікат"/>
    <hyperlink ref="C185" r:id="rId183" tooltip="Завантажити сертифікат" display="Завантажити сертифікат"/>
    <hyperlink ref="C186" r:id="rId184" tooltip="Завантажити сертифікат" display="Завантажити сертифікат"/>
    <hyperlink ref="C187" r:id="rId185" tooltip="Завантажити сертифікат" display="Завантажити сертифікат"/>
    <hyperlink ref="C188" r:id="rId186" tooltip="Завантажити сертифікат" display="Завантажити сертифікат"/>
    <hyperlink ref="C189" r:id="rId187" tooltip="Завантажити сертифікат" display="Завантажити сертифікат"/>
    <hyperlink ref="C190" r:id="rId188" tooltip="Завантажити сертифікат" display="Завантажити сертифікат"/>
    <hyperlink ref="C191" r:id="rId189" tooltip="Завантажити сертифікат" display="Завантажити сертифікат"/>
    <hyperlink ref="C192" r:id="rId190" tooltip="Завантажити сертифікат" display="Завантажити сертифікат"/>
    <hyperlink ref="C193" r:id="rId191" tooltip="Завантажити сертифікат" display="Завантажити сертифікат"/>
    <hyperlink ref="C194" r:id="rId192" tooltip="Завантажити сертифікат" display="Завантажити сертифікат"/>
    <hyperlink ref="C195" r:id="rId193" tooltip="Завантажити сертифікат" display="Завантажити сертифікат"/>
    <hyperlink ref="C196" r:id="rId194" tooltip="Завантажити сертифікат" display="Завантажити сертифікат"/>
    <hyperlink ref="C197" r:id="rId195" tooltip="Завантажити сертифікат" display="Завантажити сертифікат"/>
    <hyperlink ref="C198" r:id="rId196" tooltip="Завантажити сертифікат" display="Завантажити сертифікат"/>
    <hyperlink ref="C199" r:id="rId197" tooltip="Завантажити сертифікат" display="Завантажити сертифікат"/>
    <hyperlink ref="C200" r:id="rId198" tooltip="Завантажити сертифікат" display="Завантажити сертифікат"/>
    <hyperlink ref="C201" r:id="rId199" tooltip="Завантажити сертифікат" display="Завантажити сертифікат"/>
    <hyperlink ref="C202" r:id="rId200" tooltip="Завантажити сертифікат" display="Завантажити сертифікат"/>
    <hyperlink ref="C203" r:id="rId201" tooltip="Завантажити сертифікат" display="Завантажити сертифікат"/>
    <hyperlink ref="C204" r:id="rId202" tooltip="Завантажити сертифікат" display="Завантажити сертифікат"/>
    <hyperlink ref="C205" r:id="rId203" tooltip="Завантажити сертифікат" display="Завантажити сертифікат"/>
    <hyperlink ref="C206" r:id="rId204" tooltip="Завантажити сертифікат" display="Завантажити сертифікат"/>
    <hyperlink ref="C207" r:id="rId205" tooltip="Завантажити сертифікат" display="Завантажити сертифікат"/>
    <hyperlink ref="C208" r:id="rId206" tooltip="Завантажити сертифікат" display="Завантажити сертифікат"/>
    <hyperlink ref="C209" r:id="rId207" tooltip="Завантажити сертифікат" display="Завантажити сертифікат"/>
    <hyperlink ref="C210" r:id="rId208" tooltip="Завантажити сертифікат" display="Завантажити сертифікат"/>
    <hyperlink ref="C211" r:id="rId209" tooltip="Завантажити сертифікат" display="Завантажити сертифікат"/>
    <hyperlink ref="C212" r:id="rId210" tooltip="Завантажити сертифікат" display="Завантажити сертифікат"/>
    <hyperlink ref="C213" r:id="rId211" tooltip="Завантажити сертифікат" display="Завантажити сертифікат"/>
    <hyperlink ref="C214" r:id="rId212" tooltip="Завантажити сертифікат" display="Завантажити сертифікат"/>
    <hyperlink ref="C215" r:id="rId213" tooltip="Завантажити сертифікат" display="Завантажити сертифікат"/>
    <hyperlink ref="C216" r:id="rId214" tooltip="Завантажити сертифікат" display="Завантажити сертифікат"/>
    <hyperlink ref="C217" r:id="rId215" tooltip="Завантажити сертифікат" display="Завантажити сертифікат"/>
    <hyperlink ref="C218" r:id="rId216" tooltip="Завантажити сертифікат" display="Завантажити сертифікат"/>
    <hyperlink ref="C219" r:id="rId217" tooltip="Завантажити сертифікат" display="Завантажити сертифікат"/>
    <hyperlink ref="C220" r:id="rId218" tooltip="Завантажити сертифікат" display="Завантажити сертифікат"/>
    <hyperlink ref="C221" r:id="rId219" tooltip="Завантажити сертифікат" display="Завантажити сертифікат"/>
    <hyperlink ref="C222" r:id="rId220" tooltip="Завантажити сертифікат" display="Завантажити сертифікат"/>
    <hyperlink ref="C223" r:id="rId221" tooltip="Завантажити сертифікат" display="Завантажити сертифікат"/>
    <hyperlink ref="C224" r:id="rId222" tooltip="Завантажити сертифікат" display="Завантажити сертифікат"/>
    <hyperlink ref="C225" r:id="rId223" tooltip="Завантажити сертифікат" display="Завантажити сертифікат"/>
    <hyperlink ref="C226" r:id="rId224" tooltip="Завантажити сертифікат" display="Завантажити сертифікат"/>
    <hyperlink ref="C227" r:id="rId225" tooltip="Завантажити сертифікат" display="Завантажити сертифікат"/>
    <hyperlink ref="C228" r:id="rId226" tooltip="Завантажити сертифікат" display="Завантажити сертифікат"/>
    <hyperlink ref="C229" r:id="rId227" tooltip="Завантажити сертифікат" display="Завантажити сертифікат"/>
    <hyperlink ref="C230" r:id="rId228" tooltip="Завантажити сертифікат" display="Завантажити сертифікат"/>
    <hyperlink ref="C231" r:id="rId229" tooltip="Завантажити сертифікат" display="Завантажити сертифікат"/>
    <hyperlink ref="C232" r:id="rId230" tooltip="Завантажити сертифікат" display="Завантажити сертифікат"/>
    <hyperlink ref="C233" r:id="rId231" tooltip="Завантажити сертифікат" display="Завантажити сертифікат"/>
    <hyperlink ref="C234" r:id="rId232" tooltip="Завантажити сертифікат" display="Завантажити сертифікат"/>
    <hyperlink ref="C235" r:id="rId233" tooltip="Завантажити сертифікат" display="Завантажити сертифікат"/>
    <hyperlink ref="C236" r:id="rId234" tooltip="Завантажити сертифікат" display="Завантажити сертифікат"/>
    <hyperlink ref="C237" r:id="rId235" tooltip="Завантажити сертифікат" display="Завантажити сертифікат"/>
    <hyperlink ref="C238" r:id="rId236" tooltip="Завантажити сертифікат" display="Завантажити сертифікат"/>
    <hyperlink ref="C239" r:id="rId237" tooltip="Завантажити сертифікат" display="Завантажити сертифікат"/>
    <hyperlink ref="C240" r:id="rId238" tooltip="Завантажити сертифікат" display="Завантажити сертифікат"/>
    <hyperlink ref="C241" r:id="rId239" tooltip="Завантажити сертифікат" display="Завантажити сертифікат"/>
    <hyperlink ref="C242" r:id="rId240" tooltip="Завантажити сертифікат" display="Завантажити сертифікат"/>
    <hyperlink ref="C243" r:id="rId241" tooltip="Завантажити сертифікат" display="Завантажити сертифікат"/>
    <hyperlink ref="C244" r:id="rId242" tooltip="Завантажити сертифікат" display="Завантажити сертифікат"/>
    <hyperlink ref="C245" r:id="rId243" tooltip="Завантажити сертифікат" display="Завантажити сертифікат"/>
    <hyperlink ref="C246" r:id="rId244" tooltip="Завантажити сертифікат" display="Завантажити сертифікат"/>
    <hyperlink ref="C247" r:id="rId245" tooltip="Завантажити сертифікат" display="Завантажити сертифікат"/>
    <hyperlink ref="C248" r:id="rId246" tooltip="Завантажити сертифікат" display="Завантажити сертифікат"/>
    <hyperlink ref="C249" r:id="rId247" tooltip="Завантажити сертифікат" display="Завантажити сертифікат"/>
    <hyperlink ref="C250" r:id="rId248" tooltip="Завантажити сертифікат" display="Завантажити сертифікат"/>
    <hyperlink ref="C251" r:id="rId249" tooltip="Завантажити сертифікат" display="Завантажити сертифікат"/>
    <hyperlink ref="C252" r:id="rId250" tooltip="Завантажити сертифікат" display="Завантажити сертифікат"/>
    <hyperlink ref="C253" r:id="rId251" tooltip="Завантажити сертифікат" display="Завантажити сертифікат"/>
    <hyperlink ref="C254" r:id="rId252" tooltip="Завантажити сертифікат" display="Завантажити сертифікат"/>
    <hyperlink ref="C255" r:id="rId253" tooltip="Завантажити сертифікат" display="Завантажити сертифікат"/>
    <hyperlink ref="C256" r:id="rId254" tooltip="Завантажити сертифікат" display="Завантажити сертифікат"/>
    <hyperlink ref="C257" r:id="rId255" tooltip="Завантажити сертифікат" display="Завантажити сертифікат"/>
    <hyperlink ref="C258" r:id="rId256" tooltip="Завантажити сертифікат" display="Завантажити сертифікат"/>
    <hyperlink ref="C259" r:id="rId257" tooltip="Завантажити сертифікат" display="Завантажити сертифікат"/>
    <hyperlink ref="C260" r:id="rId258" tooltip="Завантажити сертифікат" display="Завантажити сертифікат"/>
    <hyperlink ref="C261" r:id="rId259" tooltip="Завантажити сертифікат" display="Завантажити сертифікат"/>
    <hyperlink ref="C262" r:id="rId260" tooltip="Завантажити сертифікат" display="Завантажити сертифікат"/>
    <hyperlink ref="C263" r:id="rId261" tooltip="Завантажити сертифікат" display="Завантажити сертифікат"/>
    <hyperlink ref="C264" r:id="rId262" tooltip="Завантажити сертифікат" display="Завантажити сертифікат"/>
    <hyperlink ref="C265" r:id="rId263" tooltip="Завантажити сертифікат" display="Завантажити сертифікат"/>
    <hyperlink ref="C266" r:id="rId264" tooltip="Завантажити сертифікат" display="Завантажити сертифікат"/>
    <hyperlink ref="C267" r:id="rId265" tooltip="Завантажити сертифікат" display="Завантажити сертифікат"/>
    <hyperlink ref="C268" r:id="rId266" tooltip="Завантажити сертифікат" display="Завантажити сертифікат"/>
    <hyperlink ref="C269" r:id="rId267" tooltip="Завантажити сертифікат" display="Завантажити сертифікат"/>
    <hyperlink ref="C270" r:id="rId268" tooltip="Завантажити сертифікат" display="Завантажити сертифікат"/>
    <hyperlink ref="C271" r:id="rId269" tooltip="Завантажити сертифікат" display="Завантажити сертифікат"/>
    <hyperlink ref="C272" r:id="rId270" tooltip="Завантажити сертифікат" display="Завантажити сертифікат"/>
    <hyperlink ref="C13" r:id="rId271" tooltip="Завантажити сертифікат" display="Завантажити сертифікат"/>
    <hyperlink ref="C273" r:id="rId272" tooltip="Завантажити сертифікат" display="Завантажити сертифікат"/>
    <hyperlink ref="C274" r:id="rId273" tooltip="Завантажити сертифікат" display="Завантажити сертифікат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2025-11-21T08:28:37Z</dcterms:created>
  <dcterms:modified xsi:type="dcterms:W3CDTF">2025-11-26T11:40:34Z</dcterms:modified>
  <cp:category/>
</cp:coreProperties>
</file>