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вчителі початкові класи #ШахрайГудбай\конкурс відеоробіт True Crime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376" i="1" l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<sst xmlns="http://schemas.openxmlformats.org/spreadsheetml/2006/main" count="1129" uniqueCount="754">
  <si>
    <t>номер</t>
  </si>
  <si>
    <t>дата</t>
  </si>
  <si>
    <t>Посилання на сертифікат</t>
  </si>
  <si>
    <t>TC_cu_001</t>
  </si>
  <si>
    <t>25 грудня 2025 р.</t>
  </si>
  <si>
    <t>Авричекнко Вероніка</t>
  </si>
  <si>
    <t>TC_cu_002</t>
  </si>
  <si>
    <t>Алєксєєва Вікторія</t>
  </si>
  <si>
    <t>TC_cu_003</t>
  </si>
  <si>
    <t>Алєксєєнко Костянтин</t>
  </si>
  <si>
    <t>TC_cu_004</t>
  </si>
  <si>
    <t>Алісов Іван</t>
  </si>
  <si>
    <t>TC_cu_005</t>
  </si>
  <si>
    <t>Андрушко Дам'ян Юрійович</t>
  </si>
  <si>
    <t>TC_cu_006</t>
  </si>
  <si>
    <t>Асихіна Маргарита</t>
  </si>
  <si>
    <t>TC_cu_007</t>
  </si>
  <si>
    <t>Бабак Богдан</t>
  </si>
  <si>
    <t>TC_cu_008</t>
  </si>
  <si>
    <t>Бабак Поліна</t>
  </si>
  <si>
    <t>TC_cu_009</t>
  </si>
  <si>
    <t>Базарник Соломія Андріївна</t>
  </si>
  <si>
    <t>TC_cu_010</t>
  </si>
  <si>
    <t>Байда Марія</t>
  </si>
  <si>
    <t>TC_cu_011</t>
  </si>
  <si>
    <t>Балабай Владислава</t>
  </si>
  <si>
    <t>TC_cu_012</t>
  </si>
  <si>
    <t>Балтажи Анастасія</t>
  </si>
  <si>
    <t>TC_cu_013</t>
  </si>
  <si>
    <t>Барба Н.</t>
  </si>
  <si>
    <t>TC_cu_014</t>
  </si>
  <si>
    <t>Барсук Аліса</t>
  </si>
  <si>
    <t>TC_cu_015</t>
  </si>
  <si>
    <t>Барська Анна</t>
  </si>
  <si>
    <t>TC_cu_016</t>
  </si>
  <si>
    <t>Батечко Софія</t>
  </si>
  <si>
    <t>TC_cu_017</t>
  </si>
  <si>
    <t>Башдовий Даніїл</t>
  </si>
  <si>
    <t>TC_cu_018</t>
  </si>
  <si>
    <t>Баштаненко Іван</t>
  </si>
  <si>
    <t>TC_cu_019</t>
  </si>
  <si>
    <t>Бебих Денис Михайлович</t>
  </si>
  <si>
    <t>TC_cu_020</t>
  </si>
  <si>
    <t>Безклуб Поліна</t>
  </si>
  <si>
    <t>TC_cu_021</t>
  </si>
  <si>
    <t>Безроднова Ксенія</t>
  </si>
  <si>
    <t>TC_cu_022</t>
  </si>
  <si>
    <t>Бідзіля Іван Андрійович</t>
  </si>
  <si>
    <t>TC_cu_023</t>
  </si>
  <si>
    <t>Бідзіля Ярослав Андрійович</t>
  </si>
  <si>
    <t>TC_cu_024</t>
  </si>
  <si>
    <t>Близнюк Ірина</t>
  </si>
  <si>
    <t>TC_cu_025</t>
  </si>
  <si>
    <t>Боднар Олег</t>
  </si>
  <si>
    <t>TC_cu_026</t>
  </si>
  <si>
    <t>Божко Олександр</t>
  </si>
  <si>
    <t>TC_cu_027</t>
  </si>
  <si>
    <t>Бойко Каріна</t>
  </si>
  <si>
    <t>TC_cu_028</t>
  </si>
  <si>
    <t>Бондар Андрій</t>
  </si>
  <si>
    <t>TC_cu_029</t>
  </si>
  <si>
    <t>Борисовська Марія Андріївна</t>
  </si>
  <si>
    <t>TC_cu_030</t>
  </si>
  <si>
    <t>Борисовська Олександра Андріївна</t>
  </si>
  <si>
    <t>TC_cu_031</t>
  </si>
  <si>
    <t>Борисюк Вероніка</t>
  </si>
  <si>
    <t>TC_cu_032</t>
  </si>
  <si>
    <t>Боровик Римма</t>
  </si>
  <si>
    <t>TC_cu_033</t>
  </si>
  <si>
    <t>Бортун Каріна</t>
  </si>
  <si>
    <t>TC_cu_034</t>
  </si>
  <si>
    <t>Бочаров В.</t>
  </si>
  <si>
    <t>TC_cu_035</t>
  </si>
  <si>
    <t>Брайловська Юлія</t>
  </si>
  <si>
    <t>TC_cu_036</t>
  </si>
  <si>
    <t>Бритавська Поліна</t>
  </si>
  <si>
    <t>TC_cu_037</t>
  </si>
  <si>
    <t>Бугайова Вікторія</t>
  </si>
  <si>
    <t>TC_cu_038</t>
  </si>
  <si>
    <t>Бузник Кирило</t>
  </si>
  <si>
    <t>TC_cu_039</t>
  </si>
  <si>
    <t>Бунь Назар</t>
  </si>
  <si>
    <t>TC_cu_040</t>
  </si>
  <si>
    <t>Бучко Денис</t>
  </si>
  <si>
    <t>TC_cu_041</t>
  </si>
  <si>
    <t>Вальчишин Евеліна</t>
  </si>
  <si>
    <t>TC_cu_042</t>
  </si>
  <si>
    <t>Варюха Катерина Вадимівна</t>
  </si>
  <si>
    <t>TC_cu_043</t>
  </si>
  <si>
    <t>Василенко Євгенія Олександрівна</t>
  </si>
  <si>
    <t>TC_cu_044</t>
  </si>
  <si>
    <t>Васько Діана</t>
  </si>
  <si>
    <t>TC_cu_045</t>
  </si>
  <si>
    <t>Вдовиченко Вікторія</t>
  </si>
  <si>
    <t>TC_cu_046</t>
  </si>
  <si>
    <t>Винник Каріна</t>
  </si>
  <si>
    <t>TC_cu_047</t>
  </si>
  <si>
    <t>Витрикуш Остап Ярославович</t>
  </si>
  <si>
    <t>TC_cu_048</t>
  </si>
  <si>
    <t>Волошин Назар</t>
  </si>
  <si>
    <t>TC_cu_049</t>
  </si>
  <si>
    <t>Ворона Вікторія</t>
  </si>
  <si>
    <t>TC_cu_050</t>
  </si>
  <si>
    <t>Гайдамака Олександра</t>
  </si>
  <si>
    <t>TC_cu_051</t>
  </si>
  <si>
    <t>Гапонова Аріна</t>
  </si>
  <si>
    <t>TC_cu_052</t>
  </si>
  <si>
    <t>Гарасюта Сергій</t>
  </si>
  <si>
    <t>TC_cu_053</t>
  </si>
  <si>
    <t>Гбур Вікторія</t>
  </si>
  <si>
    <t>TC_cu_054</t>
  </si>
  <si>
    <t>Гелетуха Ярослав</t>
  </si>
  <si>
    <t>TC_cu_055</t>
  </si>
  <si>
    <t>Гироль Василина</t>
  </si>
  <si>
    <t>TC_cu_056</t>
  </si>
  <si>
    <t>Гиря Вікторія Віталіївна</t>
  </si>
  <si>
    <t>TC_cu_057</t>
  </si>
  <si>
    <t>Гладка Анна</t>
  </si>
  <si>
    <t>TC_cu_058</t>
  </si>
  <si>
    <t>Гладченко Станіслав</t>
  </si>
  <si>
    <t>TC_cu_059</t>
  </si>
  <si>
    <t>Головата Ангеліна</t>
  </si>
  <si>
    <t>TC_cu_060</t>
  </si>
  <si>
    <t>Головка Софія</t>
  </si>
  <si>
    <t>TC_cu_061</t>
  </si>
  <si>
    <t>Головчак Юлія</t>
  </si>
  <si>
    <t>TC_cu_062</t>
  </si>
  <si>
    <t>Головчуй Арсен Андрейович</t>
  </si>
  <si>
    <t>TC_cu_063</t>
  </si>
  <si>
    <t>Гончарук Олександра Петрівна</t>
  </si>
  <si>
    <t>TC_cu_064</t>
  </si>
  <si>
    <t>Горба Данило</t>
  </si>
  <si>
    <t>TC_cu_065</t>
  </si>
  <si>
    <t>Горбенко Каріна</t>
  </si>
  <si>
    <t>TC_cu_066</t>
  </si>
  <si>
    <t>Горошко Даніїл</t>
  </si>
  <si>
    <t>TC_cu_067</t>
  </si>
  <si>
    <t>Гоюк Костянтин</t>
  </si>
  <si>
    <t>TC_cu_068</t>
  </si>
  <si>
    <t>Грабівська Анастасія</t>
  </si>
  <si>
    <t>TC_cu_069</t>
  </si>
  <si>
    <t>Грец Вероніка</t>
  </si>
  <si>
    <t>TC_cu_070</t>
  </si>
  <si>
    <t>Гринчишин Юстина</t>
  </si>
  <si>
    <t>TC_cu_071</t>
  </si>
  <si>
    <t>Грицай Софія-Марія Орестівна</t>
  </si>
  <si>
    <t>TC_cu_072</t>
  </si>
  <si>
    <t>Грицик Олена</t>
  </si>
  <si>
    <t>TC_cu_073</t>
  </si>
  <si>
    <t>Грищенко Маргарита</t>
  </si>
  <si>
    <t>TC_cu_074</t>
  </si>
  <si>
    <t>Гурінова Віталіна</t>
  </si>
  <si>
    <t>TC_cu_075</t>
  </si>
  <si>
    <t>Двійна Каріна</t>
  </si>
  <si>
    <t>TC_cu_076</t>
  </si>
  <si>
    <t>Демченко Вікторія</t>
  </si>
  <si>
    <t>TC_cu_077</t>
  </si>
  <si>
    <t>Дмитренко Антон</t>
  </si>
  <si>
    <t>TC_cu_078</t>
  </si>
  <si>
    <t>Дмитро Горобій</t>
  </si>
  <si>
    <t>TC_cu_079</t>
  </si>
  <si>
    <t>Добровольський Данило</t>
  </si>
  <si>
    <t>TC_cu_080</t>
  </si>
  <si>
    <t>Довгань Софія</t>
  </si>
  <si>
    <t>TC_cu_081</t>
  </si>
  <si>
    <t>Должкова Софія</t>
  </si>
  <si>
    <t>TC_cu_082</t>
  </si>
  <si>
    <t>Донченко Аристарх</t>
  </si>
  <si>
    <t>TC_cu_083</t>
  </si>
  <si>
    <t>Драган Костянтин</t>
  </si>
  <si>
    <t>TC_cu_084</t>
  </si>
  <si>
    <t>Дроб'язко Марія</t>
  </si>
  <si>
    <t>TC_cu_085</t>
  </si>
  <si>
    <t>Дудар Людмила</t>
  </si>
  <si>
    <t>TC_cu_086</t>
  </si>
  <si>
    <t>Дудич Кароліна</t>
  </si>
  <si>
    <t>TC_cu_087</t>
  </si>
  <si>
    <t>Євстигнеєва Анна</t>
  </si>
  <si>
    <t>TC_cu_088</t>
  </si>
  <si>
    <t>Єременко Ксенія</t>
  </si>
  <si>
    <t>TC_cu_089</t>
  </si>
  <si>
    <t>Єрмоленко Марія</t>
  </si>
  <si>
    <t>TC_cu_090</t>
  </si>
  <si>
    <t>Жакун Анастасія Олексіївна</t>
  </si>
  <si>
    <t>TC_cu_091</t>
  </si>
  <si>
    <t>Жигарьова Інна</t>
  </si>
  <si>
    <t>TC_cu_092</t>
  </si>
  <si>
    <t>Жувак Владислав</t>
  </si>
  <si>
    <t>TC_cu_093</t>
  </si>
  <si>
    <t>Забіяка Максим</t>
  </si>
  <si>
    <t>TC_cu_094</t>
  </si>
  <si>
    <t>Залецький М.</t>
  </si>
  <si>
    <t>TC_cu_095</t>
  </si>
  <si>
    <t>Заскока Тимофій</t>
  </si>
  <si>
    <t>TC_cu_096</t>
  </si>
  <si>
    <t>Звір Степан</t>
  </si>
  <si>
    <t>TC_cu_097</t>
  </si>
  <si>
    <t>Здерка Іванна</t>
  </si>
  <si>
    <t>TC_cu_098</t>
  </si>
  <si>
    <t>Зененко Єлізавета</t>
  </si>
  <si>
    <t>TC_cu_099</t>
  </si>
  <si>
    <t>Зозуля Ангеліна</t>
  </si>
  <si>
    <t>TC_cu_100</t>
  </si>
  <si>
    <t>Зубак Юрій</t>
  </si>
  <si>
    <t>TC_cu_101</t>
  </si>
  <si>
    <t>Іванов Микита</t>
  </si>
  <si>
    <t>TC_cu_102</t>
  </si>
  <si>
    <t>Іванов Тимур</t>
  </si>
  <si>
    <t>TC_cu_103</t>
  </si>
  <si>
    <t>Іванова Кіра Ігорівна</t>
  </si>
  <si>
    <t>TC_cu_104</t>
  </si>
  <si>
    <t>Іванченко Вікторія</t>
  </si>
  <si>
    <t>TC_cu_105</t>
  </si>
  <si>
    <t>Іванюта Єва</t>
  </si>
  <si>
    <t>TC_cu_106</t>
  </si>
  <si>
    <t>Івасечко Маркіян</t>
  </si>
  <si>
    <t>TC_cu_107</t>
  </si>
  <si>
    <t>Ілона Іванів</t>
  </si>
  <si>
    <t>TC_cu_108</t>
  </si>
  <si>
    <t>Ісак В.</t>
  </si>
  <si>
    <t>TC_cu_109</t>
  </si>
  <si>
    <t>Іщенко Ганна</t>
  </si>
  <si>
    <t>TC_cu_110</t>
  </si>
  <si>
    <t>Казанаускайте Тамара</t>
  </si>
  <si>
    <t>TC_cu_111</t>
  </si>
  <si>
    <t>Казмірчук Софія</t>
  </si>
  <si>
    <t>TC_cu_112</t>
  </si>
  <si>
    <t>Калашнюк Антон</t>
  </si>
  <si>
    <t>TC_cu_113</t>
  </si>
  <si>
    <t>Касабурі Маріамі</t>
  </si>
  <si>
    <t>TC_cu_114</t>
  </si>
  <si>
    <t>Касаткін П.</t>
  </si>
  <si>
    <t>TC_cu_115</t>
  </si>
  <si>
    <t>Катерняк Арсен</t>
  </si>
  <si>
    <t>TC_cu_116</t>
  </si>
  <si>
    <t>Квасніцька Настя</t>
  </si>
  <si>
    <t>TC_cu_117</t>
  </si>
  <si>
    <t>Кедь Сергій</t>
  </si>
  <si>
    <t>TC_cu_118</t>
  </si>
  <si>
    <t>Керпатенко Софія</t>
  </si>
  <si>
    <t>TC_cu_119</t>
  </si>
  <si>
    <t>Кирпенко Олена</t>
  </si>
  <si>
    <t>TC_cu_120</t>
  </si>
  <si>
    <t>Кіковка Уляна</t>
  </si>
  <si>
    <t>TC_cu_121</t>
  </si>
  <si>
    <t>Кіраш Давид</t>
  </si>
  <si>
    <t>TC_cu_122</t>
  </si>
  <si>
    <t>Кіраш Тимофій</t>
  </si>
  <si>
    <t>TC_cu_123</t>
  </si>
  <si>
    <t>Кітченко Софія</t>
  </si>
  <si>
    <t>TC_cu_124</t>
  </si>
  <si>
    <t>Кликова Домініка Миколаївна</t>
  </si>
  <si>
    <t>TC_cu_125</t>
  </si>
  <si>
    <t>Клімашина Кіра</t>
  </si>
  <si>
    <t>TC_cu_126</t>
  </si>
  <si>
    <t>Кобилинська Вікторія</t>
  </si>
  <si>
    <t>TC_cu_127</t>
  </si>
  <si>
    <t>Коваленко Ліза</t>
  </si>
  <si>
    <t>TC_cu_128</t>
  </si>
  <si>
    <t>Ковалівський Назар</t>
  </si>
  <si>
    <t>TC_cu_129</t>
  </si>
  <si>
    <t>Ковальова Анастасія</t>
  </si>
  <si>
    <t>TC_cu_130</t>
  </si>
  <si>
    <t>Ковальчук Богдан</t>
  </si>
  <si>
    <t>TC_cu_131</t>
  </si>
  <si>
    <t>Ковальчук Микола</t>
  </si>
  <si>
    <t>TC_cu_132</t>
  </si>
  <si>
    <t>Коганова Діана</t>
  </si>
  <si>
    <t>TC_cu_133</t>
  </si>
  <si>
    <t>Когатько Вікторія</t>
  </si>
  <si>
    <t>TC_cu_134</t>
  </si>
  <si>
    <t>Кожевнікова Анна</t>
  </si>
  <si>
    <t>TC_cu_135</t>
  </si>
  <si>
    <t>Козак Софія</t>
  </si>
  <si>
    <t>TC_cu_136</t>
  </si>
  <si>
    <t>Козиренко Анна</t>
  </si>
  <si>
    <t>TC_cu_137</t>
  </si>
  <si>
    <t>Козловська Ірина</t>
  </si>
  <si>
    <t>TC_cu_138</t>
  </si>
  <si>
    <t>Колесник Анна</t>
  </si>
  <si>
    <t>TC_cu_139</t>
  </si>
  <si>
    <t>Колоднюк Софія</t>
  </si>
  <si>
    <t>TC_cu_140</t>
  </si>
  <si>
    <t>Коломієць Діана</t>
  </si>
  <si>
    <t>TC_cu_141</t>
  </si>
  <si>
    <t>Коновал Іларія</t>
  </si>
  <si>
    <t>TC_cu_142</t>
  </si>
  <si>
    <t>Кононіченко Ірина</t>
  </si>
  <si>
    <t>TC_cu_143</t>
  </si>
  <si>
    <t>Копійка Владислав</t>
  </si>
  <si>
    <t>TC_cu_144</t>
  </si>
  <si>
    <t>Костів Ілона</t>
  </si>
  <si>
    <t>TC_cu_145</t>
  </si>
  <si>
    <t>Кошман Ангеліна Юріївна</t>
  </si>
  <si>
    <t>TC_cu_146</t>
  </si>
  <si>
    <t>Кравець Валерія</t>
  </si>
  <si>
    <t>TC_cu_147</t>
  </si>
  <si>
    <t>Кравченко Аліна</t>
  </si>
  <si>
    <t>TC_cu_148</t>
  </si>
  <si>
    <t>Кравчук Аліна</t>
  </si>
  <si>
    <t>TC_cu_149</t>
  </si>
  <si>
    <t>Кравчук Дмитро Сергійович</t>
  </si>
  <si>
    <t>TC_cu_150</t>
  </si>
  <si>
    <t>Красілич Анастасія</t>
  </si>
  <si>
    <t>TC_cu_151</t>
  </si>
  <si>
    <t>Красноход Аліса</t>
  </si>
  <si>
    <t>TC_cu_152</t>
  </si>
  <si>
    <t>Красюк Анастасія</t>
  </si>
  <si>
    <t>TC_cu_153</t>
  </si>
  <si>
    <t>Кривенко Маргарита</t>
  </si>
  <si>
    <t>TC_cu_154</t>
  </si>
  <si>
    <t>Кривченко Дар'я</t>
  </si>
  <si>
    <t>TC_cu_155</t>
  </si>
  <si>
    <t>Крижановська Аліна</t>
  </si>
  <si>
    <t>TC_cu_156</t>
  </si>
  <si>
    <t>Крошетецький Роман</t>
  </si>
  <si>
    <t>TC_cu_157</t>
  </si>
  <si>
    <t>Куделя Ярослав</t>
  </si>
  <si>
    <t>TC_cu_158</t>
  </si>
  <si>
    <t>Кукуруза Тетяна</t>
  </si>
  <si>
    <t>TC_cu_159</t>
  </si>
  <si>
    <t>Куриленко Олександра</t>
  </si>
  <si>
    <t>TC_cu_160</t>
  </si>
  <si>
    <t>Куций Ярослав</t>
  </si>
  <si>
    <t>TC_cu_161</t>
  </si>
  <si>
    <t>Кучерява Катерина</t>
  </si>
  <si>
    <t>TC_cu_162</t>
  </si>
  <si>
    <t>Кучман Дмитро</t>
  </si>
  <si>
    <t>TC_cu_163</t>
  </si>
  <si>
    <t>Кушніренко Максим</t>
  </si>
  <si>
    <t>TC_cu_164</t>
  </si>
  <si>
    <t>Лавренко Єлизавета</t>
  </si>
  <si>
    <t>TC_cu_165</t>
  </si>
  <si>
    <t>Лавріненко Евеліна</t>
  </si>
  <si>
    <t>TC_cu_166</t>
  </si>
  <si>
    <t>Лавріненко Ксенія</t>
  </si>
  <si>
    <t>TC_cu_167</t>
  </si>
  <si>
    <t>Лаврова Вероніка</t>
  </si>
  <si>
    <t>TC_cu_168</t>
  </si>
  <si>
    <t>Лаптєв Єгор</t>
  </si>
  <si>
    <t>TC_cu_169</t>
  </si>
  <si>
    <t>Левченко Денис</t>
  </si>
  <si>
    <t>TC_cu_170</t>
  </si>
  <si>
    <t>Лесик Віталій</t>
  </si>
  <si>
    <t>TC_cu_171</t>
  </si>
  <si>
    <t>Лесів Михайло Михайлович</t>
  </si>
  <si>
    <t>TC_cu_172</t>
  </si>
  <si>
    <t>Лещенко Вікторія</t>
  </si>
  <si>
    <t>TC_cu_173</t>
  </si>
  <si>
    <t>Лєсовська Тетяна</t>
  </si>
  <si>
    <t>TC_cu_174</t>
  </si>
  <si>
    <t>Линьова Катерина</t>
  </si>
  <si>
    <t>TC_cu_175</t>
  </si>
  <si>
    <t>Литвин Анастасія</t>
  </si>
  <si>
    <t>TC_cu_176</t>
  </si>
  <si>
    <t>Литвиненко Мілана</t>
  </si>
  <si>
    <t>TC_cu_177</t>
  </si>
  <si>
    <t>Ліщинський Саша</t>
  </si>
  <si>
    <t>TC_cu_178</t>
  </si>
  <si>
    <t>Лоборева Аліса</t>
  </si>
  <si>
    <t>TC_cu_179</t>
  </si>
  <si>
    <t>Лукашева Аліса</t>
  </si>
  <si>
    <t>TC_cu_180</t>
  </si>
  <si>
    <t>Лукомська Уляна</t>
  </si>
  <si>
    <t>TC_cu_181</t>
  </si>
  <si>
    <t>Лукʼяшко Мілана</t>
  </si>
  <si>
    <t>TC_cu_182</t>
  </si>
  <si>
    <t>Любунь Анастасія</t>
  </si>
  <si>
    <t>TC_cu_183</t>
  </si>
  <si>
    <t>Любчич Олександра</t>
  </si>
  <si>
    <t>TC_cu_184</t>
  </si>
  <si>
    <t>Люлькова Майя</t>
  </si>
  <si>
    <t>TC_cu_185</t>
  </si>
  <si>
    <t>Люльова Єва</t>
  </si>
  <si>
    <t>TC_cu_186</t>
  </si>
  <si>
    <t>Ляховецька Софія</t>
  </si>
  <si>
    <t>TC_cu_187</t>
  </si>
  <si>
    <t>Магай Данило</t>
  </si>
  <si>
    <t>TC_cu_188</t>
  </si>
  <si>
    <t>TC_cu_189</t>
  </si>
  <si>
    <t>Мазко Діана</t>
  </si>
  <si>
    <t>TC_cu_190</t>
  </si>
  <si>
    <t>Мазур Єлизавета</t>
  </si>
  <si>
    <t>TC_cu_191</t>
  </si>
  <si>
    <t>Мамонтов Даніїл</t>
  </si>
  <si>
    <t>TC_cu_192</t>
  </si>
  <si>
    <t>Мамчур Ілля</t>
  </si>
  <si>
    <t>TC_cu_193</t>
  </si>
  <si>
    <t>Мантач Анна Марія</t>
  </si>
  <si>
    <t>TC_cu_194</t>
  </si>
  <si>
    <t>Мартинович Софія</t>
  </si>
  <si>
    <t>TC_cu_195</t>
  </si>
  <si>
    <t>Мартинюк Влада</t>
  </si>
  <si>
    <t>TC_cu_196</t>
  </si>
  <si>
    <t>Мартич Анна</t>
  </si>
  <si>
    <t>TC_cu_197</t>
  </si>
  <si>
    <t>Марякре Ксенія</t>
  </si>
  <si>
    <t>TC_cu_198</t>
  </si>
  <si>
    <t>Матвій Смірнов</t>
  </si>
  <si>
    <t>TC_cu_199</t>
  </si>
  <si>
    <t>Матвійчук Андрій</t>
  </si>
  <si>
    <t>TC_cu_200</t>
  </si>
  <si>
    <t>Матвійчук Софія</t>
  </si>
  <si>
    <t>TC_cu_201</t>
  </si>
  <si>
    <t>Матеранська Валерія</t>
  </si>
  <si>
    <t>TC_cu_202</t>
  </si>
  <si>
    <t>Матковська Милана</t>
  </si>
  <si>
    <t>TC_cu_203</t>
  </si>
  <si>
    <t>Матура Марта</t>
  </si>
  <si>
    <t>TC_cu_204</t>
  </si>
  <si>
    <t>Мацепура Каріна</t>
  </si>
  <si>
    <t>TC_cu_205</t>
  </si>
  <si>
    <t>Мачевус Соломія</t>
  </si>
  <si>
    <t>TC_cu_206</t>
  </si>
  <si>
    <t>Мелень Ніколь</t>
  </si>
  <si>
    <t>TC_cu_207</t>
  </si>
  <si>
    <t>Мельник Євгенія</t>
  </si>
  <si>
    <t>TC_cu_208</t>
  </si>
  <si>
    <t>Ментус Назар</t>
  </si>
  <si>
    <t>TC_cu_209</t>
  </si>
  <si>
    <t>Миколенко Марія</t>
  </si>
  <si>
    <t>TC_cu_210</t>
  </si>
  <si>
    <t>Михайленко Діана</t>
  </si>
  <si>
    <t>TC_cu_211</t>
  </si>
  <si>
    <t>Мілевська Олександра Дмитрівна</t>
  </si>
  <si>
    <t>TC_cu_212</t>
  </si>
  <si>
    <t>Мільчаковська Катерина</t>
  </si>
  <si>
    <t>TC_cu_213</t>
  </si>
  <si>
    <t>Міщенко Артем Олександрович</t>
  </si>
  <si>
    <t>TC_cu_214</t>
  </si>
  <si>
    <t>Міщенко Ольга</t>
  </si>
  <si>
    <t>TC_cu_215</t>
  </si>
  <si>
    <t>Мовсісян Маріам</t>
  </si>
  <si>
    <t>TC_cu_216</t>
  </si>
  <si>
    <t>Мойко Олександр Олександрович</t>
  </si>
  <si>
    <t>TC_cu_217</t>
  </si>
  <si>
    <t>Мойсеєнко Анастасія</t>
  </si>
  <si>
    <t>TC_cu_218</t>
  </si>
  <si>
    <t>Мороз Вероніка</t>
  </si>
  <si>
    <t>TC_cu_219</t>
  </si>
  <si>
    <t>Мороз Максим</t>
  </si>
  <si>
    <t>TC_cu_220</t>
  </si>
  <si>
    <t>Морозюк Христина Василівна</t>
  </si>
  <si>
    <t>TC_cu_221</t>
  </si>
  <si>
    <t>Мосьондз Інна</t>
  </si>
  <si>
    <t>TC_cu_222</t>
  </si>
  <si>
    <t>Мужайло Євгеній</t>
  </si>
  <si>
    <t>TC_cu_223</t>
  </si>
  <si>
    <t>Музика Аліна</t>
  </si>
  <si>
    <t>TC_cu_224</t>
  </si>
  <si>
    <t>Музиченко Вероніка</t>
  </si>
  <si>
    <t>TC_cu_225</t>
  </si>
  <si>
    <t>Назаренко Олена</t>
  </si>
  <si>
    <t>TC_cu_226</t>
  </si>
  <si>
    <t>Назарова Єлизавета Олександрівна</t>
  </si>
  <si>
    <t>TC_cu_227</t>
  </si>
  <si>
    <t>Найченко Ірина</t>
  </si>
  <si>
    <t>TC_cu_228</t>
  </si>
  <si>
    <t>Науменко Євгеній</t>
  </si>
  <si>
    <t>TC_cu_229</t>
  </si>
  <si>
    <t>Нездолій Лілія</t>
  </si>
  <si>
    <t>TC_cu_230</t>
  </si>
  <si>
    <t>Несмелов Дмитро</t>
  </si>
  <si>
    <t>TC_cu_231</t>
  </si>
  <si>
    <t>Нечипорук Вікторія</t>
  </si>
  <si>
    <t>TC_cu_232</t>
  </si>
  <si>
    <t>Никифорова Олександра</t>
  </si>
  <si>
    <t>TC_cu_233</t>
  </si>
  <si>
    <t>Німак Марія</t>
  </si>
  <si>
    <t>TC_cu_234</t>
  </si>
  <si>
    <t>Ногін Марк</t>
  </si>
  <si>
    <t>TC_cu_235</t>
  </si>
  <si>
    <t>Носенко Максим</t>
  </si>
  <si>
    <t>TC_cu_236</t>
  </si>
  <si>
    <t>Овсянников В.</t>
  </si>
  <si>
    <t>TC_cu_237</t>
  </si>
  <si>
    <t>Озірна Єлизавета</t>
  </si>
  <si>
    <t>TC_cu_238</t>
  </si>
  <si>
    <t>Олександра Мазур</t>
  </si>
  <si>
    <t>TC_cu_239</t>
  </si>
  <si>
    <t>Олексенко Анна</t>
  </si>
  <si>
    <t>TC_cu_240</t>
  </si>
  <si>
    <t>Омельчук Єлизавета</t>
  </si>
  <si>
    <t>TC_cu_241</t>
  </si>
  <si>
    <t>Орішко Денис</t>
  </si>
  <si>
    <t>TC_cu_242</t>
  </si>
  <si>
    <t>Павелко Анастасія</t>
  </si>
  <si>
    <t>TC_cu_243</t>
  </si>
  <si>
    <t>Павленко Олег</t>
  </si>
  <si>
    <t>TC_cu_244</t>
  </si>
  <si>
    <t>Панасенко Анастасія</t>
  </si>
  <si>
    <t>TC_cu_245</t>
  </si>
  <si>
    <t>Паніот Марія</t>
  </si>
  <si>
    <t>TC_cu_246</t>
  </si>
  <si>
    <t>Панько Дмитро</t>
  </si>
  <si>
    <t>TC_cu_247</t>
  </si>
  <si>
    <t>Парфеменко Євгенія</t>
  </si>
  <si>
    <t>TC_cu_248</t>
  </si>
  <si>
    <t>Парфіло Надія</t>
  </si>
  <si>
    <t>TC_cu_249</t>
  </si>
  <si>
    <t>Пасічник Руслана</t>
  </si>
  <si>
    <t>TC_cu_250</t>
  </si>
  <si>
    <t>Пась Артем</t>
  </si>
  <si>
    <t>TC_cu_251</t>
  </si>
  <si>
    <t>Пась Кирило</t>
  </si>
  <si>
    <t>TC_cu_252</t>
  </si>
  <si>
    <t>Педоренко Аліна</t>
  </si>
  <si>
    <t>TC_cu_253</t>
  </si>
  <si>
    <t>Петленко Єва</t>
  </si>
  <si>
    <t>TC_cu_254</t>
  </si>
  <si>
    <t>Петриченко Марк</t>
  </si>
  <si>
    <t>TC_cu_255</t>
  </si>
  <si>
    <t>Петриченко Поліна</t>
  </si>
  <si>
    <t>TC_cu_256</t>
  </si>
  <si>
    <t>Петрухан Марина</t>
  </si>
  <si>
    <t>TC_cu_257</t>
  </si>
  <si>
    <t>Писарєва Аліна</t>
  </si>
  <si>
    <t>TC_cu_258</t>
  </si>
  <si>
    <t>Пищик Юлія</t>
  </si>
  <si>
    <t>TC_cu_259</t>
  </si>
  <si>
    <t>Підлубна Дарія</t>
  </si>
  <si>
    <t>TC_cu_260</t>
  </si>
  <si>
    <t>Пісецький Владислав</t>
  </si>
  <si>
    <t>TC_cu_261</t>
  </si>
  <si>
    <t>Пісна Олександра Олексіївна</t>
  </si>
  <si>
    <t>TC_cu_262</t>
  </si>
  <si>
    <t>Піцик Христина</t>
  </si>
  <si>
    <t>TC_cu_263</t>
  </si>
  <si>
    <t>Плескань Яна</t>
  </si>
  <si>
    <t>TC_cu_264</t>
  </si>
  <si>
    <t>Плужник Олександра</t>
  </si>
  <si>
    <t>TC_cu_265</t>
  </si>
  <si>
    <t>Побідаш Софія</t>
  </si>
  <si>
    <t>TC_cu_266</t>
  </si>
  <si>
    <t>Погребнюк Вікторія</t>
  </si>
  <si>
    <t>TC_cu_267</t>
  </si>
  <si>
    <t>Пойденко Поліна</t>
  </si>
  <si>
    <t>TC_cu_268</t>
  </si>
  <si>
    <t>Поліна Наумчик</t>
  </si>
  <si>
    <t>TC_cu_269</t>
  </si>
  <si>
    <t>Поліщук Анастасія</t>
  </si>
  <si>
    <t>TC_cu_270</t>
  </si>
  <si>
    <t>Полякова Еліна</t>
  </si>
  <si>
    <t>TC_cu_271</t>
  </si>
  <si>
    <t>Полянська Анастасія</t>
  </si>
  <si>
    <t>TC_cu_272</t>
  </si>
  <si>
    <t>Поплавська Даша</t>
  </si>
  <si>
    <t>TC_cu_273</t>
  </si>
  <si>
    <t>Постольчук Єлизавета</t>
  </si>
  <si>
    <t>TC_cu_274</t>
  </si>
  <si>
    <t>Прилєпко Андрій</t>
  </si>
  <si>
    <t>TC_cu_275</t>
  </si>
  <si>
    <t>Приходько Поліна Миколаївна</t>
  </si>
  <si>
    <t>TC_cu_276</t>
  </si>
  <si>
    <t>Прокопів Марічка</t>
  </si>
  <si>
    <t>TC_cu_277</t>
  </si>
  <si>
    <t>Прокопюк Артем</t>
  </si>
  <si>
    <t>TC_cu_278</t>
  </si>
  <si>
    <t>Пронозюк Олександра</t>
  </si>
  <si>
    <t>TC_cu_279</t>
  </si>
  <si>
    <t>Протасова Маргарита</t>
  </si>
  <si>
    <t>TC_cu_280</t>
  </si>
  <si>
    <t>Прядка Анна</t>
  </si>
  <si>
    <t>TC_cu_281</t>
  </si>
  <si>
    <t>Пшенична Вероніка</t>
  </si>
  <si>
    <t>TC_cu_282</t>
  </si>
  <si>
    <t>Радванська Варвара</t>
  </si>
  <si>
    <t>TC_cu_283</t>
  </si>
  <si>
    <t>Радіце Ангеліна</t>
  </si>
  <si>
    <t>TC_cu_284</t>
  </si>
  <si>
    <t>Рачок Павло</t>
  </si>
  <si>
    <t>TC_cu_285</t>
  </si>
  <si>
    <t>Ребрик Вероніка Андріївна</t>
  </si>
  <si>
    <t>TC_cu_286</t>
  </si>
  <si>
    <t>Римар Максим</t>
  </si>
  <si>
    <t>TC_cu_287</t>
  </si>
  <si>
    <t>Роговий Максим</t>
  </si>
  <si>
    <t>TC_cu_288</t>
  </si>
  <si>
    <t>Роженов Рікардо</t>
  </si>
  <si>
    <t>TC_cu_289</t>
  </si>
  <si>
    <t>Рожицька Валерія</t>
  </si>
  <si>
    <t>TC_cu_290</t>
  </si>
  <si>
    <t>Рокитенко Єлизавета</t>
  </si>
  <si>
    <t>TC_cu_291</t>
  </si>
  <si>
    <t>Романюк Анастасія Сергіївна</t>
  </si>
  <si>
    <t>TC_cu_292</t>
  </si>
  <si>
    <t>Рошко Ігор</t>
  </si>
  <si>
    <t>TC_cu_293</t>
  </si>
  <si>
    <t>Рубан Іван</t>
  </si>
  <si>
    <t>TC_cu_294</t>
  </si>
  <si>
    <t>Руденко Іван</t>
  </si>
  <si>
    <t>TC_cu_295</t>
  </si>
  <si>
    <t>Рудь Владислав</t>
  </si>
  <si>
    <t>TC_cu_296</t>
  </si>
  <si>
    <t>Сабов Матвій</t>
  </si>
  <si>
    <t>TC_cu_297</t>
  </si>
  <si>
    <t>Сабова Віра</t>
  </si>
  <si>
    <t>TC_cu_298</t>
  </si>
  <si>
    <t>Савіна Крістіна</t>
  </si>
  <si>
    <t>TC_cu_299</t>
  </si>
  <si>
    <t>Сакал Валерія</t>
  </si>
  <si>
    <t>TC_cu_300</t>
  </si>
  <si>
    <t>Самойленко Анастасія</t>
  </si>
  <si>
    <t>TC_cu_301</t>
  </si>
  <si>
    <t>Самусь Марія</t>
  </si>
  <si>
    <t>TC_cu_302</t>
  </si>
  <si>
    <t>Свириденко Олеся</t>
  </si>
  <si>
    <t>TC_cu_303</t>
  </si>
  <si>
    <t>Сенченко Валерія</t>
  </si>
  <si>
    <t>TC_cu_304</t>
  </si>
  <si>
    <t>Сенько Анастасія</t>
  </si>
  <si>
    <t>TC_cu_305</t>
  </si>
  <si>
    <t>Середа Дарина</t>
  </si>
  <si>
    <t>TC_cu_306</t>
  </si>
  <si>
    <t>Серова Дарина</t>
  </si>
  <si>
    <t>TC_cu_307</t>
  </si>
  <si>
    <t>Сигерич Надія</t>
  </si>
  <si>
    <t>TC_cu_308</t>
  </si>
  <si>
    <t>Сіденко Діана</t>
  </si>
  <si>
    <t>TC_cu_309</t>
  </si>
  <si>
    <t>Сіфоров Михайло</t>
  </si>
  <si>
    <t>TC_cu_310</t>
  </si>
  <si>
    <t>Славгородський Павло</t>
  </si>
  <si>
    <t>TC_cu_311</t>
  </si>
  <si>
    <t>Слуцька Варвар</t>
  </si>
  <si>
    <t>TC_cu_312</t>
  </si>
  <si>
    <t>Сніжана Метельська</t>
  </si>
  <si>
    <t>TC_cu_313</t>
  </si>
  <si>
    <t>Собко Роман</t>
  </si>
  <si>
    <t>TC_cu_314</t>
  </si>
  <si>
    <t>Соловйов І.</t>
  </si>
  <si>
    <t>TC_cu_315</t>
  </si>
  <si>
    <t>Сорока Ксенія</t>
  </si>
  <si>
    <t>TC_cu_316</t>
  </si>
  <si>
    <t>Сосницький Микита</t>
  </si>
  <si>
    <t>TC_cu_317</t>
  </si>
  <si>
    <t>Стародубова Анастасія</t>
  </si>
  <si>
    <t>TC_cu_318</t>
  </si>
  <si>
    <t>Стародубова Поліна</t>
  </si>
  <si>
    <t>TC_cu_319</t>
  </si>
  <si>
    <t>Степаненкова Анна</t>
  </si>
  <si>
    <t>TC_cu_320</t>
  </si>
  <si>
    <t>Степаницька Катерина</t>
  </si>
  <si>
    <t>TC_cu_321</t>
  </si>
  <si>
    <t>Стовпець Ярослав</t>
  </si>
  <si>
    <t>TC_cu_322</t>
  </si>
  <si>
    <t>Страшненко Вікторія</t>
  </si>
  <si>
    <t>TC_cu_323</t>
  </si>
  <si>
    <t>Сушко Даня</t>
  </si>
  <si>
    <t>TC_cu_324</t>
  </si>
  <si>
    <t>Сушко Іван</t>
  </si>
  <si>
    <t>TC_cu_325</t>
  </si>
  <si>
    <t>Табачна Аріна</t>
  </si>
  <si>
    <t>TC_cu_326</t>
  </si>
  <si>
    <t>Танасієнко Анастасія</t>
  </si>
  <si>
    <t>TC_cu_327</t>
  </si>
  <si>
    <t>Таран Марина</t>
  </si>
  <si>
    <t>TC_cu_328</t>
  </si>
  <si>
    <t>Таранець Ілля</t>
  </si>
  <si>
    <t>TC_cu_329</t>
  </si>
  <si>
    <t>Таргоній Анастасія</t>
  </si>
  <si>
    <t>TC_cu_330</t>
  </si>
  <si>
    <t>Тепер Інеса</t>
  </si>
  <si>
    <t>TC_cu_331</t>
  </si>
  <si>
    <t>Тетяна Носенко</t>
  </si>
  <si>
    <t>TC_cu_332</t>
  </si>
  <si>
    <t>Тизьо Анна</t>
  </si>
  <si>
    <t>TC_cu_333</t>
  </si>
  <si>
    <t>Тимченко Назарій</t>
  </si>
  <si>
    <t>TC_cu_334</t>
  </si>
  <si>
    <t>Тімощук Єлизавета</t>
  </si>
  <si>
    <t>TC_cu_335</t>
  </si>
  <si>
    <t>Тітаренко Михайло</t>
  </si>
  <si>
    <t>TC_cu_336</t>
  </si>
  <si>
    <t>Томин Олександр</t>
  </si>
  <si>
    <t>TC_cu_337</t>
  </si>
  <si>
    <t>Трапезенко Олександра</t>
  </si>
  <si>
    <t>TC_cu_338</t>
  </si>
  <si>
    <t>Триндяк Артур Андрійович</t>
  </si>
  <si>
    <t>TC_cu_339</t>
  </si>
  <si>
    <t>Федін Ольга</t>
  </si>
  <si>
    <t>TC_cu_340</t>
  </si>
  <si>
    <t>Филимонов Ф.</t>
  </si>
  <si>
    <t>TC_cu_341</t>
  </si>
  <si>
    <t>Фокова Анна</t>
  </si>
  <si>
    <t>TC_cu_342</t>
  </si>
  <si>
    <t>Француз Юстина</t>
  </si>
  <si>
    <t>TC_cu_343</t>
  </si>
  <si>
    <t>Хавжу Марія</t>
  </si>
  <si>
    <t>TC_cu_344</t>
  </si>
  <si>
    <t>Хандамирян Давід</t>
  </si>
  <si>
    <t>TC_cu_345</t>
  </si>
  <si>
    <t>Хроменко Станіслав</t>
  </si>
  <si>
    <t>TC_cu_346</t>
  </si>
  <si>
    <t>Цапович Вікторія</t>
  </si>
  <si>
    <t>TC_cu_347</t>
  </si>
  <si>
    <t>Цвях Анна</t>
  </si>
  <si>
    <t>TC_cu_348</t>
  </si>
  <si>
    <t>Цимбал Анастасія</t>
  </si>
  <si>
    <t>TC_cu_349</t>
  </si>
  <si>
    <t>Чайка Вікторія</t>
  </si>
  <si>
    <t>TC_cu_350</t>
  </si>
  <si>
    <t>Чала Вікторія</t>
  </si>
  <si>
    <t>TC_cu_351</t>
  </si>
  <si>
    <t>Чмеренко Марина</t>
  </si>
  <si>
    <t>TC_cu_352</t>
  </si>
  <si>
    <t>Чубанов Денис</t>
  </si>
  <si>
    <t>TC_cu_353</t>
  </si>
  <si>
    <t>Чупраков Назар</t>
  </si>
  <si>
    <t>TC_cu_354</t>
  </si>
  <si>
    <t>Чухрай Вероніка</t>
  </si>
  <si>
    <t>TC_cu_355</t>
  </si>
  <si>
    <t>Шабетник Михайло</t>
  </si>
  <si>
    <t>TC_cu_356</t>
  </si>
  <si>
    <t>Шаболтаєва Дар'я</t>
  </si>
  <si>
    <t>TC_cu_357</t>
  </si>
  <si>
    <t>Шаповал Богдан</t>
  </si>
  <si>
    <t>TC_cu_358</t>
  </si>
  <si>
    <t>Швець Карина</t>
  </si>
  <si>
    <t>TC_cu_359</t>
  </si>
  <si>
    <t>Швець Роксолана Михайлівна</t>
  </si>
  <si>
    <t>TC_cu_360</t>
  </si>
  <si>
    <t>Швиденко Артем</t>
  </si>
  <si>
    <t>TC_cu_361</t>
  </si>
  <si>
    <t>Шевчук Каріна</t>
  </si>
  <si>
    <t>TC_cu_362</t>
  </si>
  <si>
    <t>Шельонг Максим</t>
  </si>
  <si>
    <t>TC_cu_363</t>
  </si>
  <si>
    <t>Шовкова Анастасія</t>
  </si>
  <si>
    <t>TC_cu_364</t>
  </si>
  <si>
    <t>Шовкун Дар’я</t>
  </si>
  <si>
    <t>TC_cu_365</t>
  </si>
  <si>
    <t>Шпіник Андрій</t>
  </si>
  <si>
    <t>TC_cu_366</t>
  </si>
  <si>
    <t>Шуст Марта</t>
  </si>
  <si>
    <t>TC_cu_367</t>
  </si>
  <si>
    <t>Щербина Ілля</t>
  </si>
  <si>
    <t>TC_cu_368</t>
  </si>
  <si>
    <t>Юрашев М.</t>
  </si>
  <si>
    <t>TC_cu_369</t>
  </si>
  <si>
    <t>Юрчак Анастасія</t>
  </si>
  <si>
    <t>TC_cu_370</t>
  </si>
  <si>
    <t>Юрченко Андрій</t>
  </si>
  <si>
    <t>TC_cu_371</t>
  </si>
  <si>
    <t>Юхта Софія</t>
  </si>
  <si>
    <t>TC_cu_372</t>
  </si>
  <si>
    <t>Юшкалюк Поліна</t>
  </si>
  <si>
    <t>TC_cu_373</t>
  </si>
  <si>
    <t>Яворська Марія</t>
  </si>
  <si>
    <t>TC_cu_374</t>
  </si>
  <si>
    <t>Яровенко Дар'я</t>
  </si>
  <si>
    <t>TC_cu_375</t>
  </si>
  <si>
    <t>Яткевич Єлизавета</t>
  </si>
  <si>
    <t>ПІБ учасника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</si>
</sst>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wzlkNsARTgWed_I6LVhq" TargetMode="External"/><Relationship Id="rId299" Type="http://schemas.openxmlformats.org/officeDocument/2006/relationships/hyperlink" Target="https://talan.bank.gov.ua/get-user-certificate/wzlkNCE9teTkF02PPeuE" TargetMode="External"/><Relationship Id="rId21" Type="http://schemas.openxmlformats.org/officeDocument/2006/relationships/hyperlink" Target="https://talan.bank.gov.ua/get-user-certificate/wzlkNz0MMA-Zi7FSbsrN" TargetMode="External"/><Relationship Id="rId63" Type="http://schemas.openxmlformats.org/officeDocument/2006/relationships/hyperlink" Target="https://talan.bank.gov.ua/get-user-certificate/wzlkNL0r0ll8yJqiOD7o" TargetMode="External"/><Relationship Id="rId159" Type="http://schemas.openxmlformats.org/officeDocument/2006/relationships/hyperlink" Target="https://talan.bank.gov.ua/get-user-certificate/wzlkNfTJYNFIteU6ETgH" TargetMode="External"/><Relationship Id="rId324" Type="http://schemas.openxmlformats.org/officeDocument/2006/relationships/hyperlink" Target="https://talan.bank.gov.ua/get-user-certificate/wzlkNQpdEdHTVszIEEpN" TargetMode="External"/><Relationship Id="rId366" Type="http://schemas.openxmlformats.org/officeDocument/2006/relationships/hyperlink" Target="https://talan.bank.gov.ua/get-user-certificate/wzlkNDtkrcXN0Hp9lYB4" TargetMode="External"/><Relationship Id="rId170" Type="http://schemas.openxmlformats.org/officeDocument/2006/relationships/hyperlink" Target="https://talan.bank.gov.ua/get-user-certificate/wzlkN5CIK_5_ZBlW4o78" TargetMode="External"/><Relationship Id="rId226" Type="http://schemas.openxmlformats.org/officeDocument/2006/relationships/hyperlink" Target="https://talan.bank.gov.ua/get-user-certificate/wzlkNuRHT2SOW6rYCzpx" TargetMode="External"/><Relationship Id="rId268" Type="http://schemas.openxmlformats.org/officeDocument/2006/relationships/hyperlink" Target="https://talan.bank.gov.ua/get-user-certificate/wzlkNEEYXx9Ozld9t7w4" TargetMode="External"/><Relationship Id="rId32" Type="http://schemas.openxmlformats.org/officeDocument/2006/relationships/hyperlink" Target="https://talan.bank.gov.ua/get-user-certificate/wzlkNlav9NO0lKCrnJuV" TargetMode="External"/><Relationship Id="rId74" Type="http://schemas.openxmlformats.org/officeDocument/2006/relationships/hyperlink" Target="https://talan.bank.gov.ua/get-user-certificate/wzlkNr0ohAz-fQd10O0-" TargetMode="External"/><Relationship Id="rId128" Type="http://schemas.openxmlformats.org/officeDocument/2006/relationships/hyperlink" Target="https://talan.bank.gov.ua/get-user-certificate/wzlkNc92uPErhVw1gpTb" TargetMode="External"/><Relationship Id="rId335" Type="http://schemas.openxmlformats.org/officeDocument/2006/relationships/hyperlink" Target="https://talan.bank.gov.ua/get-user-certificate/wzlkN1A8wWZuFKFpmzSW" TargetMode="External"/><Relationship Id="rId5" Type="http://schemas.openxmlformats.org/officeDocument/2006/relationships/hyperlink" Target="https://talan.bank.gov.ua/get-user-certificate/wzlkNegREuM80IMX75HH" TargetMode="External"/><Relationship Id="rId181" Type="http://schemas.openxmlformats.org/officeDocument/2006/relationships/hyperlink" Target="https://talan.bank.gov.ua/get-user-certificate/wzlkNZn61Q80juDjGfxy" TargetMode="External"/><Relationship Id="rId237" Type="http://schemas.openxmlformats.org/officeDocument/2006/relationships/hyperlink" Target="https://talan.bank.gov.ua/get-user-certificate/wzlkNT8jGcPAXCtSN1on" TargetMode="External"/><Relationship Id="rId279" Type="http://schemas.openxmlformats.org/officeDocument/2006/relationships/hyperlink" Target="https://talan.bank.gov.ua/get-user-certificate/wzlkNNjXRQ_kQ_GRnX0o" TargetMode="External"/><Relationship Id="rId43" Type="http://schemas.openxmlformats.org/officeDocument/2006/relationships/hyperlink" Target="https://talan.bank.gov.ua/get-user-certificate/wzlkNDunEKybQfMsdwRD" TargetMode="External"/><Relationship Id="rId139" Type="http://schemas.openxmlformats.org/officeDocument/2006/relationships/hyperlink" Target="https://talan.bank.gov.ua/get-user-certificate/wzlkNyR6SHUsefvJwuBi" TargetMode="External"/><Relationship Id="rId290" Type="http://schemas.openxmlformats.org/officeDocument/2006/relationships/hyperlink" Target="https://talan.bank.gov.ua/get-user-certificate/wzlkNJbvhdFd9Dgj-rPs" TargetMode="External"/><Relationship Id="rId304" Type="http://schemas.openxmlformats.org/officeDocument/2006/relationships/hyperlink" Target="https://talan.bank.gov.ua/get-user-certificate/wzlkNGuIFN-S634dcdyZ" TargetMode="External"/><Relationship Id="rId346" Type="http://schemas.openxmlformats.org/officeDocument/2006/relationships/hyperlink" Target="https://talan.bank.gov.ua/get-user-certificate/wzlkN-5RA6SBcOKntNTO" TargetMode="External"/><Relationship Id="rId85" Type="http://schemas.openxmlformats.org/officeDocument/2006/relationships/hyperlink" Target="https://talan.bank.gov.ua/get-user-certificate/wzlkN58TJ-VY1cR6h3w9" TargetMode="External"/><Relationship Id="rId150" Type="http://schemas.openxmlformats.org/officeDocument/2006/relationships/hyperlink" Target="https://talan.bank.gov.ua/get-user-certificate/wzlkNfsPc91AK9rqpyP8" TargetMode="External"/><Relationship Id="rId192" Type="http://schemas.openxmlformats.org/officeDocument/2006/relationships/hyperlink" Target="https://talan.bank.gov.ua/get-user-certificate/wzlkNAeyO6jM42em4It7" TargetMode="External"/><Relationship Id="rId206" Type="http://schemas.openxmlformats.org/officeDocument/2006/relationships/hyperlink" Target="https://talan.bank.gov.ua/get-user-certificate/wzlkNyfSjzjjWsI-xNvE" TargetMode="External"/><Relationship Id="rId248" Type="http://schemas.openxmlformats.org/officeDocument/2006/relationships/hyperlink" Target="https://talan.bank.gov.ua/get-user-certificate/wzlkN7qK2mIsllVord1M" TargetMode="External"/><Relationship Id="rId12" Type="http://schemas.openxmlformats.org/officeDocument/2006/relationships/hyperlink" Target="https://talan.bank.gov.ua/get-user-certificate/wzlkN1pTNRSU4T24jS1_" TargetMode="External"/><Relationship Id="rId108" Type="http://schemas.openxmlformats.org/officeDocument/2006/relationships/hyperlink" Target="https://talan.bank.gov.ua/get-user-certificate/wzlkNKF_vzRcvVsCNdNV" TargetMode="External"/><Relationship Id="rId315" Type="http://schemas.openxmlformats.org/officeDocument/2006/relationships/hyperlink" Target="https://talan.bank.gov.ua/get-user-certificate/wzlkNyGVYwehLm2WwnnV" TargetMode="External"/><Relationship Id="rId357" Type="http://schemas.openxmlformats.org/officeDocument/2006/relationships/hyperlink" Target="https://talan.bank.gov.ua/get-user-certificate/wzlkNMSHFpIsuFkw38Zd" TargetMode="External"/><Relationship Id="rId54" Type="http://schemas.openxmlformats.org/officeDocument/2006/relationships/hyperlink" Target="https://talan.bank.gov.ua/get-user-certificate/wzlkNCXCzBTY3Yh6XVuL" TargetMode="External"/><Relationship Id="rId96" Type="http://schemas.openxmlformats.org/officeDocument/2006/relationships/hyperlink" Target="https://talan.bank.gov.ua/get-user-certificate/wzlkNGTG7isqXxkBg3qF" TargetMode="External"/><Relationship Id="rId161" Type="http://schemas.openxmlformats.org/officeDocument/2006/relationships/hyperlink" Target="https://talan.bank.gov.ua/get-user-certificate/wzlkNQIoAiykrp9OuUrt" TargetMode="External"/><Relationship Id="rId217" Type="http://schemas.openxmlformats.org/officeDocument/2006/relationships/hyperlink" Target="https://talan.bank.gov.ua/get-user-certificate/wzlkNMQowI_-QxK8jCsq" TargetMode="External"/><Relationship Id="rId259" Type="http://schemas.openxmlformats.org/officeDocument/2006/relationships/hyperlink" Target="https://talan.bank.gov.ua/get-user-certificate/wzlkNI3fEqFEFE4n4ilK" TargetMode="External"/><Relationship Id="rId23" Type="http://schemas.openxmlformats.org/officeDocument/2006/relationships/hyperlink" Target="https://talan.bank.gov.ua/get-user-certificate/wzlkNeAE5aa7nMKwEA42" TargetMode="External"/><Relationship Id="rId119" Type="http://schemas.openxmlformats.org/officeDocument/2006/relationships/hyperlink" Target="https://talan.bank.gov.ua/get-user-certificate/wzlkN9cFi2h5h1AmRKqG" TargetMode="External"/><Relationship Id="rId270" Type="http://schemas.openxmlformats.org/officeDocument/2006/relationships/hyperlink" Target="https://talan.bank.gov.ua/get-user-certificate/wzlkNx46kp917N9bjX3A" TargetMode="External"/><Relationship Id="rId326" Type="http://schemas.openxmlformats.org/officeDocument/2006/relationships/hyperlink" Target="https://talan.bank.gov.ua/get-user-certificate/wzlkNEz3t7TsdYFxDUas" TargetMode="External"/><Relationship Id="rId65" Type="http://schemas.openxmlformats.org/officeDocument/2006/relationships/hyperlink" Target="https://talan.bank.gov.ua/get-user-certificate/wzlkN5yGE3iC7NMyLc8f" TargetMode="External"/><Relationship Id="rId130" Type="http://schemas.openxmlformats.org/officeDocument/2006/relationships/hyperlink" Target="https://talan.bank.gov.ua/get-user-certificate/wzlkNlePX5IdkNNl1JJj" TargetMode="External"/><Relationship Id="rId368" Type="http://schemas.openxmlformats.org/officeDocument/2006/relationships/hyperlink" Target="https://talan.bank.gov.ua/get-user-certificate/wzlkNFDZXqu-F0FsTjTZ" TargetMode="External"/><Relationship Id="rId172" Type="http://schemas.openxmlformats.org/officeDocument/2006/relationships/hyperlink" Target="https://talan.bank.gov.ua/get-user-certificate/wzlkND0qQIbJ67_R-NKe" TargetMode="External"/><Relationship Id="rId228" Type="http://schemas.openxmlformats.org/officeDocument/2006/relationships/hyperlink" Target="https://talan.bank.gov.ua/get-user-certificate/wzlkNKe93j9YWzNdq1L3" TargetMode="External"/><Relationship Id="rId281" Type="http://schemas.openxmlformats.org/officeDocument/2006/relationships/hyperlink" Target="https://talan.bank.gov.ua/get-user-certificate/wzlkNCQ21JlfER-Pv9S4" TargetMode="External"/><Relationship Id="rId337" Type="http://schemas.openxmlformats.org/officeDocument/2006/relationships/hyperlink" Target="https://talan.bank.gov.ua/get-user-certificate/wzlkNiXfRrZbQB3Biypv" TargetMode="External"/><Relationship Id="rId34" Type="http://schemas.openxmlformats.org/officeDocument/2006/relationships/hyperlink" Target="https://talan.bank.gov.ua/get-user-certificate/wzlkNolBg7wuoJYq2VY0" TargetMode="External"/><Relationship Id="rId76" Type="http://schemas.openxmlformats.org/officeDocument/2006/relationships/hyperlink" Target="https://talan.bank.gov.ua/get-user-certificate/wzlkN3XUFM8IZeBaT_Fg" TargetMode="External"/><Relationship Id="rId141" Type="http://schemas.openxmlformats.org/officeDocument/2006/relationships/hyperlink" Target="https://talan.bank.gov.ua/get-user-certificate/wzlkNY8_u1imHebncB7n" TargetMode="External"/><Relationship Id="rId7" Type="http://schemas.openxmlformats.org/officeDocument/2006/relationships/hyperlink" Target="https://talan.bank.gov.ua/get-user-certificate/wzlkNLpI33baZnAfiD0k" TargetMode="External"/><Relationship Id="rId183" Type="http://schemas.openxmlformats.org/officeDocument/2006/relationships/hyperlink" Target="https://talan.bank.gov.ua/get-user-certificate/wzlkNHiUea6YA-jGb8UG" TargetMode="External"/><Relationship Id="rId239" Type="http://schemas.openxmlformats.org/officeDocument/2006/relationships/hyperlink" Target="https://talan.bank.gov.ua/get-user-certificate/wzlkN3ZB-fBc5sbiGKuK" TargetMode="External"/><Relationship Id="rId250" Type="http://schemas.openxmlformats.org/officeDocument/2006/relationships/hyperlink" Target="https://talan.bank.gov.ua/get-user-certificate/wzlkNw8X8ayl9Z9Z0mFl" TargetMode="External"/><Relationship Id="rId292" Type="http://schemas.openxmlformats.org/officeDocument/2006/relationships/hyperlink" Target="https://talan.bank.gov.ua/get-user-certificate/wzlkNCKRyrZkFCDPQTTe" TargetMode="External"/><Relationship Id="rId306" Type="http://schemas.openxmlformats.org/officeDocument/2006/relationships/hyperlink" Target="https://talan.bank.gov.ua/get-user-certificate/wzlkN3V1DfckJpa6il2i" TargetMode="External"/><Relationship Id="rId45" Type="http://schemas.openxmlformats.org/officeDocument/2006/relationships/hyperlink" Target="https://talan.bank.gov.ua/get-user-certificate/wzlkNCxY3D1xdIk5omIn" TargetMode="External"/><Relationship Id="rId87" Type="http://schemas.openxmlformats.org/officeDocument/2006/relationships/hyperlink" Target="https://talan.bank.gov.ua/get-user-certificate/wzlkNSnVsJcngAg3HVLK" TargetMode="External"/><Relationship Id="rId110" Type="http://schemas.openxmlformats.org/officeDocument/2006/relationships/hyperlink" Target="https://talan.bank.gov.ua/get-user-certificate/wzlkN8KS9bfKiDXX2_9i" TargetMode="External"/><Relationship Id="rId348" Type="http://schemas.openxmlformats.org/officeDocument/2006/relationships/hyperlink" Target="https://talan.bank.gov.ua/get-user-certificate/wzlkNR-avpkFLCejz_wn" TargetMode="External"/><Relationship Id="rId152" Type="http://schemas.openxmlformats.org/officeDocument/2006/relationships/hyperlink" Target="https://talan.bank.gov.ua/get-user-certificate/wzlkN4LIeehqFcW5Cc2O" TargetMode="External"/><Relationship Id="rId194" Type="http://schemas.openxmlformats.org/officeDocument/2006/relationships/hyperlink" Target="https://talan.bank.gov.ua/get-user-certificate/wzlkN9NtZJrHaBd_FNKz" TargetMode="External"/><Relationship Id="rId208" Type="http://schemas.openxmlformats.org/officeDocument/2006/relationships/hyperlink" Target="https://talan.bank.gov.ua/get-user-certificate/wzlkNdkjHNliMqfEbWgn" TargetMode="External"/><Relationship Id="rId261" Type="http://schemas.openxmlformats.org/officeDocument/2006/relationships/hyperlink" Target="https://talan.bank.gov.ua/get-user-certificate/wzlkNKxlp-dy0dCi54Z1" TargetMode="External"/><Relationship Id="rId14" Type="http://schemas.openxmlformats.org/officeDocument/2006/relationships/hyperlink" Target="https://talan.bank.gov.ua/get-user-certificate/wzlkNksgTe91whXyvfq7" TargetMode="External"/><Relationship Id="rId56" Type="http://schemas.openxmlformats.org/officeDocument/2006/relationships/hyperlink" Target="https://talan.bank.gov.ua/get-user-certificate/wzlkN_9teAIZwwIaxLCl" TargetMode="External"/><Relationship Id="rId317" Type="http://schemas.openxmlformats.org/officeDocument/2006/relationships/hyperlink" Target="https://talan.bank.gov.ua/get-user-certificate/wzlkNCT2b4-RAboTykal" TargetMode="External"/><Relationship Id="rId359" Type="http://schemas.openxmlformats.org/officeDocument/2006/relationships/hyperlink" Target="https://talan.bank.gov.ua/get-user-certificate/wzlkNUDOBpwEUYuwvfor" TargetMode="External"/><Relationship Id="rId98" Type="http://schemas.openxmlformats.org/officeDocument/2006/relationships/hyperlink" Target="https://talan.bank.gov.ua/get-user-certificate/wzlkNDSO2-6LwLtddBeb" TargetMode="External"/><Relationship Id="rId121" Type="http://schemas.openxmlformats.org/officeDocument/2006/relationships/hyperlink" Target="https://talan.bank.gov.ua/get-user-certificate/wzlkN74CkQiyd3xEl8Il" TargetMode="External"/><Relationship Id="rId163" Type="http://schemas.openxmlformats.org/officeDocument/2006/relationships/hyperlink" Target="https://talan.bank.gov.ua/get-user-certificate/wzlkNEoYDYzHU3fJE9th" TargetMode="External"/><Relationship Id="rId219" Type="http://schemas.openxmlformats.org/officeDocument/2006/relationships/hyperlink" Target="https://talan.bank.gov.ua/get-user-certificate/wzlkNblUccL-SBDYeyNi" TargetMode="External"/><Relationship Id="rId370" Type="http://schemas.openxmlformats.org/officeDocument/2006/relationships/hyperlink" Target="https://talan.bank.gov.ua/get-user-certificate/wzlkNAPMT2IIUb_Q6slg" TargetMode="External"/><Relationship Id="rId230" Type="http://schemas.openxmlformats.org/officeDocument/2006/relationships/hyperlink" Target="https://talan.bank.gov.ua/get-user-certificate/wzlkNAkV5UzN8J1YBHtd" TargetMode="External"/><Relationship Id="rId25" Type="http://schemas.openxmlformats.org/officeDocument/2006/relationships/hyperlink" Target="https://talan.bank.gov.ua/get-user-certificate/wzlkNCCyPlOwCNC-Ah18" TargetMode="External"/><Relationship Id="rId67" Type="http://schemas.openxmlformats.org/officeDocument/2006/relationships/hyperlink" Target="https://talan.bank.gov.ua/get-user-certificate/wzlkNz03iCcFGTZRPZh_" TargetMode="External"/><Relationship Id="rId272" Type="http://schemas.openxmlformats.org/officeDocument/2006/relationships/hyperlink" Target="https://talan.bank.gov.ua/get-user-certificate/wzlkNKDoUrNo2FMuA2Ad" TargetMode="External"/><Relationship Id="rId328" Type="http://schemas.openxmlformats.org/officeDocument/2006/relationships/hyperlink" Target="https://talan.bank.gov.ua/get-user-certificate/wzlkNchi6i78LC4Bp8vh" TargetMode="External"/><Relationship Id="rId132" Type="http://schemas.openxmlformats.org/officeDocument/2006/relationships/hyperlink" Target="https://talan.bank.gov.ua/get-user-certificate/wzlkNVd7ChBPDQ5XKZPI" TargetMode="External"/><Relationship Id="rId174" Type="http://schemas.openxmlformats.org/officeDocument/2006/relationships/hyperlink" Target="https://talan.bank.gov.ua/get-user-certificate/wzlkNdqJWB4hUfUA0S_r" TargetMode="External"/><Relationship Id="rId241" Type="http://schemas.openxmlformats.org/officeDocument/2006/relationships/hyperlink" Target="https://talan.bank.gov.ua/get-user-certificate/wzlkNGJQ6FYKAoOCvZwY" TargetMode="External"/><Relationship Id="rId36" Type="http://schemas.openxmlformats.org/officeDocument/2006/relationships/hyperlink" Target="https://talan.bank.gov.ua/get-user-certificate/wzlkNfVfcjlbouOSaUxO" TargetMode="External"/><Relationship Id="rId283" Type="http://schemas.openxmlformats.org/officeDocument/2006/relationships/hyperlink" Target="https://talan.bank.gov.ua/get-user-certificate/wzlkNCL6d2_NsDeRcbtl" TargetMode="External"/><Relationship Id="rId339" Type="http://schemas.openxmlformats.org/officeDocument/2006/relationships/hyperlink" Target="https://talan.bank.gov.ua/get-user-certificate/wzlkN9vk8RRnVE2BN6NA" TargetMode="External"/><Relationship Id="rId78" Type="http://schemas.openxmlformats.org/officeDocument/2006/relationships/hyperlink" Target="https://talan.bank.gov.ua/get-user-certificate/wzlkNAYIcnsJLaNGmMUz" TargetMode="External"/><Relationship Id="rId99" Type="http://schemas.openxmlformats.org/officeDocument/2006/relationships/hyperlink" Target="https://talan.bank.gov.ua/get-user-certificate/wzlkN1lpXZlgwsVDTawt" TargetMode="External"/><Relationship Id="rId101" Type="http://schemas.openxmlformats.org/officeDocument/2006/relationships/hyperlink" Target="https://talan.bank.gov.ua/get-user-certificate/wzlkNEraDrWVoUKoecL3" TargetMode="External"/><Relationship Id="rId122" Type="http://schemas.openxmlformats.org/officeDocument/2006/relationships/hyperlink" Target="https://talan.bank.gov.ua/get-user-certificate/wzlkNlmgi5-GII7lsMaP" TargetMode="External"/><Relationship Id="rId143" Type="http://schemas.openxmlformats.org/officeDocument/2006/relationships/hyperlink" Target="https://talan.bank.gov.ua/get-user-certificate/wzlkN1rY4BYgqNC1fB1t" TargetMode="External"/><Relationship Id="rId164" Type="http://schemas.openxmlformats.org/officeDocument/2006/relationships/hyperlink" Target="https://talan.bank.gov.ua/get-user-certificate/wzlkNlHQnqbvlcNkdO2y" TargetMode="External"/><Relationship Id="rId185" Type="http://schemas.openxmlformats.org/officeDocument/2006/relationships/hyperlink" Target="https://talan.bank.gov.ua/get-user-certificate/wzlkN6sN85KETNEcBLqX" TargetMode="External"/><Relationship Id="rId350" Type="http://schemas.openxmlformats.org/officeDocument/2006/relationships/hyperlink" Target="https://talan.bank.gov.ua/get-user-certificate/wzlkNi-LIWU0yAJR1Xdt" TargetMode="External"/><Relationship Id="rId371" Type="http://schemas.openxmlformats.org/officeDocument/2006/relationships/hyperlink" Target="https://talan.bank.gov.ua/get-user-certificate/wzlkNtXfhk7KW04hvWO4" TargetMode="External"/><Relationship Id="rId9" Type="http://schemas.openxmlformats.org/officeDocument/2006/relationships/hyperlink" Target="https://talan.bank.gov.ua/get-user-certificate/wzlkN2KdQZHwVsPxNuGj" TargetMode="External"/><Relationship Id="rId210" Type="http://schemas.openxmlformats.org/officeDocument/2006/relationships/hyperlink" Target="https://talan.bank.gov.ua/get-user-certificate/wzlkNMwu8iubA9OHzy9x" TargetMode="External"/><Relationship Id="rId26" Type="http://schemas.openxmlformats.org/officeDocument/2006/relationships/hyperlink" Target="https://talan.bank.gov.ua/get-user-certificate/wzlkNRPr5UnXGxZ-Xru7" TargetMode="External"/><Relationship Id="rId231" Type="http://schemas.openxmlformats.org/officeDocument/2006/relationships/hyperlink" Target="https://talan.bank.gov.ua/get-user-certificate/wzlkN7KrQYts1m588RGA" TargetMode="External"/><Relationship Id="rId252" Type="http://schemas.openxmlformats.org/officeDocument/2006/relationships/hyperlink" Target="https://talan.bank.gov.ua/get-user-certificate/wzlkNv1hODB1c7GGPF4Q" TargetMode="External"/><Relationship Id="rId273" Type="http://schemas.openxmlformats.org/officeDocument/2006/relationships/hyperlink" Target="https://talan.bank.gov.ua/get-user-certificate/wzlkN40uBuaxsWbSdUqV" TargetMode="External"/><Relationship Id="rId294" Type="http://schemas.openxmlformats.org/officeDocument/2006/relationships/hyperlink" Target="https://talan.bank.gov.ua/get-user-certificate/wzlkN9zaKnAST5u3vpV6" TargetMode="External"/><Relationship Id="rId308" Type="http://schemas.openxmlformats.org/officeDocument/2006/relationships/hyperlink" Target="https://talan.bank.gov.ua/get-user-certificate/wzlkNe6QytNqeGAMzb9p" TargetMode="External"/><Relationship Id="rId329" Type="http://schemas.openxmlformats.org/officeDocument/2006/relationships/hyperlink" Target="https://talan.bank.gov.ua/get-user-certificate/wzlkNbZxmCHmd0OTTUYB" TargetMode="External"/><Relationship Id="rId47" Type="http://schemas.openxmlformats.org/officeDocument/2006/relationships/hyperlink" Target="https://talan.bank.gov.ua/get-user-certificate/wzlkN696Xg_RR2sGoEDU" TargetMode="External"/><Relationship Id="rId68" Type="http://schemas.openxmlformats.org/officeDocument/2006/relationships/hyperlink" Target="https://talan.bank.gov.ua/get-user-certificate/wzlkNh7p0dER6894YyW7" TargetMode="External"/><Relationship Id="rId89" Type="http://schemas.openxmlformats.org/officeDocument/2006/relationships/hyperlink" Target="https://talan.bank.gov.ua/get-user-certificate/wzlkNcpyVbVruX39C4nn" TargetMode="External"/><Relationship Id="rId112" Type="http://schemas.openxmlformats.org/officeDocument/2006/relationships/hyperlink" Target="https://talan.bank.gov.ua/get-user-certificate/wzlkNW2DWqQ4U1FBqOEl" TargetMode="External"/><Relationship Id="rId133" Type="http://schemas.openxmlformats.org/officeDocument/2006/relationships/hyperlink" Target="https://talan.bank.gov.ua/get-user-certificate/wzlkNmG-nrJ8mjuWjAuY" TargetMode="External"/><Relationship Id="rId154" Type="http://schemas.openxmlformats.org/officeDocument/2006/relationships/hyperlink" Target="https://talan.bank.gov.ua/get-user-certificate/wzlkNHF6p732ykBoqhG_" TargetMode="External"/><Relationship Id="rId175" Type="http://schemas.openxmlformats.org/officeDocument/2006/relationships/hyperlink" Target="https://talan.bank.gov.ua/get-user-certificate/wzlkNYkOcQ-bCyH4ioWA" TargetMode="External"/><Relationship Id="rId340" Type="http://schemas.openxmlformats.org/officeDocument/2006/relationships/hyperlink" Target="https://talan.bank.gov.ua/get-user-certificate/wzlkNYBgwJJZW0H9FI-G" TargetMode="External"/><Relationship Id="rId361" Type="http://schemas.openxmlformats.org/officeDocument/2006/relationships/hyperlink" Target="https://talan.bank.gov.ua/get-user-certificate/wzlkNzKNkLHRZDvWiAVh" TargetMode="External"/><Relationship Id="rId196" Type="http://schemas.openxmlformats.org/officeDocument/2006/relationships/hyperlink" Target="https://talan.bank.gov.ua/get-user-certificate/wzlkNoNaXlTwVJI2LC81" TargetMode="External"/><Relationship Id="rId200" Type="http://schemas.openxmlformats.org/officeDocument/2006/relationships/hyperlink" Target="https://talan.bank.gov.ua/get-user-certificate/wzlkNAXmmXh8KbS7lrj3" TargetMode="External"/><Relationship Id="rId16" Type="http://schemas.openxmlformats.org/officeDocument/2006/relationships/hyperlink" Target="https://talan.bank.gov.ua/get-user-certificate/wzlkNMHxDf57CJPhIV9C" TargetMode="External"/><Relationship Id="rId221" Type="http://schemas.openxmlformats.org/officeDocument/2006/relationships/hyperlink" Target="https://talan.bank.gov.ua/get-user-certificate/wzlkN1MLgIkdObcdSkjP" TargetMode="External"/><Relationship Id="rId242" Type="http://schemas.openxmlformats.org/officeDocument/2006/relationships/hyperlink" Target="https://talan.bank.gov.ua/get-user-certificate/wzlkNa-m7nD8aFHZ3IVS" TargetMode="External"/><Relationship Id="rId263" Type="http://schemas.openxmlformats.org/officeDocument/2006/relationships/hyperlink" Target="https://talan.bank.gov.ua/get-user-certificate/wzlkNGEwl5J6gMfN4zyP" TargetMode="External"/><Relationship Id="rId284" Type="http://schemas.openxmlformats.org/officeDocument/2006/relationships/hyperlink" Target="https://talan.bank.gov.ua/get-user-certificate/wzlkNVjXGs9rn7rCI9IE" TargetMode="External"/><Relationship Id="rId319" Type="http://schemas.openxmlformats.org/officeDocument/2006/relationships/hyperlink" Target="https://talan.bank.gov.ua/get-user-certificate/wzlkN-ieqFVjre70KrsV" TargetMode="External"/><Relationship Id="rId37" Type="http://schemas.openxmlformats.org/officeDocument/2006/relationships/hyperlink" Target="https://talan.bank.gov.ua/get-user-certificate/wzlkNxEyq3_0xMRazUd0" TargetMode="External"/><Relationship Id="rId58" Type="http://schemas.openxmlformats.org/officeDocument/2006/relationships/hyperlink" Target="https://talan.bank.gov.ua/get-user-certificate/wzlkN3aFThDAG3JikUeI" TargetMode="External"/><Relationship Id="rId79" Type="http://schemas.openxmlformats.org/officeDocument/2006/relationships/hyperlink" Target="https://talan.bank.gov.ua/get-user-certificate/wzlkNiU4PrEiPNVU98-1" TargetMode="External"/><Relationship Id="rId102" Type="http://schemas.openxmlformats.org/officeDocument/2006/relationships/hyperlink" Target="https://talan.bank.gov.ua/get-user-certificate/wzlkNwEehvrPTyhPRs-N" TargetMode="External"/><Relationship Id="rId123" Type="http://schemas.openxmlformats.org/officeDocument/2006/relationships/hyperlink" Target="https://talan.bank.gov.ua/get-user-certificate/wzlkNEZVBf5qt_YcM_QP" TargetMode="External"/><Relationship Id="rId144" Type="http://schemas.openxmlformats.org/officeDocument/2006/relationships/hyperlink" Target="https://talan.bank.gov.ua/get-user-certificate/wzlkNM0tza2QT7ll2bCl" TargetMode="External"/><Relationship Id="rId330" Type="http://schemas.openxmlformats.org/officeDocument/2006/relationships/hyperlink" Target="https://talan.bank.gov.ua/get-user-certificate/wzlkNJ66wM-BBjjVORd2" TargetMode="External"/><Relationship Id="rId90" Type="http://schemas.openxmlformats.org/officeDocument/2006/relationships/hyperlink" Target="https://talan.bank.gov.ua/get-user-certificate/wzlkNwek9uerMdY7JQA8" TargetMode="External"/><Relationship Id="rId165" Type="http://schemas.openxmlformats.org/officeDocument/2006/relationships/hyperlink" Target="https://talan.bank.gov.ua/get-user-certificate/wzlkN4pIIQXbKPOqffT8" TargetMode="External"/><Relationship Id="rId186" Type="http://schemas.openxmlformats.org/officeDocument/2006/relationships/hyperlink" Target="https://talan.bank.gov.ua/get-user-certificate/wzlkNOHBLcXBY0_0ZN3g" TargetMode="External"/><Relationship Id="rId351" Type="http://schemas.openxmlformats.org/officeDocument/2006/relationships/hyperlink" Target="https://talan.bank.gov.ua/get-user-certificate/wzlkNCunkmVV6t96SzKF" TargetMode="External"/><Relationship Id="rId372" Type="http://schemas.openxmlformats.org/officeDocument/2006/relationships/hyperlink" Target="https://talan.bank.gov.ua/get-user-certificate/wzlkNa9Z5V3VXFRvyVM_" TargetMode="External"/><Relationship Id="rId211" Type="http://schemas.openxmlformats.org/officeDocument/2006/relationships/hyperlink" Target="https://talan.bank.gov.ua/get-user-certificate/wzlkNEqQrnxbJT7fQ8cz" TargetMode="External"/><Relationship Id="rId232" Type="http://schemas.openxmlformats.org/officeDocument/2006/relationships/hyperlink" Target="https://talan.bank.gov.ua/get-user-certificate/wzlkNhdGcW_YHZDs5RAu" TargetMode="External"/><Relationship Id="rId253" Type="http://schemas.openxmlformats.org/officeDocument/2006/relationships/hyperlink" Target="https://talan.bank.gov.ua/get-user-certificate/wzlkNKOyR6afECDqL1Xb" TargetMode="External"/><Relationship Id="rId274" Type="http://schemas.openxmlformats.org/officeDocument/2006/relationships/hyperlink" Target="https://talan.bank.gov.ua/get-user-certificate/wzlkNUS4hfYLB6AjUT3h" TargetMode="External"/><Relationship Id="rId295" Type="http://schemas.openxmlformats.org/officeDocument/2006/relationships/hyperlink" Target="https://talan.bank.gov.ua/get-user-certificate/wzlkNwfzuV8AxfCUMl-V" TargetMode="External"/><Relationship Id="rId309" Type="http://schemas.openxmlformats.org/officeDocument/2006/relationships/hyperlink" Target="https://talan.bank.gov.ua/get-user-certificate/wzlkNe_dikyLcOfbzRRU" TargetMode="External"/><Relationship Id="rId27" Type="http://schemas.openxmlformats.org/officeDocument/2006/relationships/hyperlink" Target="https://talan.bank.gov.ua/get-user-certificate/wzlkNpEvvqDQlPiXpGcl" TargetMode="External"/><Relationship Id="rId48" Type="http://schemas.openxmlformats.org/officeDocument/2006/relationships/hyperlink" Target="https://talan.bank.gov.ua/get-user-certificate/wzlkNms1kz1mt5oCo-Eg" TargetMode="External"/><Relationship Id="rId69" Type="http://schemas.openxmlformats.org/officeDocument/2006/relationships/hyperlink" Target="https://talan.bank.gov.ua/get-user-certificate/wzlkNK7y1M9Wt7tbeCvn" TargetMode="External"/><Relationship Id="rId113" Type="http://schemas.openxmlformats.org/officeDocument/2006/relationships/hyperlink" Target="https://talan.bank.gov.ua/get-user-certificate/wzlkNzoVsyJ1nzgax3m5" TargetMode="External"/><Relationship Id="rId134" Type="http://schemas.openxmlformats.org/officeDocument/2006/relationships/hyperlink" Target="https://talan.bank.gov.ua/get-user-certificate/wzlkNGdpqEB3Rk9wi3OE" TargetMode="External"/><Relationship Id="rId320" Type="http://schemas.openxmlformats.org/officeDocument/2006/relationships/hyperlink" Target="https://talan.bank.gov.ua/get-user-certificate/wzlkNhfAlbqxcL7UWsJC" TargetMode="External"/><Relationship Id="rId80" Type="http://schemas.openxmlformats.org/officeDocument/2006/relationships/hyperlink" Target="https://talan.bank.gov.ua/get-user-certificate/wzlkNoh_h6nfmLzBNrku" TargetMode="External"/><Relationship Id="rId155" Type="http://schemas.openxmlformats.org/officeDocument/2006/relationships/hyperlink" Target="https://talan.bank.gov.ua/get-user-certificate/wzlkNJw3HFn_XX74shwH" TargetMode="External"/><Relationship Id="rId176" Type="http://schemas.openxmlformats.org/officeDocument/2006/relationships/hyperlink" Target="https://talan.bank.gov.ua/get-user-certificate/wzlkNTx01ezvYJvRBnt0" TargetMode="External"/><Relationship Id="rId197" Type="http://schemas.openxmlformats.org/officeDocument/2006/relationships/hyperlink" Target="https://talan.bank.gov.ua/get-user-certificate/wzlkNONS_vv02l1kwupz" TargetMode="External"/><Relationship Id="rId341" Type="http://schemas.openxmlformats.org/officeDocument/2006/relationships/hyperlink" Target="https://talan.bank.gov.ua/get-user-certificate/wzlkNTNAQmPk4y4n2qYY" TargetMode="External"/><Relationship Id="rId362" Type="http://schemas.openxmlformats.org/officeDocument/2006/relationships/hyperlink" Target="https://talan.bank.gov.ua/get-user-certificate/wzlkNdTDCqzpxKTwP7dU" TargetMode="External"/><Relationship Id="rId201" Type="http://schemas.openxmlformats.org/officeDocument/2006/relationships/hyperlink" Target="https://talan.bank.gov.ua/get-user-certificate/wzlkN8IxdEVift3ZJI32" TargetMode="External"/><Relationship Id="rId222" Type="http://schemas.openxmlformats.org/officeDocument/2006/relationships/hyperlink" Target="https://talan.bank.gov.ua/get-user-certificate/wzlkNYJJreCO-feE3skK" TargetMode="External"/><Relationship Id="rId243" Type="http://schemas.openxmlformats.org/officeDocument/2006/relationships/hyperlink" Target="https://talan.bank.gov.ua/get-user-certificate/wzlkNJMSXzV_nUQYHGbV" TargetMode="External"/><Relationship Id="rId264" Type="http://schemas.openxmlformats.org/officeDocument/2006/relationships/hyperlink" Target="https://talan.bank.gov.ua/get-user-certificate/wzlkNda94C3Lfuw5pwkI" TargetMode="External"/><Relationship Id="rId285" Type="http://schemas.openxmlformats.org/officeDocument/2006/relationships/hyperlink" Target="https://talan.bank.gov.ua/get-user-certificate/wzlkNdt4DzTRVcX1IjDC" TargetMode="External"/><Relationship Id="rId17" Type="http://schemas.openxmlformats.org/officeDocument/2006/relationships/hyperlink" Target="https://talan.bank.gov.ua/get-user-certificate/wzlkNnVGACZq3pJo8K2T" TargetMode="External"/><Relationship Id="rId38" Type="http://schemas.openxmlformats.org/officeDocument/2006/relationships/hyperlink" Target="https://talan.bank.gov.ua/get-user-certificate/wzlkNE9JKLUffZ5YIP2k" TargetMode="External"/><Relationship Id="rId59" Type="http://schemas.openxmlformats.org/officeDocument/2006/relationships/hyperlink" Target="https://talan.bank.gov.ua/get-user-certificate/wzlkNVmp3dkwXwUbp3IV" TargetMode="External"/><Relationship Id="rId103" Type="http://schemas.openxmlformats.org/officeDocument/2006/relationships/hyperlink" Target="https://talan.bank.gov.ua/get-user-certificate/wzlkNrq7LW32gcdRRnZ5" TargetMode="External"/><Relationship Id="rId124" Type="http://schemas.openxmlformats.org/officeDocument/2006/relationships/hyperlink" Target="https://talan.bank.gov.ua/get-user-certificate/wzlkNnS8VnFjv5lUfKfN" TargetMode="External"/><Relationship Id="rId310" Type="http://schemas.openxmlformats.org/officeDocument/2006/relationships/hyperlink" Target="https://talan.bank.gov.ua/get-user-certificate/wzlkNsZDbx4pusBLC5FU" TargetMode="External"/><Relationship Id="rId70" Type="http://schemas.openxmlformats.org/officeDocument/2006/relationships/hyperlink" Target="https://talan.bank.gov.ua/get-user-certificate/wzlkN8m4CshVEAZ9TSa1" TargetMode="External"/><Relationship Id="rId91" Type="http://schemas.openxmlformats.org/officeDocument/2006/relationships/hyperlink" Target="https://talan.bank.gov.ua/get-user-certificate/wzlkNk-Wm-zqMb59LN12" TargetMode="External"/><Relationship Id="rId145" Type="http://schemas.openxmlformats.org/officeDocument/2006/relationships/hyperlink" Target="https://talan.bank.gov.ua/get-user-certificate/wzlkNcD3rgKYQ2G9l9IB" TargetMode="External"/><Relationship Id="rId166" Type="http://schemas.openxmlformats.org/officeDocument/2006/relationships/hyperlink" Target="https://talan.bank.gov.ua/get-user-certificate/wzlkNF3ty1m4kScjNE2h" TargetMode="External"/><Relationship Id="rId187" Type="http://schemas.openxmlformats.org/officeDocument/2006/relationships/hyperlink" Target="https://talan.bank.gov.ua/get-user-certificate/wzlkNdIntE1JsvYFxJv1" TargetMode="External"/><Relationship Id="rId331" Type="http://schemas.openxmlformats.org/officeDocument/2006/relationships/hyperlink" Target="https://talan.bank.gov.ua/get-user-certificate/wzlkN4N-bkUBrqttOYiW" TargetMode="External"/><Relationship Id="rId352" Type="http://schemas.openxmlformats.org/officeDocument/2006/relationships/hyperlink" Target="https://talan.bank.gov.ua/get-user-certificate/wzlkNMj2355ch1iyndrp" TargetMode="External"/><Relationship Id="rId373" Type="http://schemas.openxmlformats.org/officeDocument/2006/relationships/hyperlink" Target="https://talan.bank.gov.ua/get-user-certificate/wzlkNWSKoIQfsKltMuaf" TargetMode="External"/><Relationship Id="rId1" Type="http://schemas.openxmlformats.org/officeDocument/2006/relationships/hyperlink" Target="https://talan.bank.gov.ua/get-user-certificate/wzlkNLIW0P9lkIfr0hJq" TargetMode="External"/><Relationship Id="rId212" Type="http://schemas.openxmlformats.org/officeDocument/2006/relationships/hyperlink" Target="https://talan.bank.gov.ua/get-user-certificate/wzlkNi7oUVLdijC_esys" TargetMode="External"/><Relationship Id="rId233" Type="http://schemas.openxmlformats.org/officeDocument/2006/relationships/hyperlink" Target="https://talan.bank.gov.ua/get-user-certificate/wzlkNK9pQJzwrPv9bAss" TargetMode="External"/><Relationship Id="rId254" Type="http://schemas.openxmlformats.org/officeDocument/2006/relationships/hyperlink" Target="https://talan.bank.gov.ua/get-user-certificate/wzlkNAPy5prgaW8hIVsM" TargetMode="External"/><Relationship Id="rId28" Type="http://schemas.openxmlformats.org/officeDocument/2006/relationships/hyperlink" Target="https://talan.bank.gov.ua/get-user-certificate/wzlkNQvZRoyqPFZzWPPn" TargetMode="External"/><Relationship Id="rId49" Type="http://schemas.openxmlformats.org/officeDocument/2006/relationships/hyperlink" Target="https://talan.bank.gov.ua/get-user-certificate/wzlkN9XwL0E70Wg0T7Se" TargetMode="External"/><Relationship Id="rId114" Type="http://schemas.openxmlformats.org/officeDocument/2006/relationships/hyperlink" Target="https://talan.bank.gov.ua/get-user-certificate/wzlkN08vgh9xjzNny0gO" TargetMode="External"/><Relationship Id="rId275" Type="http://schemas.openxmlformats.org/officeDocument/2006/relationships/hyperlink" Target="https://talan.bank.gov.ua/get-user-certificate/wzlkNH2TnI53Om6vPChT" TargetMode="External"/><Relationship Id="rId296" Type="http://schemas.openxmlformats.org/officeDocument/2006/relationships/hyperlink" Target="https://talan.bank.gov.ua/get-user-certificate/wzlkN3HomqVz5hROPwtE" TargetMode="External"/><Relationship Id="rId300" Type="http://schemas.openxmlformats.org/officeDocument/2006/relationships/hyperlink" Target="https://talan.bank.gov.ua/get-user-certificate/wzlkNGaC5HOjP5kuZ-7S" TargetMode="External"/><Relationship Id="rId60" Type="http://schemas.openxmlformats.org/officeDocument/2006/relationships/hyperlink" Target="https://talan.bank.gov.ua/get-user-certificate/wzlkNpPPYg1Ll1l94Ti8" TargetMode="External"/><Relationship Id="rId81" Type="http://schemas.openxmlformats.org/officeDocument/2006/relationships/hyperlink" Target="https://talan.bank.gov.ua/get-user-certificate/wzlkNHs3MCjp_I0AE4T8" TargetMode="External"/><Relationship Id="rId135" Type="http://schemas.openxmlformats.org/officeDocument/2006/relationships/hyperlink" Target="https://talan.bank.gov.ua/get-user-certificate/wzlkN1Dn7BzECgrgIVqT" TargetMode="External"/><Relationship Id="rId156" Type="http://schemas.openxmlformats.org/officeDocument/2006/relationships/hyperlink" Target="https://talan.bank.gov.ua/get-user-certificate/wzlkNJtDh7G8L-Q7QcIQ" TargetMode="External"/><Relationship Id="rId177" Type="http://schemas.openxmlformats.org/officeDocument/2006/relationships/hyperlink" Target="https://talan.bank.gov.ua/get-user-certificate/wzlkNYRTQk20lv-E5Nra" TargetMode="External"/><Relationship Id="rId198" Type="http://schemas.openxmlformats.org/officeDocument/2006/relationships/hyperlink" Target="https://talan.bank.gov.ua/get-user-certificate/wzlkNtHg5K3mejcWV6iW" TargetMode="External"/><Relationship Id="rId321" Type="http://schemas.openxmlformats.org/officeDocument/2006/relationships/hyperlink" Target="https://talan.bank.gov.ua/get-user-certificate/wzlkNVdEUwZEEGOhsCE8" TargetMode="External"/><Relationship Id="rId342" Type="http://schemas.openxmlformats.org/officeDocument/2006/relationships/hyperlink" Target="https://talan.bank.gov.ua/get-user-certificate/wzlkNfHAlKt4X_ZuotrE" TargetMode="External"/><Relationship Id="rId363" Type="http://schemas.openxmlformats.org/officeDocument/2006/relationships/hyperlink" Target="https://talan.bank.gov.ua/get-user-certificate/wzlkNv1wPfW1k3167fvs" TargetMode="External"/><Relationship Id="rId202" Type="http://schemas.openxmlformats.org/officeDocument/2006/relationships/hyperlink" Target="https://talan.bank.gov.ua/get-user-certificate/wzlkNpSiiPNNCKBavRA4" TargetMode="External"/><Relationship Id="rId223" Type="http://schemas.openxmlformats.org/officeDocument/2006/relationships/hyperlink" Target="https://talan.bank.gov.ua/get-user-certificate/wzlkNzAogQ6C1OKZ7goj" TargetMode="External"/><Relationship Id="rId244" Type="http://schemas.openxmlformats.org/officeDocument/2006/relationships/hyperlink" Target="https://talan.bank.gov.ua/get-user-certificate/wzlkNpTamsBfw7gN4H_s" TargetMode="External"/><Relationship Id="rId18" Type="http://schemas.openxmlformats.org/officeDocument/2006/relationships/hyperlink" Target="https://talan.bank.gov.ua/get-user-certificate/wzlkNU2oSuzXY47Eiglq" TargetMode="External"/><Relationship Id="rId39" Type="http://schemas.openxmlformats.org/officeDocument/2006/relationships/hyperlink" Target="https://talan.bank.gov.ua/get-user-certificate/wzlkNV_9Q1ChfZfjznk6" TargetMode="External"/><Relationship Id="rId265" Type="http://schemas.openxmlformats.org/officeDocument/2006/relationships/hyperlink" Target="https://talan.bank.gov.ua/get-user-certificate/wzlkNx7Y6Z0wUZ9SQqKQ" TargetMode="External"/><Relationship Id="rId286" Type="http://schemas.openxmlformats.org/officeDocument/2006/relationships/hyperlink" Target="https://talan.bank.gov.ua/get-user-certificate/wzlkNk67UIlmhpw7Wd0L" TargetMode="External"/><Relationship Id="rId50" Type="http://schemas.openxmlformats.org/officeDocument/2006/relationships/hyperlink" Target="https://talan.bank.gov.ua/get-user-certificate/wzlkNb0BqTtFji8faWf4" TargetMode="External"/><Relationship Id="rId104" Type="http://schemas.openxmlformats.org/officeDocument/2006/relationships/hyperlink" Target="https://talan.bank.gov.ua/get-user-certificate/wzlkNjLyehTjvtYXzvEk" TargetMode="External"/><Relationship Id="rId125" Type="http://schemas.openxmlformats.org/officeDocument/2006/relationships/hyperlink" Target="https://talan.bank.gov.ua/get-user-certificate/wzlkNUtJXhIC1xHGYr3M" TargetMode="External"/><Relationship Id="rId146" Type="http://schemas.openxmlformats.org/officeDocument/2006/relationships/hyperlink" Target="https://talan.bank.gov.ua/get-user-certificate/wzlkN2QGWyeLL4ayueOK" TargetMode="External"/><Relationship Id="rId167" Type="http://schemas.openxmlformats.org/officeDocument/2006/relationships/hyperlink" Target="https://talan.bank.gov.ua/get-user-certificate/wzlkNqUEMLmUhPwMICoj" TargetMode="External"/><Relationship Id="rId188" Type="http://schemas.openxmlformats.org/officeDocument/2006/relationships/hyperlink" Target="https://talan.bank.gov.ua/get-user-certificate/wzlkNUIjyhNV1LtUVUxt" TargetMode="External"/><Relationship Id="rId311" Type="http://schemas.openxmlformats.org/officeDocument/2006/relationships/hyperlink" Target="https://talan.bank.gov.ua/get-user-certificate/wzlkNsi-_Levx3EG8mcB" TargetMode="External"/><Relationship Id="rId332" Type="http://schemas.openxmlformats.org/officeDocument/2006/relationships/hyperlink" Target="https://talan.bank.gov.ua/get-user-certificate/wzlkNGMseY7_0N74gsU3" TargetMode="External"/><Relationship Id="rId353" Type="http://schemas.openxmlformats.org/officeDocument/2006/relationships/hyperlink" Target="https://talan.bank.gov.ua/get-user-certificate/wzlkNOT8x4VjBNQF0JuE" TargetMode="External"/><Relationship Id="rId374" Type="http://schemas.openxmlformats.org/officeDocument/2006/relationships/hyperlink" Target="https://talan.bank.gov.ua/get-user-certificate/wzlkNcwUnJIHGxsLR3Sm" TargetMode="External"/><Relationship Id="rId71" Type="http://schemas.openxmlformats.org/officeDocument/2006/relationships/hyperlink" Target="https://talan.bank.gov.ua/get-user-certificate/wzlkNkE4JT7qMEc9TMhX" TargetMode="External"/><Relationship Id="rId92" Type="http://schemas.openxmlformats.org/officeDocument/2006/relationships/hyperlink" Target="https://talan.bank.gov.ua/get-user-certificate/wzlkNXWNV0BVXi8fYdDK" TargetMode="External"/><Relationship Id="rId213" Type="http://schemas.openxmlformats.org/officeDocument/2006/relationships/hyperlink" Target="https://talan.bank.gov.ua/get-user-certificate/wzlkNi1liH6yNWGUd7SH" TargetMode="External"/><Relationship Id="rId234" Type="http://schemas.openxmlformats.org/officeDocument/2006/relationships/hyperlink" Target="https://talan.bank.gov.ua/get-user-certificate/wzlkNCWu3onogL1Ig0v9" TargetMode="External"/><Relationship Id="rId2" Type="http://schemas.openxmlformats.org/officeDocument/2006/relationships/hyperlink" Target="https://talan.bank.gov.ua/get-user-certificate/wzlkN9xAtjGuZ7IQqRMs" TargetMode="External"/><Relationship Id="rId29" Type="http://schemas.openxmlformats.org/officeDocument/2006/relationships/hyperlink" Target="https://talan.bank.gov.ua/get-user-certificate/wzlkNWHLkD3pOO51gT5V" TargetMode="External"/><Relationship Id="rId255" Type="http://schemas.openxmlformats.org/officeDocument/2006/relationships/hyperlink" Target="https://talan.bank.gov.ua/get-user-certificate/wzlkN5ZdesBTtqOGv4vC" TargetMode="External"/><Relationship Id="rId276" Type="http://schemas.openxmlformats.org/officeDocument/2006/relationships/hyperlink" Target="https://talan.bank.gov.ua/get-user-certificate/wzlkN-Z5UDnoUif2CiZT" TargetMode="External"/><Relationship Id="rId297" Type="http://schemas.openxmlformats.org/officeDocument/2006/relationships/hyperlink" Target="https://talan.bank.gov.ua/get-user-certificate/wzlkNSFS1RYUVnqJ-06u" TargetMode="External"/><Relationship Id="rId40" Type="http://schemas.openxmlformats.org/officeDocument/2006/relationships/hyperlink" Target="https://talan.bank.gov.ua/get-user-certificate/wzlkNctcTvsTRox5IXxW" TargetMode="External"/><Relationship Id="rId115" Type="http://schemas.openxmlformats.org/officeDocument/2006/relationships/hyperlink" Target="https://talan.bank.gov.ua/get-user-certificate/wzlkNnC7fWEurNYSjyXa" TargetMode="External"/><Relationship Id="rId136" Type="http://schemas.openxmlformats.org/officeDocument/2006/relationships/hyperlink" Target="https://talan.bank.gov.ua/get-user-certificate/wzlkNdWBJbwXqy2o7Arg" TargetMode="External"/><Relationship Id="rId157" Type="http://schemas.openxmlformats.org/officeDocument/2006/relationships/hyperlink" Target="https://talan.bank.gov.ua/get-user-certificate/wzlkNHsCAn9JE7FiY5VW" TargetMode="External"/><Relationship Id="rId178" Type="http://schemas.openxmlformats.org/officeDocument/2006/relationships/hyperlink" Target="https://talan.bank.gov.ua/get-user-certificate/wzlkN0iguU9t4V6U1pQr" TargetMode="External"/><Relationship Id="rId301" Type="http://schemas.openxmlformats.org/officeDocument/2006/relationships/hyperlink" Target="https://talan.bank.gov.ua/get-user-certificate/wzlkNm27YZ-Q5cBdt_pv" TargetMode="External"/><Relationship Id="rId322" Type="http://schemas.openxmlformats.org/officeDocument/2006/relationships/hyperlink" Target="https://talan.bank.gov.ua/get-user-certificate/wzlkNPX53on_9Bo-n7RY" TargetMode="External"/><Relationship Id="rId343" Type="http://schemas.openxmlformats.org/officeDocument/2006/relationships/hyperlink" Target="https://talan.bank.gov.ua/get-user-certificate/wzlkNJbvJJk_El8RFMH5" TargetMode="External"/><Relationship Id="rId364" Type="http://schemas.openxmlformats.org/officeDocument/2006/relationships/hyperlink" Target="https://talan.bank.gov.ua/get-user-certificate/wzlkNFrGKU2N4mawNEjF" TargetMode="External"/><Relationship Id="rId61" Type="http://schemas.openxmlformats.org/officeDocument/2006/relationships/hyperlink" Target="https://talan.bank.gov.ua/get-user-certificate/wzlkNbfMJ6BB2sMuIAed" TargetMode="External"/><Relationship Id="rId82" Type="http://schemas.openxmlformats.org/officeDocument/2006/relationships/hyperlink" Target="https://talan.bank.gov.ua/get-user-certificate/wzlkN47iQ7OBKhjUUiy1" TargetMode="External"/><Relationship Id="rId199" Type="http://schemas.openxmlformats.org/officeDocument/2006/relationships/hyperlink" Target="https://talan.bank.gov.ua/get-user-certificate/wzlkNESTxLxXd0AcX4_3" TargetMode="External"/><Relationship Id="rId203" Type="http://schemas.openxmlformats.org/officeDocument/2006/relationships/hyperlink" Target="https://talan.bank.gov.ua/get-user-certificate/wzlkNducLkzp8FzhSw98" TargetMode="External"/><Relationship Id="rId19" Type="http://schemas.openxmlformats.org/officeDocument/2006/relationships/hyperlink" Target="https://talan.bank.gov.ua/get-user-certificate/wzlkNFXwNrEjib7Wm6ph" TargetMode="External"/><Relationship Id="rId224" Type="http://schemas.openxmlformats.org/officeDocument/2006/relationships/hyperlink" Target="https://talan.bank.gov.ua/get-user-certificate/wzlkNTLzBJChLEaV6YYm" TargetMode="External"/><Relationship Id="rId245" Type="http://schemas.openxmlformats.org/officeDocument/2006/relationships/hyperlink" Target="https://talan.bank.gov.ua/get-user-certificate/wzlkN5wXw880FNsqfaug" TargetMode="External"/><Relationship Id="rId266" Type="http://schemas.openxmlformats.org/officeDocument/2006/relationships/hyperlink" Target="https://talan.bank.gov.ua/get-user-certificate/wzlkNc_8Ia9W19epoYv5" TargetMode="External"/><Relationship Id="rId287" Type="http://schemas.openxmlformats.org/officeDocument/2006/relationships/hyperlink" Target="https://talan.bank.gov.ua/get-user-certificate/wzlkN5SJ_YAT5KzKNeTj" TargetMode="External"/><Relationship Id="rId30" Type="http://schemas.openxmlformats.org/officeDocument/2006/relationships/hyperlink" Target="https://talan.bank.gov.ua/get-user-certificate/wzlkNlbX6Am3Hu6APAiq" TargetMode="External"/><Relationship Id="rId105" Type="http://schemas.openxmlformats.org/officeDocument/2006/relationships/hyperlink" Target="https://talan.bank.gov.ua/get-user-certificate/wzlkNr7FQiDy42cvgIMv" TargetMode="External"/><Relationship Id="rId126" Type="http://schemas.openxmlformats.org/officeDocument/2006/relationships/hyperlink" Target="https://talan.bank.gov.ua/get-user-certificate/wzlkNH9w3jwAQ516SfGs" TargetMode="External"/><Relationship Id="rId147" Type="http://schemas.openxmlformats.org/officeDocument/2006/relationships/hyperlink" Target="https://talan.bank.gov.ua/get-user-certificate/wzlkNH7lTKagPXUvcBr0" TargetMode="External"/><Relationship Id="rId168" Type="http://schemas.openxmlformats.org/officeDocument/2006/relationships/hyperlink" Target="https://talan.bank.gov.ua/get-user-certificate/wzlkN9x7jOkIPyEd02TW" TargetMode="External"/><Relationship Id="rId312" Type="http://schemas.openxmlformats.org/officeDocument/2006/relationships/hyperlink" Target="https://talan.bank.gov.ua/get-user-certificate/wzlkN9zfcg0No5OqpvnE" TargetMode="External"/><Relationship Id="rId333" Type="http://schemas.openxmlformats.org/officeDocument/2006/relationships/hyperlink" Target="https://talan.bank.gov.ua/get-user-certificate/wzlkNyHOszOvl1pLxEk1" TargetMode="External"/><Relationship Id="rId354" Type="http://schemas.openxmlformats.org/officeDocument/2006/relationships/hyperlink" Target="https://talan.bank.gov.ua/get-user-certificate/wzlkNNjWFSjAUqp7wU8o" TargetMode="External"/><Relationship Id="rId51" Type="http://schemas.openxmlformats.org/officeDocument/2006/relationships/hyperlink" Target="https://talan.bank.gov.ua/get-user-certificate/wzlkNO7Yyepb6fyUYt-I" TargetMode="External"/><Relationship Id="rId72" Type="http://schemas.openxmlformats.org/officeDocument/2006/relationships/hyperlink" Target="https://talan.bank.gov.ua/get-user-certificate/wzlkN-moWncJ3zasV_pA" TargetMode="External"/><Relationship Id="rId93" Type="http://schemas.openxmlformats.org/officeDocument/2006/relationships/hyperlink" Target="https://talan.bank.gov.ua/get-user-certificate/wzlkNO-Jxk6oVwD770mb" TargetMode="External"/><Relationship Id="rId189" Type="http://schemas.openxmlformats.org/officeDocument/2006/relationships/hyperlink" Target="https://talan.bank.gov.ua/get-user-certificate/wzlkNTq6v4CS79O2vLBx" TargetMode="External"/><Relationship Id="rId375" Type="http://schemas.openxmlformats.org/officeDocument/2006/relationships/hyperlink" Target="https://talan.bank.gov.ua/get-user-certificate/wzlkN7uz37aTFpZ4SSWF" TargetMode="External"/><Relationship Id="rId3" Type="http://schemas.openxmlformats.org/officeDocument/2006/relationships/hyperlink" Target="https://talan.bank.gov.ua/get-user-certificate/wzlkNVjLmahjQnJJS5Yi" TargetMode="External"/><Relationship Id="rId214" Type="http://schemas.openxmlformats.org/officeDocument/2006/relationships/hyperlink" Target="https://talan.bank.gov.ua/get-user-certificate/wzlkNGrR6tkwmtz7G0K6" TargetMode="External"/><Relationship Id="rId235" Type="http://schemas.openxmlformats.org/officeDocument/2006/relationships/hyperlink" Target="https://talan.bank.gov.ua/get-user-certificate/wzlkNFDJcmK_F5vNHf2L" TargetMode="External"/><Relationship Id="rId256" Type="http://schemas.openxmlformats.org/officeDocument/2006/relationships/hyperlink" Target="https://talan.bank.gov.ua/get-user-certificate/wzlkNxWfobmI7lonX5Nf" TargetMode="External"/><Relationship Id="rId277" Type="http://schemas.openxmlformats.org/officeDocument/2006/relationships/hyperlink" Target="https://talan.bank.gov.ua/get-user-certificate/wzlkNjb44-HAyWgpApED" TargetMode="External"/><Relationship Id="rId298" Type="http://schemas.openxmlformats.org/officeDocument/2006/relationships/hyperlink" Target="https://talan.bank.gov.ua/get-user-certificate/wzlkNtS2vGNmgs33FyPq" TargetMode="External"/><Relationship Id="rId116" Type="http://schemas.openxmlformats.org/officeDocument/2006/relationships/hyperlink" Target="https://talan.bank.gov.ua/get-user-certificate/wzlkNMiqnB1JQvEP24Yo" TargetMode="External"/><Relationship Id="rId137" Type="http://schemas.openxmlformats.org/officeDocument/2006/relationships/hyperlink" Target="https://talan.bank.gov.ua/get-user-certificate/wzlkNlUJZ_l18m6gFlav" TargetMode="External"/><Relationship Id="rId158" Type="http://schemas.openxmlformats.org/officeDocument/2006/relationships/hyperlink" Target="https://talan.bank.gov.ua/get-user-certificate/wzlkNv8SBCEA7jjEhYhr" TargetMode="External"/><Relationship Id="rId302" Type="http://schemas.openxmlformats.org/officeDocument/2006/relationships/hyperlink" Target="https://talan.bank.gov.ua/get-user-certificate/wzlkNe5L4tYQKGtoZ-C3" TargetMode="External"/><Relationship Id="rId323" Type="http://schemas.openxmlformats.org/officeDocument/2006/relationships/hyperlink" Target="https://talan.bank.gov.ua/get-user-certificate/wzlkNQICfkkuDdNh2V74" TargetMode="External"/><Relationship Id="rId344" Type="http://schemas.openxmlformats.org/officeDocument/2006/relationships/hyperlink" Target="https://talan.bank.gov.ua/get-user-certificate/wzlkNfM_3nCJqtBdkrZa" TargetMode="External"/><Relationship Id="rId20" Type="http://schemas.openxmlformats.org/officeDocument/2006/relationships/hyperlink" Target="https://talan.bank.gov.ua/get-user-certificate/wzlkNuQeo_WVw0ZbWdDx" TargetMode="External"/><Relationship Id="rId41" Type="http://schemas.openxmlformats.org/officeDocument/2006/relationships/hyperlink" Target="https://talan.bank.gov.ua/get-user-certificate/wzlkN3QzgJSmDMmfUyzu" TargetMode="External"/><Relationship Id="rId62" Type="http://schemas.openxmlformats.org/officeDocument/2006/relationships/hyperlink" Target="https://talan.bank.gov.ua/get-user-certificate/wzlkNkg4QTmHwvoEiZzX" TargetMode="External"/><Relationship Id="rId83" Type="http://schemas.openxmlformats.org/officeDocument/2006/relationships/hyperlink" Target="https://talan.bank.gov.ua/get-user-certificate/wzlkN_rQCc3BaLnyfDOJ" TargetMode="External"/><Relationship Id="rId179" Type="http://schemas.openxmlformats.org/officeDocument/2006/relationships/hyperlink" Target="https://talan.bank.gov.ua/get-user-certificate/wzlkNUIQZ9XA-YfXJb0f" TargetMode="External"/><Relationship Id="rId365" Type="http://schemas.openxmlformats.org/officeDocument/2006/relationships/hyperlink" Target="https://talan.bank.gov.ua/get-user-certificate/wzlkN3lXmWMPfHOokydw" TargetMode="External"/><Relationship Id="rId190" Type="http://schemas.openxmlformats.org/officeDocument/2006/relationships/hyperlink" Target="https://talan.bank.gov.ua/get-user-certificate/wzlkN1WZCUte3bAihpa4" TargetMode="External"/><Relationship Id="rId204" Type="http://schemas.openxmlformats.org/officeDocument/2006/relationships/hyperlink" Target="https://talan.bank.gov.ua/get-user-certificate/wzlkN2hjJfA9kwpcR79J" TargetMode="External"/><Relationship Id="rId225" Type="http://schemas.openxmlformats.org/officeDocument/2006/relationships/hyperlink" Target="https://talan.bank.gov.ua/get-user-certificate/wzlkN6kl9kVRoP-vUAmJ" TargetMode="External"/><Relationship Id="rId246" Type="http://schemas.openxmlformats.org/officeDocument/2006/relationships/hyperlink" Target="https://talan.bank.gov.ua/get-user-certificate/wzlkNs14cV1_B-jOPgP_" TargetMode="External"/><Relationship Id="rId267" Type="http://schemas.openxmlformats.org/officeDocument/2006/relationships/hyperlink" Target="https://talan.bank.gov.ua/get-user-certificate/wzlkNdAWF44HSUs7LU9M" TargetMode="External"/><Relationship Id="rId288" Type="http://schemas.openxmlformats.org/officeDocument/2006/relationships/hyperlink" Target="https://talan.bank.gov.ua/get-user-certificate/wzlkNbv8H1VqXFRGiQ8b" TargetMode="External"/><Relationship Id="rId106" Type="http://schemas.openxmlformats.org/officeDocument/2006/relationships/hyperlink" Target="https://talan.bank.gov.ua/get-user-certificate/wzlkNApKIacOjxDNXVPj" TargetMode="External"/><Relationship Id="rId127" Type="http://schemas.openxmlformats.org/officeDocument/2006/relationships/hyperlink" Target="https://talan.bank.gov.ua/get-user-certificate/wzlkNeQKTNyvoOB84Swg" TargetMode="External"/><Relationship Id="rId313" Type="http://schemas.openxmlformats.org/officeDocument/2006/relationships/hyperlink" Target="https://talan.bank.gov.ua/get-user-certificate/wzlkN4h5Dy6eNh66q52D" TargetMode="External"/><Relationship Id="rId10" Type="http://schemas.openxmlformats.org/officeDocument/2006/relationships/hyperlink" Target="https://talan.bank.gov.ua/get-user-certificate/wzlkNLjI5kjzCFEi6XZe" TargetMode="External"/><Relationship Id="rId31" Type="http://schemas.openxmlformats.org/officeDocument/2006/relationships/hyperlink" Target="https://talan.bank.gov.ua/get-user-certificate/wzlkNC7i7lfSbIuSCJpn" TargetMode="External"/><Relationship Id="rId52" Type="http://schemas.openxmlformats.org/officeDocument/2006/relationships/hyperlink" Target="https://talan.bank.gov.ua/get-user-certificate/wzlkN_ZLM1ZDhurIGAof" TargetMode="External"/><Relationship Id="rId73" Type="http://schemas.openxmlformats.org/officeDocument/2006/relationships/hyperlink" Target="https://talan.bank.gov.ua/get-user-certificate/wzlkN5oztTCVhtVT8mxS" TargetMode="External"/><Relationship Id="rId94" Type="http://schemas.openxmlformats.org/officeDocument/2006/relationships/hyperlink" Target="https://talan.bank.gov.ua/get-user-certificate/wzlkNw5cK6-cP1OKybbw" TargetMode="External"/><Relationship Id="rId148" Type="http://schemas.openxmlformats.org/officeDocument/2006/relationships/hyperlink" Target="https://talan.bank.gov.ua/get-user-certificate/wzlkNVIOAulo5RgIHJgi" TargetMode="External"/><Relationship Id="rId169" Type="http://schemas.openxmlformats.org/officeDocument/2006/relationships/hyperlink" Target="https://talan.bank.gov.ua/get-user-certificate/wzlkNz7062dAzobdi-b5" TargetMode="External"/><Relationship Id="rId334" Type="http://schemas.openxmlformats.org/officeDocument/2006/relationships/hyperlink" Target="https://talan.bank.gov.ua/get-user-certificate/wzlkN7BoL5cSgDO9J74s" TargetMode="External"/><Relationship Id="rId355" Type="http://schemas.openxmlformats.org/officeDocument/2006/relationships/hyperlink" Target="https://talan.bank.gov.ua/get-user-certificate/wzlkNkQNVe35sy8w9r_n" TargetMode="External"/><Relationship Id="rId376" Type="http://schemas.openxmlformats.org/officeDocument/2006/relationships/printerSettings" Target="../printerSettings/printerSettings1.bin"/><Relationship Id="rId4" Type="http://schemas.openxmlformats.org/officeDocument/2006/relationships/hyperlink" Target="https://talan.bank.gov.ua/get-user-certificate/wzlkNzfOFhdG4DQ_6WG9" TargetMode="External"/><Relationship Id="rId180" Type="http://schemas.openxmlformats.org/officeDocument/2006/relationships/hyperlink" Target="https://talan.bank.gov.ua/get-user-certificate/wzlkNZwgJTW1x8fD9pF1" TargetMode="External"/><Relationship Id="rId215" Type="http://schemas.openxmlformats.org/officeDocument/2006/relationships/hyperlink" Target="https://talan.bank.gov.ua/get-user-certificate/wzlkNpc-7Gb4fP-gfTAx" TargetMode="External"/><Relationship Id="rId236" Type="http://schemas.openxmlformats.org/officeDocument/2006/relationships/hyperlink" Target="https://talan.bank.gov.ua/get-user-certificate/wzlkNl6XvCXylDpOUrLw" TargetMode="External"/><Relationship Id="rId257" Type="http://schemas.openxmlformats.org/officeDocument/2006/relationships/hyperlink" Target="https://talan.bank.gov.ua/get-user-certificate/wzlkNC1_mv9Q-oGlMFvN" TargetMode="External"/><Relationship Id="rId278" Type="http://schemas.openxmlformats.org/officeDocument/2006/relationships/hyperlink" Target="https://talan.bank.gov.ua/get-user-certificate/wzlkNfK6-OXUPVEU9R3q" TargetMode="External"/><Relationship Id="rId303" Type="http://schemas.openxmlformats.org/officeDocument/2006/relationships/hyperlink" Target="https://talan.bank.gov.ua/get-user-certificate/wzlkNAO0vMMf2jwJsUtj" TargetMode="External"/><Relationship Id="rId42" Type="http://schemas.openxmlformats.org/officeDocument/2006/relationships/hyperlink" Target="https://talan.bank.gov.ua/get-user-certificate/wzlkN2cmVd001B2Bs2Ej" TargetMode="External"/><Relationship Id="rId84" Type="http://schemas.openxmlformats.org/officeDocument/2006/relationships/hyperlink" Target="https://talan.bank.gov.ua/get-user-certificate/wzlkNGJwivxPpzKhJ8Dw" TargetMode="External"/><Relationship Id="rId138" Type="http://schemas.openxmlformats.org/officeDocument/2006/relationships/hyperlink" Target="https://talan.bank.gov.ua/get-user-certificate/wzlkNSVfGPL4LTRzweLt" TargetMode="External"/><Relationship Id="rId345" Type="http://schemas.openxmlformats.org/officeDocument/2006/relationships/hyperlink" Target="https://talan.bank.gov.ua/get-user-certificate/wzlkNg66Lwsb1qHUxAwe" TargetMode="External"/><Relationship Id="rId191" Type="http://schemas.openxmlformats.org/officeDocument/2006/relationships/hyperlink" Target="https://talan.bank.gov.ua/get-user-certificate/wzlkNeWNDEkBdvmreXtt" TargetMode="External"/><Relationship Id="rId205" Type="http://schemas.openxmlformats.org/officeDocument/2006/relationships/hyperlink" Target="https://talan.bank.gov.ua/get-user-certificate/wzlkNyqSBKStleDyn0WD" TargetMode="External"/><Relationship Id="rId247" Type="http://schemas.openxmlformats.org/officeDocument/2006/relationships/hyperlink" Target="https://talan.bank.gov.ua/get-user-certificate/wzlkNiLXtlPcJoq8SQDt" TargetMode="External"/><Relationship Id="rId107" Type="http://schemas.openxmlformats.org/officeDocument/2006/relationships/hyperlink" Target="https://talan.bank.gov.ua/get-user-certificate/wzlkNpfqEeJvidk-E29I" TargetMode="External"/><Relationship Id="rId289" Type="http://schemas.openxmlformats.org/officeDocument/2006/relationships/hyperlink" Target="https://talan.bank.gov.ua/get-user-certificate/wzlkN4FE7qHXi_bsQwTW" TargetMode="External"/><Relationship Id="rId11" Type="http://schemas.openxmlformats.org/officeDocument/2006/relationships/hyperlink" Target="https://talan.bank.gov.ua/get-user-certificate/wzlkNX8kYsymOpH4Y3mT" TargetMode="External"/><Relationship Id="rId53" Type="http://schemas.openxmlformats.org/officeDocument/2006/relationships/hyperlink" Target="https://talan.bank.gov.ua/get-user-certificate/wzlkNAHbkkY39oaVqrfE" TargetMode="External"/><Relationship Id="rId149" Type="http://schemas.openxmlformats.org/officeDocument/2006/relationships/hyperlink" Target="https://talan.bank.gov.ua/get-user-certificate/wzlkN2iX2wuXa9qwqxZK" TargetMode="External"/><Relationship Id="rId314" Type="http://schemas.openxmlformats.org/officeDocument/2006/relationships/hyperlink" Target="https://talan.bank.gov.ua/get-user-certificate/wzlkNOkxR7n4zd2h-xza" TargetMode="External"/><Relationship Id="rId356" Type="http://schemas.openxmlformats.org/officeDocument/2006/relationships/hyperlink" Target="https://talan.bank.gov.ua/get-user-certificate/wzlkNRkc75JGLJ5WODwO" TargetMode="External"/><Relationship Id="rId95" Type="http://schemas.openxmlformats.org/officeDocument/2006/relationships/hyperlink" Target="https://talan.bank.gov.ua/get-user-certificate/wzlkNwbW-nxHGcVOiJwH" TargetMode="External"/><Relationship Id="rId160" Type="http://schemas.openxmlformats.org/officeDocument/2006/relationships/hyperlink" Target="https://talan.bank.gov.ua/get-user-certificate/wzlkNiz5k5554evFQT3A" TargetMode="External"/><Relationship Id="rId216" Type="http://schemas.openxmlformats.org/officeDocument/2006/relationships/hyperlink" Target="https://talan.bank.gov.ua/get-user-certificate/wzlkNiHJh7cEwMupnJlj" TargetMode="External"/><Relationship Id="rId258" Type="http://schemas.openxmlformats.org/officeDocument/2006/relationships/hyperlink" Target="https://talan.bank.gov.ua/get-user-certificate/wzlkNCzhz_gwIUX25ldW" TargetMode="External"/><Relationship Id="rId22" Type="http://schemas.openxmlformats.org/officeDocument/2006/relationships/hyperlink" Target="https://talan.bank.gov.ua/get-user-certificate/wzlkNL9jnw0_IN32iA_9" TargetMode="External"/><Relationship Id="rId64" Type="http://schemas.openxmlformats.org/officeDocument/2006/relationships/hyperlink" Target="https://talan.bank.gov.ua/get-user-certificate/wzlkNkKu5yP-J-rn30yr" TargetMode="External"/><Relationship Id="rId118" Type="http://schemas.openxmlformats.org/officeDocument/2006/relationships/hyperlink" Target="https://talan.bank.gov.ua/get-user-certificate/wzlkN2Pcr0b0WkbGPgqm" TargetMode="External"/><Relationship Id="rId325" Type="http://schemas.openxmlformats.org/officeDocument/2006/relationships/hyperlink" Target="https://talan.bank.gov.ua/get-user-certificate/wzlkN3_0AMIgd_TjXaC2" TargetMode="External"/><Relationship Id="rId367" Type="http://schemas.openxmlformats.org/officeDocument/2006/relationships/hyperlink" Target="https://talan.bank.gov.ua/get-user-certificate/wzlkNdquAMebppQvnR5n" TargetMode="External"/><Relationship Id="rId171" Type="http://schemas.openxmlformats.org/officeDocument/2006/relationships/hyperlink" Target="https://talan.bank.gov.ua/get-user-certificate/wzlkNCktjbC0TWh0UNd4" TargetMode="External"/><Relationship Id="rId227" Type="http://schemas.openxmlformats.org/officeDocument/2006/relationships/hyperlink" Target="https://talan.bank.gov.ua/get-user-certificate/wzlkNjAvzzjjvHPu5dTL" TargetMode="External"/><Relationship Id="rId269" Type="http://schemas.openxmlformats.org/officeDocument/2006/relationships/hyperlink" Target="https://talan.bank.gov.ua/get-user-certificate/wzlkNgoXQmY0nKkDclNk" TargetMode="External"/><Relationship Id="rId33" Type="http://schemas.openxmlformats.org/officeDocument/2006/relationships/hyperlink" Target="https://talan.bank.gov.ua/get-user-certificate/wzlkNA2vF2Zo6SbAgKVO" TargetMode="External"/><Relationship Id="rId129" Type="http://schemas.openxmlformats.org/officeDocument/2006/relationships/hyperlink" Target="https://talan.bank.gov.ua/get-user-certificate/wzlkNWEPlKrb3YoGKtzt" TargetMode="External"/><Relationship Id="rId280" Type="http://schemas.openxmlformats.org/officeDocument/2006/relationships/hyperlink" Target="https://talan.bank.gov.ua/get-user-certificate/wzlkN1k-DZhwxx4UC_hS" TargetMode="External"/><Relationship Id="rId336" Type="http://schemas.openxmlformats.org/officeDocument/2006/relationships/hyperlink" Target="https://talan.bank.gov.ua/get-user-certificate/wzlkNhnfFxpkaqmqfl5r" TargetMode="External"/><Relationship Id="rId75" Type="http://schemas.openxmlformats.org/officeDocument/2006/relationships/hyperlink" Target="https://talan.bank.gov.ua/get-user-certificate/wzlkNczK-Kb3acrvlUNJ" TargetMode="External"/><Relationship Id="rId140" Type="http://schemas.openxmlformats.org/officeDocument/2006/relationships/hyperlink" Target="https://talan.bank.gov.ua/get-user-certificate/wzlkN3ZcvKB6VAV4EpmW" TargetMode="External"/><Relationship Id="rId182" Type="http://schemas.openxmlformats.org/officeDocument/2006/relationships/hyperlink" Target="https://talan.bank.gov.ua/get-user-certificate/wzlkNYgc33am-gS4ZO4o" TargetMode="External"/><Relationship Id="rId6" Type="http://schemas.openxmlformats.org/officeDocument/2006/relationships/hyperlink" Target="https://talan.bank.gov.ua/get-user-certificate/wzlkNFzE2BSa4Wr2Tbpw" TargetMode="External"/><Relationship Id="rId238" Type="http://schemas.openxmlformats.org/officeDocument/2006/relationships/hyperlink" Target="https://talan.bank.gov.ua/get-user-certificate/wzlkN0FaHkxCQWewSvis" TargetMode="External"/><Relationship Id="rId291" Type="http://schemas.openxmlformats.org/officeDocument/2006/relationships/hyperlink" Target="https://talan.bank.gov.ua/get-user-certificate/wzlkNoOdLmYMRPVBRyRd" TargetMode="External"/><Relationship Id="rId305" Type="http://schemas.openxmlformats.org/officeDocument/2006/relationships/hyperlink" Target="https://talan.bank.gov.ua/get-user-certificate/wzlkNr0NCETSXPbYzSEm" TargetMode="External"/><Relationship Id="rId347" Type="http://schemas.openxmlformats.org/officeDocument/2006/relationships/hyperlink" Target="https://talan.bank.gov.ua/get-user-certificate/wzlkNVk2zs4MAN8180gE" TargetMode="External"/><Relationship Id="rId44" Type="http://schemas.openxmlformats.org/officeDocument/2006/relationships/hyperlink" Target="https://talan.bank.gov.ua/get-user-certificate/wzlkNgrzQ4v68TNuuLVe" TargetMode="External"/><Relationship Id="rId86" Type="http://schemas.openxmlformats.org/officeDocument/2006/relationships/hyperlink" Target="https://talan.bank.gov.ua/get-user-certificate/wzlkNqHt1PRw6xvmamBV" TargetMode="External"/><Relationship Id="rId151" Type="http://schemas.openxmlformats.org/officeDocument/2006/relationships/hyperlink" Target="https://talan.bank.gov.ua/get-user-certificate/wzlkNmB7EAa-IzKLqir-" TargetMode="External"/><Relationship Id="rId193" Type="http://schemas.openxmlformats.org/officeDocument/2006/relationships/hyperlink" Target="https://talan.bank.gov.ua/get-user-certificate/wzlkN3PNrZfpPoYjPwLY" TargetMode="External"/><Relationship Id="rId207" Type="http://schemas.openxmlformats.org/officeDocument/2006/relationships/hyperlink" Target="https://talan.bank.gov.ua/get-user-certificate/wzlkNtwTd-_j6g_NRBoC" TargetMode="External"/><Relationship Id="rId249" Type="http://schemas.openxmlformats.org/officeDocument/2006/relationships/hyperlink" Target="https://talan.bank.gov.ua/get-user-certificate/wzlkNOaB6uvPKawhisZE" TargetMode="External"/><Relationship Id="rId13" Type="http://schemas.openxmlformats.org/officeDocument/2006/relationships/hyperlink" Target="https://talan.bank.gov.ua/get-user-certificate/wzlkNALfNLeuhPgoDIHh" TargetMode="External"/><Relationship Id="rId109" Type="http://schemas.openxmlformats.org/officeDocument/2006/relationships/hyperlink" Target="https://talan.bank.gov.ua/get-user-certificate/wzlkNhNtlMbvlkmcmcRQ" TargetMode="External"/><Relationship Id="rId260" Type="http://schemas.openxmlformats.org/officeDocument/2006/relationships/hyperlink" Target="https://talan.bank.gov.ua/get-user-certificate/wzlkN9-iuYWfEWHPfENM" TargetMode="External"/><Relationship Id="rId316" Type="http://schemas.openxmlformats.org/officeDocument/2006/relationships/hyperlink" Target="https://talan.bank.gov.ua/get-user-certificate/wzlkNDgziW_QHz_fu7mh" TargetMode="External"/><Relationship Id="rId55" Type="http://schemas.openxmlformats.org/officeDocument/2006/relationships/hyperlink" Target="https://talan.bank.gov.ua/get-user-certificate/wzlkNKr1Yg_uT3yNDPjf" TargetMode="External"/><Relationship Id="rId97" Type="http://schemas.openxmlformats.org/officeDocument/2006/relationships/hyperlink" Target="https://talan.bank.gov.ua/get-user-certificate/wzlkNsfwosBTUP7gPRTR" TargetMode="External"/><Relationship Id="rId120" Type="http://schemas.openxmlformats.org/officeDocument/2006/relationships/hyperlink" Target="https://talan.bank.gov.ua/get-user-certificate/wzlkNVw3kZDPKkTlgrgV" TargetMode="External"/><Relationship Id="rId358" Type="http://schemas.openxmlformats.org/officeDocument/2006/relationships/hyperlink" Target="https://talan.bank.gov.ua/get-user-certificate/wzlkNVYuQbfnl4Fes1rA" TargetMode="External"/><Relationship Id="rId162" Type="http://schemas.openxmlformats.org/officeDocument/2006/relationships/hyperlink" Target="https://talan.bank.gov.ua/get-user-certificate/wzlkNkTRFN-0ImN49DTo" TargetMode="External"/><Relationship Id="rId218" Type="http://schemas.openxmlformats.org/officeDocument/2006/relationships/hyperlink" Target="https://talan.bank.gov.ua/get-user-certificate/wzlkNwtSOPiOe1kagCVE" TargetMode="External"/><Relationship Id="rId271" Type="http://schemas.openxmlformats.org/officeDocument/2006/relationships/hyperlink" Target="https://talan.bank.gov.ua/get-user-certificate/wzlkN88z7XOg_7IdYIW4" TargetMode="External"/><Relationship Id="rId24" Type="http://schemas.openxmlformats.org/officeDocument/2006/relationships/hyperlink" Target="https://talan.bank.gov.ua/get-user-certificate/wzlkNj_fMqXTGYd-suR1" TargetMode="External"/><Relationship Id="rId66" Type="http://schemas.openxmlformats.org/officeDocument/2006/relationships/hyperlink" Target="https://talan.bank.gov.ua/get-user-certificate/wzlkNkFVesem06VozDOo" TargetMode="External"/><Relationship Id="rId131" Type="http://schemas.openxmlformats.org/officeDocument/2006/relationships/hyperlink" Target="https://talan.bank.gov.ua/get-user-certificate/wzlkNyWUwj2Ils4Z5BHL" TargetMode="External"/><Relationship Id="rId327" Type="http://schemas.openxmlformats.org/officeDocument/2006/relationships/hyperlink" Target="https://talan.bank.gov.ua/get-user-certificate/wzlkNvwfDBjXIT_fY1-B" TargetMode="External"/><Relationship Id="rId369" Type="http://schemas.openxmlformats.org/officeDocument/2006/relationships/hyperlink" Target="https://talan.bank.gov.ua/get-user-certificate/wzlkNmB5sJZFB5yN-xZP" TargetMode="External"/><Relationship Id="rId173" Type="http://schemas.openxmlformats.org/officeDocument/2006/relationships/hyperlink" Target="https://talan.bank.gov.ua/get-user-certificate/wzlkNK-SqHxQRQV61M-P" TargetMode="External"/><Relationship Id="rId229" Type="http://schemas.openxmlformats.org/officeDocument/2006/relationships/hyperlink" Target="https://talan.bank.gov.ua/get-user-certificate/wzlkN67_CXI_Zrs0E04c" TargetMode="External"/><Relationship Id="rId240" Type="http://schemas.openxmlformats.org/officeDocument/2006/relationships/hyperlink" Target="https://talan.bank.gov.ua/get-user-certificate/wzlkN8LqGoA7WhT0-9ex" TargetMode="External"/><Relationship Id="rId35" Type="http://schemas.openxmlformats.org/officeDocument/2006/relationships/hyperlink" Target="https://talan.bank.gov.ua/get-user-certificate/wzlkNzC6PXMvsndkItJl" TargetMode="External"/><Relationship Id="rId77" Type="http://schemas.openxmlformats.org/officeDocument/2006/relationships/hyperlink" Target="https://talan.bank.gov.ua/get-user-certificate/wzlkNeZdI0vEBd9J9wf6" TargetMode="External"/><Relationship Id="rId100" Type="http://schemas.openxmlformats.org/officeDocument/2006/relationships/hyperlink" Target="https://talan.bank.gov.ua/get-user-certificate/wzlkNg85NyREfbJ6wp75" TargetMode="External"/><Relationship Id="rId282" Type="http://schemas.openxmlformats.org/officeDocument/2006/relationships/hyperlink" Target="https://talan.bank.gov.ua/get-user-certificate/wzlkN_jYu4grmjYPnHZ-" TargetMode="External"/><Relationship Id="rId338" Type="http://schemas.openxmlformats.org/officeDocument/2006/relationships/hyperlink" Target="https://talan.bank.gov.ua/get-user-certificate/wzlkNdFy327AwMAWeS2a" TargetMode="External"/><Relationship Id="rId8" Type="http://schemas.openxmlformats.org/officeDocument/2006/relationships/hyperlink" Target="https://talan.bank.gov.ua/get-user-certificate/wzlkNA23wJfMEz76dwRc" TargetMode="External"/><Relationship Id="rId142" Type="http://schemas.openxmlformats.org/officeDocument/2006/relationships/hyperlink" Target="https://talan.bank.gov.ua/get-user-certificate/wzlkNLXHpRj502wPoiL-" TargetMode="External"/><Relationship Id="rId184" Type="http://schemas.openxmlformats.org/officeDocument/2006/relationships/hyperlink" Target="https://talan.bank.gov.ua/get-user-certificate/wzlkNZdc8vGe3vPjhxdV" TargetMode="External"/><Relationship Id="rId251" Type="http://schemas.openxmlformats.org/officeDocument/2006/relationships/hyperlink" Target="https://talan.bank.gov.ua/get-user-certificate/wzlkNYF2RpAGnpjKk1Bs" TargetMode="External"/><Relationship Id="rId46" Type="http://schemas.openxmlformats.org/officeDocument/2006/relationships/hyperlink" Target="https://talan.bank.gov.ua/get-user-certificate/wzlkNSpn6cFgo9CpypkD" TargetMode="External"/><Relationship Id="rId293" Type="http://schemas.openxmlformats.org/officeDocument/2006/relationships/hyperlink" Target="https://talan.bank.gov.ua/get-user-certificate/wzlkNuUtCAdDbW4MeF24" TargetMode="External"/><Relationship Id="rId307" Type="http://schemas.openxmlformats.org/officeDocument/2006/relationships/hyperlink" Target="https://talan.bank.gov.ua/get-user-certificate/wzlkNos6B1ngFTShbW-4" TargetMode="External"/><Relationship Id="rId349" Type="http://schemas.openxmlformats.org/officeDocument/2006/relationships/hyperlink" Target="https://talan.bank.gov.ua/get-user-certificate/wzlkN7Ok4gFzbKLMZM_q" TargetMode="External"/><Relationship Id="rId88" Type="http://schemas.openxmlformats.org/officeDocument/2006/relationships/hyperlink" Target="https://talan.bank.gov.ua/get-user-certificate/wzlkNN8xtIs3W0aNHZ8e" TargetMode="External"/><Relationship Id="rId111" Type="http://schemas.openxmlformats.org/officeDocument/2006/relationships/hyperlink" Target="https://talan.bank.gov.ua/get-user-certificate/wzlkNDoby8CwoOKv_5RN" TargetMode="External"/><Relationship Id="rId153" Type="http://schemas.openxmlformats.org/officeDocument/2006/relationships/hyperlink" Target="https://talan.bank.gov.ua/get-user-certificate/wzlkNa24V8kKUlWHkR_n" TargetMode="External"/><Relationship Id="rId195" Type="http://schemas.openxmlformats.org/officeDocument/2006/relationships/hyperlink" Target="https://talan.bank.gov.ua/get-user-certificate/wzlkNPNXEKogkE691PB3" TargetMode="External"/><Relationship Id="rId209" Type="http://schemas.openxmlformats.org/officeDocument/2006/relationships/hyperlink" Target="https://talan.bank.gov.ua/get-user-certificate/wzlkN85dFF1QDj_XDATT" TargetMode="External"/><Relationship Id="rId360" Type="http://schemas.openxmlformats.org/officeDocument/2006/relationships/hyperlink" Target="https://talan.bank.gov.ua/get-user-certificate/wzlkNUZyvrh1iE-tzUQe" TargetMode="External"/><Relationship Id="rId220" Type="http://schemas.openxmlformats.org/officeDocument/2006/relationships/hyperlink" Target="https://talan.bank.gov.ua/get-user-certificate/wzlkNwKUnEuzeKP1wjqC" TargetMode="External"/><Relationship Id="rId15" Type="http://schemas.openxmlformats.org/officeDocument/2006/relationships/hyperlink" Target="https://talan.bank.gov.ua/get-user-certificate/wzlkNmlz7GZvQCkjnhCE" TargetMode="External"/><Relationship Id="rId57" Type="http://schemas.openxmlformats.org/officeDocument/2006/relationships/hyperlink" Target="https://talan.bank.gov.ua/get-user-certificate/wzlkNmBLKTveUAqjfz1v" TargetMode="External"/><Relationship Id="rId262" Type="http://schemas.openxmlformats.org/officeDocument/2006/relationships/hyperlink" Target="https://talan.bank.gov.ua/get-user-certificate/wzlkNSm08EGYkEKIP2G7" TargetMode="External"/><Relationship Id="rId318" Type="http://schemas.openxmlformats.org/officeDocument/2006/relationships/hyperlink" Target="https://talan.bank.gov.ua/get-user-certificate/wzlkN9jGuuaweGGh5s-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6"/>
  <sheetViews>
    <sheetView tabSelected="1" workbookViewId="0">
      <selection activeCell="D227" sqref="D227"/>
    </sheetView>
  </sheetViews>
  <sheetFormatPr defaultRowHeight="14.4" x14ac:dyDescent="0.3"/>
  <cols>
    <col min="1" max="1" width="13.5546875" customWidth="1"/>
    <col min="2" max="2" width="17.44140625" customWidth="1"/>
    <col min="3" max="3" width="31.77734375" customWidth="1"/>
    <col min="4" max="4" width="27.109375" customWidth="1"/>
  </cols>
  <sheetData>
    <row r="1" spans="1:4" s="1" customFormat="1" x14ac:dyDescent="0.3">
      <c r="A1" s="1" t="s">
        <v>0</v>
      </c>
      <c r="B1" s="1" t="s">
        <v>1</v>
      </c>
      <c r="C1" s="1" t="s">
        <v>753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HYPERLINK("https://talan.bank.gov.ua/get-user-certificate/wzlkNLIW0P9lkIfr0hJq","Завантажити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HYPERLINK("https://talan.bank.gov.ua/get-user-certificate/wzlkN9xAtjGuZ7IQqRMs","Завантажити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HYPERLINK("https://talan.bank.gov.ua/get-user-certificate/wzlkNVjLmahjQnJJS5Yi","Завантажити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HYPERLINK("https://talan.bank.gov.ua/get-user-certificate/wzlkNzfOFhdG4DQ_6WG9","Завантажити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HYPERLINK("https://talan.bank.gov.ua/get-user-certificate/wzlkNegREuM80IMX75HH","Завантажити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HYPERLINK("https://talan.bank.gov.ua/get-user-certificate/wzlkNFzE2BSa4Wr2Tbpw","Завантажити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HYPERLINK("https://talan.bank.gov.ua/get-user-certificate/wzlkNLpI33baZnAfiD0k","Завантажити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HYPERLINK("https://talan.bank.gov.ua/get-user-certificate/wzlkNA23wJfMEz76dwRc","Завантажити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HYPERLINK("https://talan.bank.gov.ua/get-user-certificate/wzlkN2KdQZHwVsPxNuGj","Завантажити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HYPERLINK("https://talan.bank.gov.ua/get-user-certificate/wzlkNLjI5kjzCFEi6XZe","Завантажити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HYPERLINK("https://talan.bank.gov.ua/get-user-certificate/wzlkNX8kYsymOpH4Y3mT","Завантажити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HYPERLINK("https://talan.bank.gov.ua/get-user-certificate/wzlkN1pTNRSU4T24jS1_","Завантажити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HYPERLINK("https://talan.bank.gov.ua/get-user-certificate/wzlkNALfNLeuhPgoDIHh","Завантажити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HYPERLINK("https://talan.bank.gov.ua/get-user-certificate/wzlkNksgTe91whXyvfq7","Завантажити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HYPERLINK("https://talan.bank.gov.ua/get-user-certificate/wzlkNmlz7GZvQCkjnhCE","Завантажити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HYPERLINK("https://talan.bank.gov.ua/get-user-certificate/wzlkNMHxDf57CJPhIV9C","Завантажити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HYPERLINK("https://talan.bank.gov.ua/get-user-certificate/wzlkNnVGACZq3pJo8K2T","Завантажити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HYPERLINK("https://talan.bank.gov.ua/get-user-certificate/wzlkNU2oSuzXY47Eiglq","Завантажити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HYPERLINK("https://talan.bank.gov.ua/get-user-certificate/wzlkNFXwNrEjib7Wm6ph","Завантажити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HYPERLINK("https://talan.bank.gov.ua/get-user-certificate/wzlkNuQeo_WVw0ZbWdDx","Завантажити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HYPERLINK("https://talan.bank.gov.ua/get-user-certificate/wzlkNz0MMA-Zi7FSbsrN","Завантажити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HYPERLINK("https://talan.bank.gov.ua/get-user-certificate/wzlkNL9jnw0_IN32iA_9","Завантажити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HYPERLINK("https://talan.bank.gov.ua/get-user-certificate/wzlkNeAE5aa7nMKwEA42","Завантажити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HYPERLINK("https://talan.bank.gov.ua/get-user-certificate/wzlkNj_fMqXTGYd-suR1","Завантажити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HYPERLINK("https://talan.bank.gov.ua/get-user-certificate/wzlkNCCyPlOwCNC-Ah18","Завантажити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HYPERLINK("https://talan.bank.gov.ua/get-user-certificate/wzlkNRPr5UnXGxZ-Xru7","Завантажити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HYPERLINK("https://talan.bank.gov.ua/get-user-certificate/wzlkNpEvvqDQlPiXpGcl","Завантажити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HYPERLINK("https://talan.bank.gov.ua/get-user-certificate/wzlkNQvZRoyqPFZzWPPn","Завантажити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HYPERLINK("https://talan.bank.gov.ua/get-user-certificate/wzlkNWHLkD3pOO51gT5V","Завантажити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HYPERLINK("https://talan.bank.gov.ua/get-user-certificate/wzlkNlbX6Am3Hu6APAiq","Завантажити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HYPERLINK("https://talan.bank.gov.ua/get-user-certificate/wzlkNC7i7lfSbIuSCJpn","Завантажити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HYPERLINK("https://talan.bank.gov.ua/get-user-certificate/wzlkNlav9NO0lKCrnJuV","Завантажити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HYPERLINK("https://talan.bank.gov.ua/get-user-certificate/wzlkNA2vF2Zo6SbAgKVO","Завантажити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HYPERLINK("https://talan.bank.gov.ua/get-user-certificate/wzlkNolBg7wuoJYq2VY0","Завантажити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HYPERLINK("https://talan.bank.gov.ua/get-user-certificate/wzlkNzC6PXMvsndkItJl","Завантажити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HYPERLINK("https://talan.bank.gov.ua/get-user-certificate/wzlkNfVfcjlbouOSaUxO","Завантажити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HYPERLINK("https://talan.bank.gov.ua/get-user-certificate/wzlkNxEyq3_0xMRazUd0","Завантажити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HYPERLINK("https://talan.bank.gov.ua/get-user-certificate/wzlkNE9JKLUffZ5YIP2k","Завантажити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HYPERLINK("https://talan.bank.gov.ua/get-user-certificate/wzlkNV_9Q1ChfZfjznk6","Завантажити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HYPERLINK("https://talan.bank.gov.ua/get-user-certificate/wzlkNctcTvsTRox5IXxW","Завантажити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HYPERLINK("https://talan.bank.gov.ua/get-user-certificate/wzlkN3QzgJSmDMmfUyzu","Завантажити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HYPERLINK("https://talan.bank.gov.ua/get-user-certificate/wzlkN2cmVd001B2Bs2Ej","Завантажити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HYPERLINK("https://talan.bank.gov.ua/get-user-certificate/wzlkNDunEKybQfMsdwRD","Завантажити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HYPERLINK("https://talan.bank.gov.ua/get-user-certificate/wzlkNgrzQ4v68TNuuLVe","Завантажити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HYPERLINK("https://talan.bank.gov.ua/get-user-certificate/wzlkNCxY3D1xdIk5omIn","Завантажити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HYPERLINK("https://talan.bank.gov.ua/get-user-certificate/wzlkNSpn6cFgo9CpypkD","Завантажити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HYPERLINK("https://talan.bank.gov.ua/get-user-certificate/wzlkN696Xg_RR2sGoEDU","Завантажити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HYPERLINK("https://talan.bank.gov.ua/get-user-certificate/wzlkNms1kz1mt5oCo-Eg","Завантажити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HYPERLINK("https://talan.bank.gov.ua/get-user-certificate/wzlkN9XwL0E70Wg0T7Se","Завантажити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HYPERLINK("https://talan.bank.gov.ua/get-user-certificate/wzlkNb0BqTtFji8faWf4","Завантажити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HYPERLINK("https://talan.bank.gov.ua/get-user-certificate/wzlkNO7Yyepb6fyUYt-I","Завантажити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HYPERLINK("https://talan.bank.gov.ua/get-user-certificate/wzlkN_ZLM1ZDhurIGAof","Завантажити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HYPERLINK("https://talan.bank.gov.ua/get-user-certificate/wzlkNAHbkkY39oaVqrfE","Завантажити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HYPERLINK("https://talan.bank.gov.ua/get-user-certificate/wzlkNCXCzBTY3Yh6XVuL","Завантажити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HYPERLINK("https://talan.bank.gov.ua/get-user-certificate/wzlkNKr1Yg_uT3yNDPjf","Завантажити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HYPERLINK("https://talan.bank.gov.ua/get-user-certificate/wzlkN_9teAIZwwIaxLCl","Завантажити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HYPERLINK("https://talan.bank.gov.ua/get-user-certificate/wzlkNmBLKTveUAqjfz1v","Завантажити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HYPERLINK("https://talan.bank.gov.ua/get-user-certificate/wzlkN3aFThDAG3JikUeI","Завантажити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HYPERLINK("https://talan.bank.gov.ua/get-user-certificate/wzlkNVmp3dkwXwUbp3IV","Завантажити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HYPERLINK("https://talan.bank.gov.ua/get-user-certificate/wzlkNpPPYg1Ll1l94Ti8","Завантажити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HYPERLINK("https://talan.bank.gov.ua/get-user-certificate/wzlkNbfMJ6BB2sMuIAed","Завантажити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HYPERLINK("https://talan.bank.gov.ua/get-user-certificate/wzlkNkg4QTmHwvoEiZzX","Завантажити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HYPERLINK("https://talan.bank.gov.ua/get-user-certificate/wzlkNL0r0ll8yJqiOD7o","Завантажити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HYPERLINK("https://talan.bank.gov.ua/get-user-certificate/wzlkNkKu5yP-J-rn30yr","Завантажити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133</v>
      </c>
      <c r="D66" t="str">
        <f>HYPERLINK("https://talan.bank.gov.ua/get-user-certificate/wzlkN5yGE3iC7NMyLc8f","Завантажити сертифікат")</f>
        <v>Завантажити сертифікат</v>
      </c>
    </row>
    <row r="67" spans="1:4" x14ac:dyDescent="0.3">
      <c r="A67" t="s">
        <v>134</v>
      </c>
      <c r="B67" t="s">
        <v>4</v>
      </c>
      <c r="C67" t="s">
        <v>135</v>
      </c>
      <c r="D67" t="str">
        <f>HYPERLINK("https://talan.bank.gov.ua/get-user-certificate/wzlkNkFVesem06VozDOo","Завантажити сертифікат")</f>
        <v>Завантажити сертифікат</v>
      </c>
    </row>
    <row r="68" spans="1:4" x14ac:dyDescent="0.3">
      <c r="A68" t="s">
        <v>136</v>
      </c>
      <c r="B68" t="s">
        <v>4</v>
      </c>
      <c r="C68" t="s">
        <v>137</v>
      </c>
      <c r="D68" t="str">
        <f>HYPERLINK("https://talan.bank.gov.ua/get-user-certificate/wzlkNz03iCcFGTZRPZh_","Завантажити сертифікат")</f>
        <v>Завантажити сертифікат</v>
      </c>
    </row>
    <row r="69" spans="1:4" x14ac:dyDescent="0.3">
      <c r="A69" t="s">
        <v>138</v>
      </c>
      <c r="B69" t="s">
        <v>4</v>
      </c>
      <c r="C69" t="s">
        <v>139</v>
      </c>
      <c r="D69" t="str">
        <f>HYPERLINK("https://talan.bank.gov.ua/get-user-certificate/wzlkNh7p0dER6894YyW7","Завантажити сертифікат")</f>
        <v>Завантажити сертифікат</v>
      </c>
    </row>
    <row r="70" spans="1:4" x14ac:dyDescent="0.3">
      <c r="A70" t="s">
        <v>140</v>
      </c>
      <c r="B70" t="s">
        <v>4</v>
      </c>
      <c r="C70" t="s">
        <v>141</v>
      </c>
      <c r="D70" t="str">
        <f>HYPERLINK("https://talan.bank.gov.ua/get-user-certificate/wzlkNK7y1M9Wt7tbeCvn","Завантажити сертифікат")</f>
        <v>Завантажити сертифікат</v>
      </c>
    </row>
    <row r="71" spans="1:4" x14ac:dyDescent="0.3">
      <c r="A71" t="s">
        <v>142</v>
      </c>
      <c r="B71" t="s">
        <v>4</v>
      </c>
      <c r="C71" t="s">
        <v>143</v>
      </c>
      <c r="D71" t="str">
        <f>HYPERLINK("https://talan.bank.gov.ua/get-user-certificate/wzlkN8m4CshVEAZ9TSa1","Завантажити сертифікат")</f>
        <v>Завантажити сертифікат</v>
      </c>
    </row>
    <row r="72" spans="1:4" x14ac:dyDescent="0.3">
      <c r="A72" t="s">
        <v>144</v>
      </c>
      <c r="B72" t="s">
        <v>4</v>
      </c>
      <c r="C72" t="s">
        <v>145</v>
      </c>
      <c r="D72" t="str">
        <f>HYPERLINK("https://talan.bank.gov.ua/get-user-certificate/wzlkNkE4JT7qMEc9TMhX","Завантажити сертифікат")</f>
        <v>Завантажити сертифікат</v>
      </c>
    </row>
    <row r="73" spans="1:4" x14ac:dyDescent="0.3">
      <c r="A73" t="s">
        <v>146</v>
      </c>
      <c r="B73" t="s">
        <v>4</v>
      </c>
      <c r="C73" t="s">
        <v>147</v>
      </c>
      <c r="D73" t="str">
        <f>HYPERLINK("https://talan.bank.gov.ua/get-user-certificate/wzlkN-moWncJ3zasV_pA","Завантажити сертифікат")</f>
        <v>Завантажити сертифікат</v>
      </c>
    </row>
    <row r="74" spans="1:4" x14ac:dyDescent="0.3">
      <c r="A74" t="s">
        <v>148</v>
      </c>
      <c r="B74" t="s">
        <v>4</v>
      </c>
      <c r="C74" t="s">
        <v>149</v>
      </c>
      <c r="D74" t="str">
        <f>HYPERLINK("https://talan.bank.gov.ua/get-user-certificate/wzlkN5oztTCVhtVT8mxS","Завантажити сертифікат")</f>
        <v>Завантажити сертифікат</v>
      </c>
    </row>
    <row r="75" spans="1:4" x14ac:dyDescent="0.3">
      <c r="A75" t="s">
        <v>150</v>
      </c>
      <c r="B75" t="s">
        <v>4</v>
      </c>
      <c r="C75" t="s">
        <v>151</v>
      </c>
      <c r="D75" t="str">
        <f>HYPERLINK("https://talan.bank.gov.ua/get-user-certificate/wzlkNr0ohAz-fQd10O0-","Завантажити сертифікат")</f>
        <v>Завантажити сертифікат</v>
      </c>
    </row>
    <row r="76" spans="1:4" x14ac:dyDescent="0.3">
      <c r="A76" t="s">
        <v>152</v>
      </c>
      <c r="B76" t="s">
        <v>4</v>
      </c>
      <c r="C76" t="s">
        <v>153</v>
      </c>
      <c r="D76" t="str">
        <f>HYPERLINK("https://talan.bank.gov.ua/get-user-certificate/wzlkNczK-Kb3acrvlUNJ","Завантажити сертифікат")</f>
        <v>Завантажити сертифікат</v>
      </c>
    </row>
    <row r="77" spans="1:4" x14ac:dyDescent="0.3">
      <c r="A77" t="s">
        <v>154</v>
      </c>
      <c r="B77" t="s">
        <v>4</v>
      </c>
      <c r="C77" t="s">
        <v>155</v>
      </c>
      <c r="D77" t="str">
        <f>HYPERLINK("https://talan.bank.gov.ua/get-user-certificate/wzlkN3XUFM8IZeBaT_Fg","Завантажити сертифікат")</f>
        <v>Завантажити сертифікат</v>
      </c>
    </row>
    <row r="78" spans="1:4" x14ac:dyDescent="0.3">
      <c r="A78" t="s">
        <v>156</v>
      </c>
      <c r="B78" t="s">
        <v>4</v>
      </c>
      <c r="C78" t="s">
        <v>157</v>
      </c>
      <c r="D78" t="str">
        <f>HYPERLINK("https://talan.bank.gov.ua/get-user-certificate/wzlkNeZdI0vEBd9J9wf6","Завантажити сертифікат")</f>
        <v>Завантажити сертифікат</v>
      </c>
    </row>
    <row r="79" spans="1:4" x14ac:dyDescent="0.3">
      <c r="A79" t="s">
        <v>158</v>
      </c>
      <c r="B79" t="s">
        <v>4</v>
      </c>
      <c r="C79" t="s">
        <v>159</v>
      </c>
      <c r="D79" t="str">
        <f>HYPERLINK("https://talan.bank.gov.ua/get-user-certificate/wzlkNAYIcnsJLaNGmMUz","Завантажити сертифікат")</f>
        <v>Завантажити сертифікат</v>
      </c>
    </row>
    <row r="80" spans="1:4" x14ac:dyDescent="0.3">
      <c r="A80" t="s">
        <v>160</v>
      </c>
      <c r="B80" t="s">
        <v>4</v>
      </c>
      <c r="C80" t="s">
        <v>161</v>
      </c>
      <c r="D80" t="str">
        <f>HYPERLINK("https://talan.bank.gov.ua/get-user-certificate/wzlkNiU4PrEiPNVU98-1","Завантажити сертифікат")</f>
        <v>Завантажити сертифікат</v>
      </c>
    </row>
    <row r="81" spans="1:4" x14ac:dyDescent="0.3">
      <c r="A81" t="s">
        <v>162</v>
      </c>
      <c r="B81" t="s">
        <v>4</v>
      </c>
      <c r="C81" t="s">
        <v>163</v>
      </c>
      <c r="D81" t="str">
        <f>HYPERLINK("https://talan.bank.gov.ua/get-user-certificate/wzlkNoh_h6nfmLzBNrku","Завантажити сертифікат")</f>
        <v>Завантажити сертифікат</v>
      </c>
    </row>
    <row r="82" spans="1:4" x14ac:dyDescent="0.3">
      <c r="A82" t="s">
        <v>164</v>
      </c>
      <c r="B82" t="s">
        <v>4</v>
      </c>
      <c r="C82" t="s">
        <v>165</v>
      </c>
      <c r="D82" t="str">
        <f>HYPERLINK("https://talan.bank.gov.ua/get-user-certificate/wzlkNHs3MCjp_I0AE4T8","Завантажити сертифікат")</f>
        <v>Завантажити сертифікат</v>
      </c>
    </row>
    <row r="83" spans="1:4" x14ac:dyDescent="0.3">
      <c r="A83" t="s">
        <v>166</v>
      </c>
      <c r="B83" t="s">
        <v>4</v>
      </c>
      <c r="C83" t="s">
        <v>167</v>
      </c>
      <c r="D83" t="str">
        <f>HYPERLINK("https://talan.bank.gov.ua/get-user-certificate/wzlkN47iQ7OBKhjUUiy1","Завантажити сертифікат")</f>
        <v>Завантажити сертифікат</v>
      </c>
    </row>
    <row r="84" spans="1:4" x14ac:dyDescent="0.3">
      <c r="A84" t="s">
        <v>168</v>
      </c>
      <c r="B84" t="s">
        <v>4</v>
      </c>
      <c r="C84" t="s">
        <v>169</v>
      </c>
      <c r="D84" t="str">
        <f>HYPERLINK("https://talan.bank.gov.ua/get-user-certificate/wzlkN_rQCc3BaLnyfDOJ","Завантажити сертифікат")</f>
        <v>Завантажити сертифікат</v>
      </c>
    </row>
    <row r="85" spans="1:4" x14ac:dyDescent="0.3">
      <c r="A85" t="s">
        <v>170</v>
      </c>
      <c r="B85" t="s">
        <v>4</v>
      </c>
      <c r="C85" t="s">
        <v>171</v>
      </c>
      <c r="D85" t="str">
        <f>HYPERLINK("https://talan.bank.gov.ua/get-user-certificate/wzlkNGJwivxPpzKhJ8Dw","Завантажити сертифікат")</f>
        <v>Завантажити сертифікат</v>
      </c>
    </row>
    <row r="86" spans="1:4" x14ac:dyDescent="0.3">
      <c r="A86" t="s">
        <v>172</v>
      </c>
      <c r="B86" t="s">
        <v>4</v>
      </c>
      <c r="C86" t="s">
        <v>173</v>
      </c>
      <c r="D86" t="str">
        <f>HYPERLINK("https://talan.bank.gov.ua/get-user-certificate/wzlkN58TJ-VY1cR6h3w9","Завантажити сертифікат")</f>
        <v>Завантажити сертифікат</v>
      </c>
    </row>
    <row r="87" spans="1:4" x14ac:dyDescent="0.3">
      <c r="A87" t="s">
        <v>174</v>
      </c>
      <c r="B87" t="s">
        <v>4</v>
      </c>
      <c r="C87" t="s">
        <v>175</v>
      </c>
      <c r="D87" t="str">
        <f>HYPERLINK("https://talan.bank.gov.ua/get-user-certificate/wzlkNqHt1PRw6xvmamBV","Завантажити сертифікат")</f>
        <v>Завантажити сертифікат</v>
      </c>
    </row>
    <row r="88" spans="1:4" x14ac:dyDescent="0.3">
      <c r="A88" t="s">
        <v>176</v>
      </c>
      <c r="B88" t="s">
        <v>4</v>
      </c>
      <c r="C88" t="s">
        <v>177</v>
      </c>
      <c r="D88" t="str">
        <f>HYPERLINK("https://talan.bank.gov.ua/get-user-certificate/wzlkNSnVsJcngAg3HVLK","Завантажити сертифікат")</f>
        <v>Завантажити сертифікат</v>
      </c>
    </row>
    <row r="89" spans="1:4" x14ac:dyDescent="0.3">
      <c r="A89" t="s">
        <v>178</v>
      </c>
      <c r="B89" t="s">
        <v>4</v>
      </c>
      <c r="C89" t="s">
        <v>179</v>
      </c>
      <c r="D89" t="str">
        <f>HYPERLINK("https://talan.bank.gov.ua/get-user-certificate/wzlkNN8xtIs3W0aNHZ8e","Завантажити сертифікат")</f>
        <v>Завантажити сертифікат</v>
      </c>
    </row>
    <row r="90" spans="1:4" x14ac:dyDescent="0.3">
      <c r="A90" t="s">
        <v>180</v>
      </c>
      <c r="B90" t="s">
        <v>4</v>
      </c>
      <c r="C90" t="s">
        <v>181</v>
      </c>
      <c r="D90" t="str">
        <f>HYPERLINK("https://talan.bank.gov.ua/get-user-certificate/wzlkNcpyVbVruX39C4nn","Завантажити сертифікат")</f>
        <v>Завантажити сертифікат</v>
      </c>
    </row>
    <row r="91" spans="1:4" x14ac:dyDescent="0.3">
      <c r="A91" t="s">
        <v>182</v>
      </c>
      <c r="B91" t="s">
        <v>4</v>
      </c>
      <c r="C91" t="s">
        <v>183</v>
      </c>
      <c r="D91" t="str">
        <f>HYPERLINK("https://talan.bank.gov.ua/get-user-certificate/wzlkNwek9uerMdY7JQA8","Завантажити сертифікат")</f>
        <v>Завантажити сертифікат</v>
      </c>
    </row>
    <row r="92" spans="1:4" x14ac:dyDescent="0.3">
      <c r="A92" t="s">
        <v>184</v>
      </c>
      <c r="B92" t="s">
        <v>4</v>
      </c>
      <c r="C92" t="s">
        <v>185</v>
      </c>
      <c r="D92" t="str">
        <f>HYPERLINK("https://talan.bank.gov.ua/get-user-certificate/wzlkNk-Wm-zqMb59LN12","Завантажити сертифікат")</f>
        <v>Завантажити сертифікат</v>
      </c>
    </row>
    <row r="93" spans="1:4" x14ac:dyDescent="0.3">
      <c r="A93" t="s">
        <v>186</v>
      </c>
      <c r="B93" t="s">
        <v>4</v>
      </c>
      <c r="C93" t="s">
        <v>187</v>
      </c>
      <c r="D93" t="str">
        <f>HYPERLINK("https://talan.bank.gov.ua/get-user-certificate/wzlkNXWNV0BVXi8fYdDK","Завантажити сертифікат")</f>
        <v>Завантажити сертифікат</v>
      </c>
    </row>
    <row r="94" spans="1:4" x14ac:dyDescent="0.3">
      <c r="A94" t="s">
        <v>188</v>
      </c>
      <c r="B94" t="s">
        <v>4</v>
      </c>
      <c r="C94" t="s">
        <v>189</v>
      </c>
      <c r="D94" t="str">
        <f>HYPERLINK("https://talan.bank.gov.ua/get-user-certificate/wzlkNO-Jxk6oVwD770mb","Завантажити сертифікат")</f>
        <v>Завантажити сертифікат</v>
      </c>
    </row>
    <row r="95" spans="1:4" x14ac:dyDescent="0.3">
      <c r="A95" t="s">
        <v>190</v>
      </c>
      <c r="B95" t="s">
        <v>4</v>
      </c>
      <c r="C95" t="s">
        <v>191</v>
      </c>
      <c r="D95" t="str">
        <f>HYPERLINK("https://talan.bank.gov.ua/get-user-certificate/wzlkNw5cK6-cP1OKybbw","Завантажити сертифікат")</f>
        <v>Завантажити сертифікат</v>
      </c>
    </row>
    <row r="96" spans="1:4" x14ac:dyDescent="0.3">
      <c r="A96" t="s">
        <v>192</v>
      </c>
      <c r="B96" t="s">
        <v>4</v>
      </c>
      <c r="C96" t="s">
        <v>193</v>
      </c>
      <c r="D96" t="str">
        <f>HYPERLINK("https://talan.bank.gov.ua/get-user-certificate/wzlkNwbW-nxHGcVOiJwH","Завантажити сертифікат")</f>
        <v>Завантажити сертифікат</v>
      </c>
    </row>
    <row r="97" spans="1:4" x14ac:dyDescent="0.3">
      <c r="A97" t="s">
        <v>194</v>
      </c>
      <c r="B97" t="s">
        <v>4</v>
      </c>
      <c r="C97" t="s">
        <v>195</v>
      </c>
      <c r="D97" t="str">
        <f>HYPERLINK("https://talan.bank.gov.ua/get-user-certificate/wzlkNGTG7isqXxkBg3qF","Завантажити сертифікат")</f>
        <v>Завантажити сертифікат</v>
      </c>
    </row>
    <row r="98" spans="1:4" x14ac:dyDescent="0.3">
      <c r="A98" t="s">
        <v>196</v>
      </c>
      <c r="B98" t="s">
        <v>4</v>
      </c>
      <c r="C98" t="s">
        <v>197</v>
      </c>
      <c r="D98" t="str">
        <f>HYPERLINK("https://talan.bank.gov.ua/get-user-certificate/wzlkNsfwosBTUP7gPRTR","Завантажити сертифікат")</f>
        <v>Завантажити сертифікат</v>
      </c>
    </row>
    <row r="99" spans="1:4" x14ac:dyDescent="0.3">
      <c r="A99" t="s">
        <v>198</v>
      </c>
      <c r="B99" t="s">
        <v>4</v>
      </c>
      <c r="C99" t="s">
        <v>199</v>
      </c>
      <c r="D99" t="str">
        <f>HYPERLINK("https://talan.bank.gov.ua/get-user-certificate/wzlkNDSO2-6LwLtddBeb","Завантажити сертифікат")</f>
        <v>Завантажити сертифікат</v>
      </c>
    </row>
    <row r="100" spans="1:4" x14ac:dyDescent="0.3">
      <c r="A100" t="s">
        <v>200</v>
      </c>
      <c r="B100" t="s">
        <v>4</v>
      </c>
      <c r="C100" t="s">
        <v>201</v>
      </c>
      <c r="D100" t="str">
        <f>HYPERLINK("https://talan.bank.gov.ua/get-user-certificate/wzlkN1lpXZlgwsVDTawt","Завантажити сертифікат")</f>
        <v>Завантажити сертифікат</v>
      </c>
    </row>
    <row r="101" spans="1:4" x14ac:dyDescent="0.3">
      <c r="A101" t="s">
        <v>202</v>
      </c>
      <c r="B101" t="s">
        <v>4</v>
      </c>
      <c r="C101" t="s">
        <v>203</v>
      </c>
      <c r="D101" t="str">
        <f>HYPERLINK("https://talan.bank.gov.ua/get-user-certificate/wzlkNg85NyREfbJ6wp75","Завантажити сертифікат")</f>
        <v>Завантажити сертифікат</v>
      </c>
    </row>
    <row r="102" spans="1:4" x14ac:dyDescent="0.3">
      <c r="A102" t="s">
        <v>204</v>
      </c>
      <c r="B102" t="s">
        <v>4</v>
      </c>
      <c r="C102" t="s">
        <v>205</v>
      </c>
      <c r="D102" t="str">
        <f>HYPERLINK("https://talan.bank.gov.ua/get-user-certificate/wzlkNEraDrWVoUKoecL3","Завантажити сертифікат")</f>
        <v>Завантажити сертифікат</v>
      </c>
    </row>
    <row r="103" spans="1:4" x14ac:dyDescent="0.3">
      <c r="A103" t="s">
        <v>206</v>
      </c>
      <c r="B103" t="s">
        <v>4</v>
      </c>
      <c r="C103" t="s">
        <v>207</v>
      </c>
      <c r="D103" t="str">
        <f>HYPERLINK("https://talan.bank.gov.ua/get-user-certificate/wzlkNwEehvrPTyhPRs-N","Завантажити сертифікат")</f>
        <v>Завантажити сертифікат</v>
      </c>
    </row>
    <row r="104" spans="1:4" x14ac:dyDescent="0.3">
      <c r="A104" t="s">
        <v>208</v>
      </c>
      <c r="B104" t="s">
        <v>4</v>
      </c>
      <c r="C104" t="s">
        <v>209</v>
      </c>
      <c r="D104" t="str">
        <f>HYPERLINK("https://talan.bank.gov.ua/get-user-certificate/wzlkNrq7LW32gcdRRnZ5","Завантажити сертифікат")</f>
        <v>Завантажити сертифікат</v>
      </c>
    </row>
    <row r="105" spans="1:4" x14ac:dyDescent="0.3">
      <c r="A105" t="s">
        <v>210</v>
      </c>
      <c r="B105" t="s">
        <v>4</v>
      </c>
      <c r="C105" t="s">
        <v>211</v>
      </c>
      <c r="D105" t="str">
        <f>HYPERLINK("https://talan.bank.gov.ua/get-user-certificate/wzlkNjLyehTjvtYXzvEk","Завантажити сертифікат")</f>
        <v>Завантажити сертифікат</v>
      </c>
    </row>
    <row r="106" spans="1:4" x14ac:dyDescent="0.3">
      <c r="A106" t="s">
        <v>212</v>
      </c>
      <c r="B106" t="s">
        <v>4</v>
      </c>
      <c r="C106" t="s">
        <v>213</v>
      </c>
      <c r="D106" t="str">
        <f>HYPERLINK("https://talan.bank.gov.ua/get-user-certificate/wzlkNr7FQiDy42cvgIMv","Завантажити сертифікат")</f>
        <v>Завантажити сертифікат</v>
      </c>
    </row>
    <row r="107" spans="1:4" x14ac:dyDescent="0.3">
      <c r="A107" t="s">
        <v>214</v>
      </c>
      <c r="B107" t="s">
        <v>4</v>
      </c>
      <c r="C107" t="s">
        <v>215</v>
      </c>
      <c r="D107" t="str">
        <f>HYPERLINK("https://talan.bank.gov.ua/get-user-certificate/wzlkNApKIacOjxDNXVPj","Завантажити сертифікат")</f>
        <v>Завантажити сертифікат</v>
      </c>
    </row>
    <row r="108" spans="1:4" x14ac:dyDescent="0.3">
      <c r="A108" t="s">
        <v>216</v>
      </c>
      <c r="B108" t="s">
        <v>4</v>
      </c>
      <c r="C108" t="s">
        <v>217</v>
      </c>
      <c r="D108" t="str">
        <f>HYPERLINK("https://talan.bank.gov.ua/get-user-certificate/wzlkNpfqEeJvidk-E29I","Завантажити сертифікат")</f>
        <v>Завантажити сертифікат</v>
      </c>
    </row>
    <row r="109" spans="1:4" x14ac:dyDescent="0.3">
      <c r="A109" t="s">
        <v>218</v>
      </c>
      <c r="B109" t="s">
        <v>4</v>
      </c>
      <c r="C109" t="s">
        <v>219</v>
      </c>
      <c r="D109" t="str">
        <f>HYPERLINK("https://talan.bank.gov.ua/get-user-certificate/wzlkNKF_vzRcvVsCNdNV","Завантажити сертифікат")</f>
        <v>Завантажити сертифікат</v>
      </c>
    </row>
    <row r="110" spans="1:4" x14ac:dyDescent="0.3">
      <c r="A110" t="s">
        <v>220</v>
      </c>
      <c r="B110" t="s">
        <v>4</v>
      </c>
      <c r="C110" t="s">
        <v>221</v>
      </c>
      <c r="D110" t="str">
        <f>HYPERLINK("https://talan.bank.gov.ua/get-user-certificate/wzlkNhNtlMbvlkmcmcRQ","Завантажити сертифікат")</f>
        <v>Завантажити сертифікат</v>
      </c>
    </row>
    <row r="111" spans="1:4" x14ac:dyDescent="0.3">
      <c r="A111" t="s">
        <v>222</v>
      </c>
      <c r="B111" t="s">
        <v>4</v>
      </c>
      <c r="C111" t="s">
        <v>223</v>
      </c>
      <c r="D111" t="str">
        <f>HYPERLINK("https://talan.bank.gov.ua/get-user-certificate/wzlkN8KS9bfKiDXX2_9i","Завантажити сертифікат")</f>
        <v>Завантажити сертифікат</v>
      </c>
    </row>
    <row r="112" spans="1:4" x14ac:dyDescent="0.3">
      <c r="A112" t="s">
        <v>224</v>
      </c>
      <c r="B112" t="s">
        <v>4</v>
      </c>
      <c r="C112" t="s">
        <v>225</v>
      </c>
      <c r="D112" t="str">
        <f>HYPERLINK("https://talan.bank.gov.ua/get-user-certificate/wzlkNDoby8CwoOKv_5RN","Завантажити сертифікат")</f>
        <v>Завантажити сертифікат</v>
      </c>
    </row>
    <row r="113" spans="1:4" x14ac:dyDescent="0.3">
      <c r="A113" t="s">
        <v>226</v>
      </c>
      <c r="B113" t="s">
        <v>4</v>
      </c>
      <c r="C113" t="s">
        <v>227</v>
      </c>
      <c r="D113" t="str">
        <f>HYPERLINK("https://talan.bank.gov.ua/get-user-certificate/wzlkNW2DWqQ4U1FBqOEl","Завантажити сертифікат")</f>
        <v>Завантажити сертифікат</v>
      </c>
    </row>
    <row r="114" spans="1:4" x14ac:dyDescent="0.3">
      <c r="A114" t="s">
        <v>228</v>
      </c>
      <c r="B114" t="s">
        <v>4</v>
      </c>
      <c r="C114" t="s">
        <v>229</v>
      </c>
      <c r="D114" t="str">
        <f>HYPERLINK("https://talan.bank.gov.ua/get-user-certificate/wzlkNzoVsyJ1nzgax3m5","Завантажити сертифікат")</f>
        <v>Завантажити сертифікат</v>
      </c>
    </row>
    <row r="115" spans="1:4" x14ac:dyDescent="0.3">
      <c r="A115" t="s">
        <v>230</v>
      </c>
      <c r="B115" t="s">
        <v>4</v>
      </c>
      <c r="C115" t="s">
        <v>231</v>
      </c>
      <c r="D115" t="str">
        <f>HYPERLINK("https://talan.bank.gov.ua/get-user-certificate/wzlkN08vgh9xjzNny0gO","Завантажити сертифікат")</f>
        <v>Завантажити сертифікат</v>
      </c>
    </row>
    <row r="116" spans="1:4" x14ac:dyDescent="0.3">
      <c r="A116" t="s">
        <v>232</v>
      </c>
      <c r="B116" t="s">
        <v>4</v>
      </c>
      <c r="C116" t="s">
        <v>233</v>
      </c>
      <c r="D116" t="str">
        <f>HYPERLINK("https://talan.bank.gov.ua/get-user-certificate/wzlkNnC7fWEurNYSjyXa","Завантажити сертифікат")</f>
        <v>Завантажити сертифікат</v>
      </c>
    </row>
    <row r="117" spans="1:4" x14ac:dyDescent="0.3">
      <c r="A117" t="s">
        <v>234</v>
      </c>
      <c r="B117" t="s">
        <v>4</v>
      </c>
      <c r="C117" t="s">
        <v>235</v>
      </c>
      <c r="D117" t="str">
        <f>HYPERLINK("https://talan.bank.gov.ua/get-user-certificate/wzlkNMiqnB1JQvEP24Yo","Завантажити сертифікат")</f>
        <v>Завантажити сертифікат</v>
      </c>
    </row>
    <row r="118" spans="1:4" x14ac:dyDescent="0.3">
      <c r="A118" t="s">
        <v>236</v>
      </c>
      <c r="B118" t="s">
        <v>4</v>
      </c>
      <c r="C118" t="s">
        <v>237</v>
      </c>
      <c r="D118" t="str">
        <f>HYPERLINK("https://talan.bank.gov.ua/get-user-certificate/wzlkNsARTgWed_I6LVhq","Завантажити сертифікат")</f>
        <v>Завантажити сертифікат</v>
      </c>
    </row>
    <row r="119" spans="1:4" x14ac:dyDescent="0.3">
      <c r="A119" t="s">
        <v>238</v>
      </c>
      <c r="B119" t="s">
        <v>4</v>
      </c>
      <c r="C119" t="s">
        <v>239</v>
      </c>
      <c r="D119" t="str">
        <f>HYPERLINK("https://talan.bank.gov.ua/get-user-certificate/wzlkN2Pcr0b0WkbGPgqm","Завантажити сертифікат")</f>
        <v>Завантажити сертифікат</v>
      </c>
    </row>
    <row r="120" spans="1:4" x14ac:dyDescent="0.3">
      <c r="A120" t="s">
        <v>240</v>
      </c>
      <c r="B120" t="s">
        <v>4</v>
      </c>
      <c r="C120" t="s">
        <v>241</v>
      </c>
      <c r="D120" t="str">
        <f>HYPERLINK("https://talan.bank.gov.ua/get-user-certificate/wzlkN9cFi2h5h1AmRKqG","Завантажити сертифікат")</f>
        <v>Завантажити сертифікат</v>
      </c>
    </row>
    <row r="121" spans="1:4" x14ac:dyDescent="0.3">
      <c r="A121" t="s">
        <v>242</v>
      </c>
      <c r="B121" t="s">
        <v>4</v>
      </c>
      <c r="C121" t="s">
        <v>243</v>
      </c>
      <c r="D121" t="str">
        <f>HYPERLINK("https://talan.bank.gov.ua/get-user-certificate/wzlkNVw3kZDPKkTlgrgV","Завантажити сертифікат")</f>
        <v>Завантажити сертифікат</v>
      </c>
    </row>
    <row r="122" spans="1:4" x14ac:dyDescent="0.3">
      <c r="A122" t="s">
        <v>244</v>
      </c>
      <c r="B122" t="s">
        <v>4</v>
      </c>
      <c r="C122" t="s">
        <v>245</v>
      </c>
      <c r="D122" t="str">
        <f>HYPERLINK("https://talan.bank.gov.ua/get-user-certificate/wzlkN74CkQiyd3xEl8Il","Завантажити сертифікат")</f>
        <v>Завантажити сертифікат</v>
      </c>
    </row>
    <row r="123" spans="1:4" x14ac:dyDescent="0.3">
      <c r="A123" t="s">
        <v>246</v>
      </c>
      <c r="B123" t="s">
        <v>4</v>
      </c>
      <c r="C123" t="s">
        <v>247</v>
      </c>
      <c r="D123" t="str">
        <f>HYPERLINK("https://talan.bank.gov.ua/get-user-certificate/wzlkNlmgi5-GII7lsMaP","Завантажити сертифікат")</f>
        <v>Завантажити сертифікат</v>
      </c>
    </row>
    <row r="124" spans="1:4" x14ac:dyDescent="0.3">
      <c r="A124" t="s">
        <v>248</v>
      </c>
      <c r="B124" t="s">
        <v>4</v>
      </c>
      <c r="C124" t="s">
        <v>249</v>
      </c>
      <c r="D124" t="str">
        <f>HYPERLINK("https://talan.bank.gov.ua/get-user-certificate/wzlkNEZVBf5qt_YcM_QP","Завантажити сертифікат")</f>
        <v>Завантажити сертифікат</v>
      </c>
    </row>
    <row r="125" spans="1:4" x14ac:dyDescent="0.3">
      <c r="A125" t="s">
        <v>250</v>
      </c>
      <c r="B125" t="s">
        <v>4</v>
      </c>
      <c r="C125" t="s">
        <v>251</v>
      </c>
      <c r="D125" t="str">
        <f>HYPERLINK("https://talan.bank.gov.ua/get-user-certificate/wzlkNnS8VnFjv5lUfKfN","Завантажити сертифікат")</f>
        <v>Завантажити сертифікат</v>
      </c>
    </row>
    <row r="126" spans="1:4" x14ac:dyDescent="0.3">
      <c r="A126" t="s">
        <v>252</v>
      </c>
      <c r="B126" t="s">
        <v>4</v>
      </c>
      <c r="C126" t="s">
        <v>253</v>
      </c>
      <c r="D126" t="str">
        <f>HYPERLINK("https://talan.bank.gov.ua/get-user-certificate/wzlkNUtJXhIC1xHGYr3M","Завантажити сертифікат")</f>
        <v>Завантажити сертифікат</v>
      </c>
    </row>
    <row r="127" spans="1:4" x14ac:dyDescent="0.3">
      <c r="A127" t="s">
        <v>254</v>
      </c>
      <c r="B127" t="s">
        <v>4</v>
      </c>
      <c r="C127" t="s">
        <v>255</v>
      </c>
      <c r="D127" t="str">
        <f>HYPERLINK("https://talan.bank.gov.ua/get-user-certificate/wzlkNH9w3jwAQ516SfGs","Завантажити сертифікат")</f>
        <v>Завантажити сертифікат</v>
      </c>
    </row>
    <row r="128" spans="1:4" x14ac:dyDescent="0.3">
      <c r="A128" t="s">
        <v>256</v>
      </c>
      <c r="B128" t="s">
        <v>4</v>
      </c>
      <c r="C128" t="s">
        <v>257</v>
      </c>
      <c r="D128" t="str">
        <f>HYPERLINK("https://talan.bank.gov.ua/get-user-certificate/wzlkNeQKTNyvoOB84Swg","Завантажити сертифікат")</f>
        <v>Завантажити сертифікат</v>
      </c>
    </row>
    <row r="129" spans="1:4" x14ac:dyDescent="0.3">
      <c r="A129" t="s">
        <v>258</v>
      </c>
      <c r="B129" t="s">
        <v>4</v>
      </c>
      <c r="C129" t="s">
        <v>259</v>
      </c>
      <c r="D129" t="str">
        <f>HYPERLINK("https://talan.bank.gov.ua/get-user-certificate/wzlkNc92uPErhVw1gpTb","Завантажити сертифікат")</f>
        <v>Завантажити сертифікат</v>
      </c>
    </row>
    <row r="130" spans="1:4" x14ac:dyDescent="0.3">
      <c r="A130" t="s">
        <v>260</v>
      </c>
      <c r="B130" t="s">
        <v>4</v>
      </c>
      <c r="C130" t="s">
        <v>261</v>
      </c>
      <c r="D130" t="str">
        <f>HYPERLINK("https://talan.bank.gov.ua/get-user-certificate/wzlkNWEPlKrb3YoGKtzt","Завантажити сертифікат")</f>
        <v>Завантажити сертифікат</v>
      </c>
    </row>
    <row r="131" spans="1:4" x14ac:dyDescent="0.3">
      <c r="A131" t="s">
        <v>262</v>
      </c>
      <c r="B131" t="s">
        <v>4</v>
      </c>
      <c r="C131" t="s">
        <v>263</v>
      </c>
      <c r="D131" t="str">
        <f>HYPERLINK("https://talan.bank.gov.ua/get-user-certificate/wzlkNlePX5IdkNNl1JJj","Завантажити сертифікат")</f>
        <v>Завантажити сертифікат</v>
      </c>
    </row>
    <row r="132" spans="1:4" x14ac:dyDescent="0.3">
      <c r="A132" t="s">
        <v>264</v>
      </c>
      <c r="B132" t="s">
        <v>4</v>
      </c>
      <c r="C132" t="s">
        <v>265</v>
      </c>
      <c r="D132" t="str">
        <f>HYPERLINK("https://talan.bank.gov.ua/get-user-certificate/wzlkNyWUwj2Ils4Z5BHL","Завантажити сертифікат")</f>
        <v>Завантажити сертифікат</v>
      </c>
    </row>
    <row r="133" spans="1:4" x14ac:dyDescent="0.3">
      <c r="A133" t="s">
        <v>266</v>
      </c>
      <c r="B133" t="s">
        <v>4</v>
      </c>
      <c r="C133" t="s">
        <v>267</v>
      </c>
      <c r="D133" t="str">
        <f>HYPERLINK("https://talan.bank.gov.ua/get-user-certificate/wzlkNVd7ChBPDQ5XKZPI","Завантажити сертифікат")</f>
        <v>Завантажити сертифікат</v>
      </c>
    </row>
    <row r="134" spans="1:4" x14ac:dyDescent="0.3">
      <c r="A134" t="s">
        <v>268</v>
      </c>
      <c r="B134" t="s">
        <v>4</v>
      </c>
      <c r="C134" t="s">
        <v>269</v>
      </c>
      <c r="D134" t="str">
        <f>HYPERLINK("https://talan.bank.gov.ua/get-user-certificate/wzlkNmG-nrJ8mjuWjAuY","Завантажити сертифікат")</f>
        <v>Завантажити сертифікат</v>
      </c>
    </row>
    <row r="135" spans="1:4" x14ac:dyDescent="0.3">
      <c r="A135" t="s">
        <v>270</v>
      </c>
      <c r="B135" t="s">
        <v>4</v>
      </c>
      <c r="C135" t="s">
        <v>271</v>
      </c>
      <c r="D135" t="str">
        <f>HYPERLINK("https://talan.bank.gov.ua/get-user-certificate/wzlkNGdpqEB3Rk9wi3OE","Завантажити сертифікат")</f>
        <v>Завантажити сертифікат</v>
      </c>
    </row>
    <row r="136" spans="1:4" x14ac:dyDescent="0.3">
      <c r="A136" t="s">
        <v>272</v>
      </c>
      <c r="B136" t="s">
        <v>4</v>
      </c>
      <c r="C136" t="s">
        <v>273</v>
      </c>
      <c r="D136" t="str">
        <f>HYPERLINK("https://talan.bank.gov.ua/get-user-certificate/wzlkN1Dn7BzECgrgIVqT","Завантажити сертифікат")</f>
        <v>Завантажити сертифікат</v>
      </c>
    </row>
    <row r="137" spans="1:4" x14ac:dyDescent="0.3">
      <c r="A137" t="s">
        <v>274</v>
      </c>
      <c r="B137" t="s">
        <v>4</v>
      </c>
      <c r="C137" t="s">
        <v>275</v>
      </c>
      <c r="D137" t="str">
        <f>HYPERLINK("https://talan.bank.gov.ua/get-user-certificate/wzlkNdWBJbwXqy2o7Arg","Завантажити сертифікат")</f>
        <v>Завантажити сертифікат</v>
      </c>
    </row>
    <row r="138" spans="1:4" x14ac:dyDescent="0.3">
      <c r="A138" t="s">
        <v>276</v>
      </c>
      <c r="B138" t="s">
        <v>4</v>
      </c>
      <c r="C138" t="s">
        <v>277</v>
      </c>
      <c r="D138" t="str">
        <f>HYPERLINK("https://talan.bank.gov.ua/get-user-certificate/wzlkNlUJZ_l18m6gFlav","Завантажити сертифікат")</f>
        <v>Завантажити сертифікат</v>
      </c>
    </row>
    <row r="139" spans="1:4" x14ac:dyDescent="0.3">
      <c r="A139" t="s">
        <v>278</v>
      </c>
      <c r="B139" t="s">
        <v>4</v>
      </c>
      <c r="C139" t="s">
        <v>279</v>
      </c>
      <c r="D139" t="str">
        <f>HYPERLINK("https://talan.bank.gov.ua/get-user-certificate/wzlkNSVfGPL4LTRzweLt","Завантажити сертифікат")</f>
        <v>Завантажити сертифікат</v>
      </c>
    </row>
    <row r="140" spans="1:4" x14ac:dyDescent="0.3">
      <c r="A140" t="s">
        <v>280</v>
      </c>
      <c r="B140" t="s">
        <v>4</v>
      </c>
      <c r="C140" t="s">
        <v>281</v>
      </c>
      <c r="D140" t="str">
        <f>HYPERLINK("https://talan.bank.gov.ua/get-user-certificate/wzlkNyR6SHUsefvJwuBi","Завантажити сертифікат")</f>
        <v>Завантажити сертифікат</v>
      </c>
    </row>
    <row r="141" spans="1:4" x14ac:dyDescent="0.3">
      <c r="A141" t="s">
        <v>282</v>
      </c>
      <c r="B141" t="s">
        <v>4</v>
      </c>
      <c r="C141" t="s">
        <v>283</v>
      </c>
      <c r="D141" t="str">
        <f>HYPERLINK("https://talan.bank.gov.ua/get-user-certificate/wzlkN3ZcvKB6VAV4EpmW","Завантажити сертифікат")</f>
        <v>Завантажити сертифікат</v>
      </c>
    </row>
    <row r="142" spans="1:4" x14ac:dyDescent="0.3">
      <c r="A142" t="s">
        <v>284</v>
      </c>
      <c r="B142" t="s">
        <v>4</v>
      </c>
      <c r="C142" t="s">
        <v>285</v>
      </c>
      <c r="D142" t="str">
        <f>HYPERLINK("https://talan.bank.gov.ua/get-user-certificate/wzlkNY8_u1imHebncB7n","Завантажити сертифікат")</f>
        <v>Завантажити сертифікат</v>
      </c>
    </row>
    <row r="143" spans="1:4" x14ac:dyDescent="0.3">
      <c r="A143" t="s">
        <v>286</v>
      </c>
      <c r="B143" t="s">
        <v>4</v>
      </c>
      <c r="C143" t="s">
        <v>287</v>
      </c>
      <c r="D143" t="str">
        <f>HYPERLINK("https://talan.bank.gov.ua/get-user-certificate/wzlkNLXHpRj502wPoiL-","Завантажити сертифікат")</f>
        <v>Завантажити сертифікат</v>
      </c>
    </row>
    <row r="144" spans="1:4" x14ac:dyDescent="0.3">
      <c r="A144" t="s">
        <v>288</v>
      </c>
      <c r="B144" t="s">
        <v>4</v>
      </c>
      <c r="C144" t="s">
        <v>289</v>
      </c>
      <c r="D144" t="str">
        <f>HYPERLINK("https://talan.bank.gov.ua/get-user-certificate/wzlkN1rY4BYgqNC1fB1t","Завантажити сертифікат")</f>
        <v>Завантажити сертифікат</v>
      </c>
    </row>
    <row r="145" spans="1:4" x14ac:dyDescent="0.3">
      <c r="A145" t="s">
        <v>290</v>
      </c>
      <c r="B145" t="s">
        <v>4</v>
      </c>
      <c r="C145" t="s">
        <v>291</v>
      </c>
      <c r="D145" t="str">
        <f>HYPERLINK("https://talan.bank.gov.ua/get-user-certificate/wzlkNM0tza2QT7ll2bCl","Завантажити сертифікат")</f>
        <v>Завантажити сертифікат</v>
      </c>
    </row>
    <row r="146" spans="1:4" x14ac:dyDescent="0.3">
      <c r="A146" t="s">
        <v>292</v>
      </c>
      <c r="B146" t="s">
        <v>4</v>
      </c>
      <c r="C146" t="s">
        <v>293</v>
      </c>
      <c r="D146" t="str">
        <f>HYPERLINK("https://talan.bank.gov.ua/get-user-certificate/wzlkNcD3rgKYQ2G9l9IB","Завантажити сертифікат")</f>
        <v>Завантажити сертифікат</v>
      </c>
    </row>
    <row r="147" spans="1:4" x14ac:dyDescent="0.3">
      <c r="A147" t="s">
        <v>294</v>
      </c>
      <c r="B147" t="s">
        <v>4</v>
      </c>
      <c r="C147" t="s">
        <v>295</v>
      </c>
      <c r="D147" t="str">
        <f>HYPERLINK("https://talan.bank.gov.ua/get-user-certificate/wzlkN2QGWyeLL4ayueOK","Завантажити сертифікат")</f>
        <v>Завантажити сертифікат</v>
      </c>
    </row>
    <row r="148" spans="1:4" x14ac:dyDescent="0.3">
      <c r="A148" t="s">
        <v>296</v>
      </c>
      <c r="B148" t="s">
        <v>4</v>
      </c>
      <c r="C148" t="s">
        <v>297</v>
      </c>
      <c r="D148" t="str">
        <f>HYPERLINK("https://talan.bank.gov.ua/get-user-certificate/wzlkNH7lTKagPXUvcBr0","Завантажити сертифікат")</f>
        <v>Завантажити сертифікат</v>
      </c>
    </row>
    <row r="149" spans="1:4" x14ac:dyDescent="0.3">
      <c r="A149" t="s">
        <v>298</v>
      </c>
      <c r="B149" t="s">
        <v>4</v>
      </c>
      <c r="C149" t="s">
        <v>299</v>
      </c>
      <c r="D149" t="str">
        <f>HYPERLINK("https://talan.bank.gov.ua/get-user-certificate/wzlkNVIOAulo5RgIHJgi","Завантажити сертифікат")</f>
        <v>Завантажити сертифікат</v>
      </c>
    </row>
    <row r="150" spans="1:4" x14ac:dyDescent="0.3">
      <c r="A150" t="s">
        <v>300</v>
      </c>
      <c r="B150" t="s">
        <v>4</v>
      </c>
      <c r="C150" t="s">
        <v>301</v>
      </c>
      <c r="D150" t="str">
        <f>HYPERLINK("https://talan.bank.gov.ua/get-user-certificate/wzlkN2iX2wuXa9qwqxZK","Завантажити сертифікат")</f>
        <v>Завантажити сертифікат</v>
      </c>
    </row>
    <row r="151" spans="1:4" x14ac:dyDescent="0.3">
      <c r="A151" t="s">
        <v>302</v>
      </c>
      <c r="B151" t="s">
        <v>4</v>
      </c>
      <c r="C151" t="s">
        <v>303</v>
      </c>
      <c r="D151" t="str">
        <f>HYPERLINK("https://talan.bank.gov.ua/get-user-certificate/wzlkNfsPc91AK9rqpyP8","Завантажити сертифікат")</f>
        <v>Завантажити сертифікат</v>
      </c>
    </row>
    <row r="152" spans="1:4" x14ac:dyDescent="0.3">
      <c r="A152" t="s">
        <v>304</v>
      </c>
      <c r="B152" t="s">
        <v>4</v>
      </c>
      <c r="C152" t="s">
        <v>305</v>
      </c>
      <c r="D152" t="str">
        <f>HYPERLINK("https://talan.bank.gov.ua/get-user-certificate/wzlkNmB7EAa-IzKLqir-","Завантажити сертифікат")</f>
        <v>Завантажити сертифікат</v>
      </c>
    </row>
    <row r="153" spans="1:4" x14ac:dyDescent="0.3">
      <c r="A153" t="s">
        <v>306</v>
      </c>
      <c r="B153" t="s">
        <v>4</v>
      </c>
      <c r="C153" t="s">
        <v>307</v>
      </c>
      <c r="D153" t="str">
        <f>HYPERLINK("https://talan.bank.gov.ua/get-user-certificate/wzlkN4LIeehqFcW5Cc2O","Завантажити сертифікат")</f>
        <v>Завантажити сертифікат</v>
      </c>
    </row>
    <row r="154" spans="1:4" x14ac:dyDescent="0.3">
      <c r="A154" t="s">
        <v>308</v>
      </c>
      <c r="B154" t="s">
        <v>4</v>
      </c>
      <c r="C154" t="s">
        <v>309</v>
      </c>
      <c r="D154" t="str">
        <f>HYPERLINK("https://talan.bank.gov.ua/get-user-certificate/wzlkNa24V8kKUlWHkR_n","Завантажити сертифікат")</f>
        <v>Завантажити сертифікат</v>
      </c>
    </row>
    <row r="155" spans="1:4" x14ac:dyDescent="0.3">
      <c r="A155" t="s">
        <v>310</v>
      </c>
      <c r="B155" t="s">
        <v>4</v>
      </c>
      <c r="C155" t="s">
        <v>311</v>
      </c>
      <c r="D155" t="str">
        <f>HYPERLINK("https://talan.bank.gov.ua/get-user-certificate/wzlkNHF6p732ykBoqhG_","Завантажити сертифікат")</f>
        <v>Завантажити сертифікат</v>
      </c>
    </row>
    <row r="156" spans="1:4" x14ac:dyDescent="0.3">
      <c r="A156" t="s">
        <v>312</v>
      </c>
      <c r="B156" t="s">
        <v>4</v>
      </c>
      <c r="C156" t="s">
        <v>313</v>
      </c>
      <c r="D156" t="str">
        <f>HYPERLINK("https://talan.bank.gov.ua/get-user-certificate/wzlkNJw3HFn_XX74shwH","Завантажити сертифікат")</f>
        <v>Завантажити сертифікат</v>
      </c>
    </row>
    <row r="157" spans="1:4" x14ac:dyDescent="0.3">
      <c r="A157" t="s">
        <v>314</v>
      </c>
      <c r="B157" t="s">
        <v>4</v>
      </c>
      <c r="C157" t="s">
        <v>315</v>
      </c>
      <c r="D157" t="str">
        <f>HYPERLINK("https://talan.bank.gov.ua/get-user-certificate/wzlkNJtDh7G8L-Q7QcIQ","Завантажити сертифікат")</f>
        <v>Завантажити сертифікат</v>
      </c>
    </row>
    <row r="158" spans="1:4" x14ac:dyDescent="0.3">
      <c r="A158" t="s">
        <v>316</v>
      </c>
      <c r="B158" t="s">
        <v>4</v>
      </c>
      <c r="C158" t="s">
        <v>317</v>
      </c>
      <c r="D158" t="str">
        <f>HYPERLINK("https://talan.bank.gov.ua/get-user-certificate/wzlkNHsCAn9JE7FiY5VW","Завантажити сертифікат")</f>
        <v>Завантажити сертифікат</v>
      </c>
    </row>
    <row r="159" spans="1:4" x14ac:dyDescent="0.3">
      <c r="A159" t="s">
        <v>318</v>
      </c>
      <c r="B159" t="s">
        <v>4</v>
      </c>
      <c r="C159" t="s">
        <v>319</v>
      </c>
      <c r="D159" t="str">
        <f>HYPERLINK("https://talan.bank.gov.ua/get-user-certificate/wzlkNv8SBCEA7jjEhYhr","Завантажити сертифікат")</f>
        <v>Завантажити сертифікат</v>
      </c>
    </row>
    <row r="160" spans="1:4" x14ac:dyDescent="0.3">
      <c r="A160" t="s">
        <v>320</v>
      </c>
      <c r="B160" t="s">
        <v>4</v>
      </c>
      <c r="C160" t="s">
        <v>321</v>
      </c>
      <c r="D160" t="str">
        <f>HYPERLINK("https://talan.bank.gov.ua/get-user-certificate/wzlkNfTJYNFIteU6ETgH","Завантажити сертифікат")</f>
        <v>Завантажити сертифікат</v>
      </c>
    </row>
    <row r="161" spans="1:4" x14ac:dyDescent="0.3">
      <c r="A161" t="s">
        <v>322</v>
      </c>
      <c r="B161" t="s">
        <v>4</v>
      </c>
      <c r="C161" t="s">
        <v>323</v>
      </c>
      <c r="D161" t="str">
        <f>HYPERLINK("https://talan.bank.gov.ua/get-user-certificate/wzlkNiz5k5554evFQT3A","Завантажити сертифікат")</f>
        <v>Завантажити сертифікат</v>
      </c>
    </row>
    <row r="162" spans="1:4" x14ac:dyDescent="0.3">
      <c r="A162" t="s">
        <v>324</v>
      </c>
      <c r="B162" t="s">
        <v>4</v>
      </c>
      <c r="C162" t="s">
        <v>325</v>
      </c>
      <c r="D162" t="str">
        <f>HYPERLINK("https://talan.bank.gov.ua/get-user-certificate/wzlkNQIoAiykrp9OuUrt","Завантажити сертифікат")</f>
        <v>Завантажити сертифікат</v>
      </c>
    </row>
    <row r="163" spans="1:4" x14ac:dyDescent="0.3">
      <c r="A163" t="s">
        <v>326</v>
      </c>
      <c r="B163" t="s">
        <v>4</v>
      </c>
      <c r="C163" t="s">
        <v>327</v>
      </c>
      <c r="D163" t="str">
        <f>HYPERLINK("https://talan.bank.gov.ua/get-user-certificate/wzlkNkTRFN-0ImN49DTo","Завантажити сертифікат")</f>
        <v>Завантажити сертифікат</v>
      </c>
    </row>
    <row r="164" spans="1:4" x14ac:dyDescent="0.3">
      <c r="A164" t="s">
        <v>328</v>
      </c>
      <c r="B164" t="s">
        <v>4</v>
      </c>
      <c r="C164" t="s">
        <v>329</v>
      </c>
      <c r="D164" t="str">
        <f>HYPERLINK("https://talan.bank.gov.ua/get-user-certificate/wzlkNEoYDYzHU3fJE9th","Завантажити сертифікат")</f>
        <v>Завантажити сертифікат</v>
      </c>
    </row>
    <row r="165" spans="1:4" x14ac:dyDescent="0.3">
      <c r="A165" t="s">
        <v>330</v>
      </c>
      <c r="B165" t="s">
        <v>4</v>
      </c>
      <c r="C165" t="s">
        <v>331</v>
      </c>
      <c r="D165" t="str">
        <f>HYPERLINK("https://talan.bank.gov.ua/get-user-certificate/wzlkNlHQnqbvlcNkdO2y","Завантажити сертифікат")</f>
        <v>Завантажити сертифікат</v>
      </c>
    </row>
    <row r="166" spans="1:4" x14ac:dyDescent="0.3">
      <c r="A166" t="s">
        <v>332</v>
      </c>
      <c r="B166" t="s">
        <v>4</v>
      </c>
      <c r="C166" t="s">
        <v>333</v>
      </c>
      <c r="D166" t="str">
        <f>HYPERLINK("https://talan.bank.gov.ua/get-user-certificate/wzlkN4pIIQXbKPOqffT8","Завантажити сертифікат")</f>
        <v>Завантажити сертифікат</v>
      </c>
    </row>
    <row r="167" spans="1:4" x14ac:dyDescent="0.3">
      <c r="A167" t="s">
        <v>334</v>
      </c>
      <c r="B167" t="s">
        <v>4</v>
      </c>
      <c r="C167" t="s">
        <v>335</v>
      </c>
      <c r="D167" t="str">
        <f>HYPERLINK("https://talan.bank.gov.ua/get-user-certificate/wzlkNF3ty1m4kScjNE2h","Завантажити сертифікат")</f>
        <v>Завантажити сертифікат</v>
      </c>
    </row>
    <row r="168" spans="1:4" x14ac:dyDescent="0.3">
      <c r="A168" t="s">
        <v>336</v>
      </c>
      <c r="B168" t="s">
        <v>4</v>
      </c>
      <c r="C168" t="s">
        <v>337</v>
      </c>
      <c r="D168" t="str">
        <f>HYPERLINK("https://talan.bank.gov.ua/get-user-certificate/wzlkNqUEMLmUhPwMICoj","Завантажити сертифікат")</f>
        <v>Завантажити сертифікат</v>
      </c>
    </row>
    <row r="169" spans="1:4" x14ac:dyDescent="0.3">
      <c r="A169" t="s">
        <v>338</v>
      </c>
      <c r="B169" t="s">
        <v>4</v>
      </c>
      <c r="C169" t="s">
        <v>339</v>
      </c>
      <c r="D169" t="str">
        <f>HYPERLINK("https://talan.bank.gov.ua/get-user-certificate/wzlkN9x7jOkIPyEd02TW","Завантажити сертифікат")</f>
        <v>Завантажити сертифікат</v>
      </c>
    </row>
    <row r="170" spans="1:4" x14ac:dyDescent="0.3">
      <c r="A170" t="s">
        <v>340</v>
      </c>
      <c r="B170" t="s">
        <v>4</v>
      </c>
      <c r="C170" t="s">
        <v>341</v>
      </c>
      <c r="D170" t="str">
        <f>HYPERLINK("https://talan.bank.gov.ua/get-user-certificate/wzlkNz7062dAzobdi-b5","Завантажити сертифікат")</f>
        <v>Завантажити сертифікат</v>
      </c>
    </row>
    <row r="171" spans="1:4" x14ac:dyDescent="0.3">
      <c r="A171" t="s">
        <v>342</v>
      </c>
      <c r="B171" t="s">
        <v>4</v>
      </c>
      <c r="C171" t="s">
        <v>343</v>
      </c>
      <c r="D171" t="str">
        <f>HYPERLINK("https://talan.bank.gov.ua/get-user-certificate/wzlkN5CIK_5_ZBlW4o78","Завантажити сертифікат")</f>
        <v>Завантажити сертифікат</v>
      </c>
    </row>
    <row r="172" spans="1:4" x14ac:dyDescent="0.3">
      <c r="A172" t="s">
        <v>344</v>
      </c>
      <c r="B172" t="s">
        <v>4</v>
      </c>
      <c r="C172" t="s">
        <v>345</v>
      </c>
      <c r="D172" t="str">
        <f>HYPERLINK("https://talan.bank.gov.ua/get-user-certificate/wzlkNCktjbC0TWh0UNd4","Завантажити сертифікат")</f>
        <v>Завантажити сертифікат</v>
      </c>
    </row>
    <row r="173" spans="1:4" x14ac:dyDescent="0.3">
      <c r="A173" t="s">
        <v>346</v>
      </c>
      <c r="B173" t="s">
        <v>4</v>
      </c>
      <c r="C173" t="s">
        <v>347</v>
      </c>
      <c r="D173" t="str">
        <f>HYPERLINK("https://talan.bank.gov.ua/get-user-certificate/wzlkND0qQIbJ67_R-NKe","Завантажити сертифікат")</f>
        <v>Завантажити сертифікат</v>
      </c>
    </row>
    <row r="174" spans="1:4" x14ac:dyDescent="0.3">
      <c r="A174" t="s">
        <v>348</v>
      </c>
      <c r="B174" t="s">
        <v>4</v>
      </c>
      <c r="C174" t="s">
        <v>349</v>
      </c>
      <c r="D174" t="str">
        <f>HYPERLINK("https://talan.bank.gov.ua/get-user-certificate/wzlkNK-SqHxQRQV61M-P","Завантажити сертифікат")</f>
        <v>Завантажити сертифікат</v>
      </c>
    </row>
    <row r="175" spans="1:4" x14ac:dyDescent="0.3">
      <c r="A175" t="s">
        <v>350</v>
      </c>
      <c r="B175" t="s">
        <v>4</v>
      </c>
      <c r="C175" t="s">
        <v>351</v>
      </c>
      <c r="D175" t="str">
        <f>HYPERLINK("https://talan.bank.gov.ua/get-user-certificate/wzlkNdqJWB4hUfUA0S_r","Завантажити сертифікат")</f>
        <v>Завантажити сертифікат</v>
      </c>
    </row>
    <row r="176" spans="1:4" x14ac:dyDescent="0.3">
      <c r="A176" t="s">
        <v>352</v>
      </c>
      <c r="B176" t="s">
        <v>4</v>
      </c>
      <c r="C176" t="s">
        <v>353</v>
      </c>
      <c r="D176" t="str">
        <f>HYPERLINK("https://talan.bank.gov.ua/get-user-certificate/wzlkNYkOcQ-bCyH4ioWA","Завантажити сертифікат")</f>
        <v>Завантажити сертифікат</v>
      </c>
    </row>
    <row r="177" spans="1:4" x14ac:dyDescent="0.3">
      <c r="A177" t="s">
        <v>354</v>
      </c>
      <c r="B177" t="s">
        <v>4</v>
      </c>
      <c r="C177" t="s">
        <v>355</v>
      </c>
      <c r="D177" t="str">
        <f>HYPERLINK("https://talan.bank.gov.ua/get-user-certificate/wzlkNTx01ezvYJvRBnt0","Завантажити сертифікат")</f>
        <v>Завантажити сертифікат</v>
      </c>
    </row>
    <row r="178" spans="1:4" x14ac:dyDescent="0.3">
      <c r="A178" t="s">
        <v>356</v>
      </c>
      <c r="B178" t="s">
        <v>4</v>
      </c>
      <c r="C178" t="s">
        <v>357</v>
      </c>
      <c r="D178" t="str">
        <f>HYPERLINK("https://talan.bank.gov.ua/get-user-certificate/wzlkNYRTQk20lv-E5Nra","Завантажити сертифікат")</f>
        <v>Завантажити сертифікат</v>
      </c>
    </row>
    <row r="179" spans="1:4" x14ac:dyDescent="0.3">
      <c r="A179" t="s">
        <v>358</v>
      </c>
      <c r="B179" t="s">
        <v>4</v>
      </c>
      <c r="C179" t="s">
        <v>359</v>
      </c>
      <c r="D179" t="str">
        <f>HYPERLINK("https://talan.bank.gov.ua/get-user-certificate/wzlkN0iguU9t4V6U1pQr","Завантажити сертифікат")</f>
        <v>Завантажити сертифікат</v>
      </c>
    </row>
    <row r="180" spans="1:4" x14ac:dyDescent="0.3">
      <c r="A180" t="s">
        <v>360</v>
      </c>
      <c r="B180" t="s">
        <v>4</v>
      </c>
      <c r="C180" t="s">
        <v>361</v>
      </c>
      <c r="D180" t="str">
        <f>HYPERLINK("https://talan.bank.gov.ua/get-user-certificate/wzlkNUIQZ9XA-YfXJb0f","Завантажити сертифікат")</f>
        <v>Завантажити сертифікат</v>
      </c>
    </row>
    <row r="181" spans="1:4" x14ac:dyDescent="0.3">
      <c r="A181" t="s">
        <v>362</v>
      </c>
      <c r="B181" t="s">
        <v>4</v>
      </c>
      <c r="C181" t="s">
        <v>363</v>
      </c>
      <c r="D181" t="str">
        <f>HYPERLINK("https://talan.bank.gov.ua/get-user-certificate/wzlkNZwgJTW1x8fD9pF1","Завантажити сертифікат")</f>
        <v>Завантажити сертифікат</v>
      </c>
    </row>
    <row r="182" spans="1:4" x14ac:dyDescent="0.3">
      <c r="A182" t="s">
        <v>364</v>
      </c>
      <c r="B182" t="s">
        <v>4</v>
      </c>
      <c r="C182" t="s">
        <v>365</v>
      </c>
      <c r="D182" t="str">
        <f>HYPERLINK("https://talan.bank.gov.ua/get-user-certificate/wzlkNZn61Q80juDjGfxy","Завантажити сертифікат")</f>
        <v>Завантажити сертифікат</v>
      </c>
    </row>
    <row r="183" spans="1:4" x14ac:dyDescent="0.3">
      <c r="A183" t="s">
        <v>366</v>
      </c>
      <c r="B183" t="s">
        <v>4</v>
      </c>
      <c r="C183" t="s">
        <v>367</v>
      </c>
      <c r="D183" t="str">
        <f>HYPERLINK("https://talan.bank.gov.ua/get-user-certificate/wzlkNYgc33am-gS4ZO4o","Завантажити сертифікат")</f>
        <v>Завантажити сертифікат</v>
      </c>
    </row>
    <row r="184" spans="1:4" x14ac:dyDescent="0.3">
      <c r="A184" t="s">
        <v>368</v>
      </c>
      <c r="B184" t="s">
        <v>4</v>
      </c>
      <c r="C184" t="s">
        <v>369</v>
      </c>
      <c r="D184" t="str">
        <f>HYPERLINK("https://talan.bank.gov.ua/get-user-certificate/wzlkNHiUea6YA-jGb8UG","Завантажити сертифікат")</f>
        <v>Завантажити сертифікат</v>
      </c>
    </row>
    <row r="185" spans="1:4" x14ac:dyDescent="0.3">
      <c r="A185" t="s">
        <v>370</v>
      </c>
      <c r="B185" t="s">
        <v>4</v>
      </c>
      <c r="C185" t="s">
        <v>371</v>
      </c>
      <c r="D185" t="str">
        <f>HYPERLINK("https://talan.bank.gov.ua/get-user-certificate/wzlkNZdc8vGe3vPjhxdV","Завантажити сертифікат")</f>
        <v>Завантажити сертифікат</v>
      </c>
    </row>
    <row r="186" spans="1:4" x14ac:dyDescent="0.3">
      <c r="A186" t="s">
        <v>372</v>
      </c>
      <c r="B186" t="s">
        <v>4</v>
      </c>
      <c r="C186" t="s">
        <v>373</v>
      </c>
      <c r="D186" t="str">
        <f>HYPERLINK("https://talan.bank.gov.ua/get-user-certificate/wzlkN6sN85KETNEcBLqX","Завантажити сертифікат")</f>
        <v>Завантажити сертифікат</v>
      </c>
    </row>
    <row r="187" spans="1:4" x14ac:dyDescent="0.3">
      <c r="A187" t="s">
        <v>374</v>
      </c>
      <c r="B187" t="s">
        <v>4</v>
      </c>
      <c r="C187" t="s">
        <v>375</v>
      </c>
      <c r="D187" t="str">
        <f>HYPERLINK("https://talan.bank.gov.ua/get-user-certificate/wzlkNOHBLcXBY0_0ZN3g","Завантажити сертифікат")</f>
        <v>Завантажити сертифікат</v>
      </c>
    </row>
    <row r="188" spans="1:4" x14ac:dyDescent="0.3">
      <c r="A188" t="s">
        <v>376</v>
      </c>
      <c r="B188" t="s">
        <v>4</v>
      </c>
      <c r="C188" t="s">
        <v>377</v>
      </c>
      <c r="D188" t="str">
        <f>HYPERLINK("https://talan.bank.gov.ua/get-user-certificate/wzlkNdIntE1JsvYFxJv1","Завантажити сертифікат")</f>
        <v>Завантажити сертифікат</v>
      </c>
    </row>
    <row r="189" spans="1:4" x14ac:dyDescent="0.3">
      <c r="A189" t="s">
        <v>378</v>
      </c>
      <c r="B189" t="s">
        <v>4</v>
      </c>
      <c r="C189" t="s">
        <v>377</v>
      </c>
      <c r="D189" t="str">
        <f>HYPERLINK("https://talan.bank.gov.ua/get-user-certificate/wzlkNUIjyhNV1LtUVUxt","Завантажити сертифікат")</f>
        <v>Завантажити сертифікат</v>
      </c>
    </row>
    <row r="190" spans="1:4" x14ac:dyDescent="0.3">
      <c r="A190" t="s">
        <v>379</v>
      </c>
      <c r="B190" t="s">
        <v>4</v>
      </c>
      <c r="C190" t="s">
        <v>380</v>
      </c>
      <c r="D190" t="str">
        <f>HYPERLINK("https://talan.bank.gov.ua/get-user-certificate/wzlkNTq6v4CS79O2vLBx","Завантажити сертифікат")</f>
        <v>Завантажити сертифікат</v>
      </c>
    </row>
    <row r="191" spans="1:4" x14ac:dyDescent="0.3">
      <c r="A191" t="s">
        <v>381</v>
      </c>
      <c r="B191" t="s">
        <v>4</v>
      </c>
      <c r="C191" t="s">
        <v>382</v>
      </c>
      <c r="D191" t="str">
        <f>HYPERLINK("https://talan.bank.gov.ua/get-user-certificate/wzlkN1WZCUte3bAihpa4","Завантажити сертифікат")</f>
        <v>Завантажити сертифікат</v>
      </c>
    </row>
    <row r="192" spans="1:4" x14ac:dyDescent="0.3">
      <c r="A192" t="s">
        <v>383</v>
      </c>
      <c r="B192" t="s">
        <v>4</v>
      </c>
      <c r="C192" t="s">
        <v>384</v>
      </c>
      <c r="D192" t="str">
        <f>HYPERLINK("https://talan.bank.gov.ua/get-user-certificate/wzlkNeWNDEkBdvmreXtt","Завантажити сертифікат")</f>
        <v>Завантажити сертифікат</v>
      </c>
    </row>
    <row r="193" spans="1:4" x14ac:dyDescent="0.3">
      <c r="A193" t="s">
        <v>385</v>
      </c>
      <c r="B193" t="s">
        <v>4</v>
      </c>
      <c r="C193" t="s">
        <v>386</v>
      </c>
      <c r="D193" t="str">
        <f>HYPERLINK("https://talan.bank.gov.ua/get-user-certificate/wzlkNAeyO6jM42em4It7","Завантажити сертифікат")</f>
        <v>Завантажити сертифікат</v>
      </c>
    </row>
    <row r="194" spans="1:4" x14ac:dyDescent="0.3">
      <c r="A194" t="s">
        <v>387</v>
      </c>
      <c r="B194" t="s">
        <v>4</v>
      </c>
      <c r="C194" t="s">
        <v>388</v>
      </c>
      <c r="D194" t="str">
        <f>HYPERLINK("https://talan.bank.gov.ua/get-user-certificate/wzlkN3PNrZfpPoYjPwLY","Завантажити сертифікат")</f>
        <v>Завантажити сертифікат</v>
      </c>
    </row>
    <row r="195" spans="1:4" x14ac:dyDescent="0.3">
      <c r="A195" t="s">
        <v>389</v>
      </c>
      <c r="B195" t="s">
        <v>4</v>
      </c>
      <c r="C195" t="s">
        <v>390</v>
      </c>
      <c r="D195" t="str">
        <f>HYPERLINK("https://talan.bank.gov.ua/get-user-certificate/wzlkN9NtZJrHaBd_FNKz","Завантажити сертифікат")</f>
        <v>Завантажити сертифікат</v>
      </c>
    </row>
    <row r="196" spans="1:4" x14ac:dyDescent="0.3">
      <c r="A196" t="s">
        <v>391</v>
      </c>
      <c r="B196" t="s">
        <v>4</v>
      </c>
      <c r="C196" t="s">
        <v>392</v>
      </c>
      <c r="D196" t="str">
        <f>HYPERLINK("https://talan.bank.gov.ua/get-user-certificate/wzlkNPNXEKogkE691PB3","Завантажити сертифікат")</f>
        <v>Завантажити сертифікат</v>
      </c>
    </row>
    <row r="197" spans="1:4" x14ac:dyDescent="0.3">
      <c r="A197" t="s">
        <v>393</v>
      </c>
      <c r="B197" t="s">
        <v>4</v>
      </c>
      <c r="C197" t="s">
        <v>394</v>
      </c>
      <c r="D197" t="str">
        <f>HYPERLINK("https://talan.bank.gov.ua/get-user-certificate/wzlkNoNaXlTwVJI2LC81","Завантажити сертифікат")</f>
        <v>Завантажити сертифікат</v>
      </c>
    </row>
    <row r="198" spans="1:4" x14ac:dyDescent="0.3">
      <c r="A198" t="s">
        <v>395</v>
      </c>
      <c r="B198" t="s">
        <v>4</v>
      </c>
      <c r="C198" t="s">
        <v>396</v>
      </c>
      <c r="D198" t="str">
        <f>HYPERLINK("https://talan.bank.gov.ua/get-user-certificate/wzlkNONS_vv02l1kwupz","Завантажити сертифікат")</f>
        <v>Завантажити сертифікат</v>
      </c>
    </row>
    <row r="199" spans="1:4" x14ac:dyDescent="0.3">
      <c r="A199" t="s">
        <v>397</v>
      </c>
      <c r="B199" t="s">
        <v>4</v>
      </c>
      <c r="C199" t="s">
        <v>398</v>
      </c>
      <c r="D199" t="str">
        <f>HYPERLINK("https://talan.bank.gov.ua/get-user-certificate/wzlkNtHg5K3mejcWV6iW","Завантажити сертифікат")</f>
        <v>Завантажити сертифікат</v>
      </c>
    </row>
    <row r="200" spans="1:4" x14ac:dyDescent="0.3">
      <c r="A200" t="s">
        <v>399</v>
      </c>
      <c r="B200" t="s">
        <v>4</v>
      </c>
      <c r="C200" t="s">
        <v>400</v>
      </c>
      <c r="D200" t="str">
        <f>HYPERLINK("https://talan.bank.gov.ua/get-user-certificate/wzlkNESTxLxXd0AcX4_3","Завантажити сертифікат")</f>
        <v>Завантажити сертифікат</v>
      </c>
    </row>
    <row r="201" spans="1:4" x14ac:dyDescent="0.3">
      <c r="A201" t="s">
        <v>401</v>
      </c>
      <c r="B201" t="s">
        <v>4</v>
      </c>
      <c r="C201" t="s">
        <v>402</v>
      </c>
      <c r="D201" t="str">
        <f>HYPERLINK("https://talan.bank.gov.ua/get-user-certificate/wzlkNAXmmXh8KbS7lrj3","Завантажити сертифікат")</f>
        <v>Завантажити сертифікат</v>
      </c>
    </row>
    <row r="202" spans="1:4" x14ac:dyDescent="0.3">
      <c r="A202" t="s">
        <v>403</v>
      </c>
      <c r="B202" t="s">
        <v>4</v>
      </c>
      <c r="C202" t="s">
        <v>404</v>
      </c>
      <c r="D202" t="str">
        <f>HYPERLINK("https://talan.bank.gov.ua/get-user-certificate/wzlkN8IxdEVift3ZJI32","Завантажити сертифікат")</f>
        <v>Завантажити сертифікат</v>
      </c>
    </row>
    <row r="203" spans="1:4" x14ac:dyDescent="0.3">
      <c r="A203" t="s">
        <v>405</v>
      </c>
      <c r="B203" t="s">
        <v>4</v>
      </c>
      <c r="C203" t="s">
        <v>406</v>
      </c>
      <c r="D203" t="str">
        <f>HYPERLINK("https://talan.bank.gov.ua/get-user-certificate/wzlkNpSiiPNNCKBavRA4","Завантажити сертифікат")</f>
        <v>Завантажити сертифікат</v>
      </c>
    </row>
    <row r="204" spans="1:4" x14ac:dyDescent="0.3">
      <c r="A204" t="s">
        <v>407</v>
      </c>
      <c r="B204" t="s">
        <v>4</v>
      </c>
      <c r="C204" t="s">
        <v>408</v>
      </c>
      <c r="D204" t="str">
        <f>HYPERLINK("https://talan.bank.gov.ua/get-user-certificate/wzlkNducLkzp8FzhSw98","Завантажити сертифікат")</f>
        <v>Завантажити сертифікат</v>
      </c>
    </row>
    <row r="205" spans="1:4" x14ac:dyDescent="0.3">
      <c r="A205" t="s">
        <v>409</v>
      </c>
      <c r="B205" t="s">
        <v>4</v>
      </c>
      <c r="C205" t="s">
        <v>410</v>
      </c>
      <c r="D205" t="str">
        <f>HYPERLINK("https://talan.bank.gov.ua/get-user-certificate/wzlkN2hjJfA9kwpcR79J","Завантажити сертифікат")</f>
        <v>Завантажити сертифікат</v>
      </c>
    </row>
    <row r="206" spans="1:4" x14ac:dyDescent="0.3">
      <c r="A206" t="s">
        <v>411</v>
      </c>
      <c r="B206" t="s">
        <v>4</v>
      </c>
      <c r="C206" t="s">
        <v>412</v>
      </c>
      <c r="D206" t="str">
        <f>HYPERLINK("https://talan.bank.gov.ua/get-user-certificate/wzlkNyqSBKStleDyn0WD","Завантажити сертифікат")</f>
        <v>Завантажити сертифікат</v>
      </c>
    </row>
    <row r="207" spans="1:4" x14ac:dyDescent="0.3">
      <c r="A207" t="s">
        <v>413</v>
      </c>
      <c r="B207" t="s">
        <v>4</v>
      </c>
      <c r="C207" t="s">
        <v>414</v>
      </c>
      <c r="D207" t="str">
        <f>HYPERLINK("https://talan.bank.gov.ua/get-user-certificate/wzlkNyfSjzjjWsI-xNvE","Завантажити сертифікат")</f>
        <v>Завантажити сертифікат</v>
      </c>
    </row>
    <row r="208" spans="1:4" x14ac:dyDescent="0.3">
      <c r="A208" t="s">
        <v>415</v>
      </c>
      <c r="B208" t="s">
        <v>4</v>
      </c>
      <c r="C208" t="s">
        <v>416</v>
      </c>
      <c r="D208" t="str">
        <f>HYPERLINK("https://talan.bank.gov.ua/get-user-certificate/wzlkNtwTd-_j6g_NRBoC","Завантажити сертифікат")</f>
        <v>Завантажити сертифікат</v>
      </c>
    </row>
    <row r="209" spans="1:4" x14ac:dyDescent="0.3">
      <c r="A209" t="s">
        <v>417</v>
      </c>
      <c r="B209" t="s">
        <v>4</v>
      </c>
      <c r="C209" t="s">
        <v>418</v>
      </c>
      <c r="D209" t="str">
        <f>HYPERLINK("https://talan.bank.gov.ua/get-user-certificate/wzlkNdkjHNliMqfEbWgn","Завантажити сертифікат")</f>
        <v>Завантажити сертифікат</v>
      </c>
    </row>
    <row r="210" spans="1:4" x14ac:dyDescent="0.3">
      <c r="A210" t="s">
        <v>419</v>
      </c>
      <c r="B210" t="s">
        <v>4</v>
      </c>
      <c r="C210" t="s">
        <v>420</v>
      </c>
      <c r="D210" t="str">
        <f>HYPERLINK("https://talan.bank.gov.ua/get-user-certificate/wzlkN85dFF1QDj_XDATT","Завантажити сертифікат")</f>
        <v>Завантажити сертифікат</v>
      </c>
    </row>
    <row r="211" spans="1:4" x14ac:dyDescent="0.3">
      <c r="A211" t="s">
        <v>421</v>
      </c>
      <c r="B211" t="s">
        <v>4</v>
      </c>
      <c r="C211" t="s">
        <v>422</v>
      </c>
      <c r="D211" t="str">
        <f>HYPERLINK("https://talan.bank.gov.ua/get-user-certificate/wzlkNMwu8iubA9OHzy9x","Завантажити сертифікат")</f>
        <v>Завантажити сертифікат</v>
      </c>
    </row>
    <row r="212" spans="1:4" x14ac:dyDescent="0.3">
      <c r="A212" t="s">
        <v>423</v>
      </c>
      <c r="B212" t="s">
        <v>4</v>
      </c>
      <c r="C212" t="s">
        <v>424</v>
      </c>
      <c r="D212" t="str">
        <f>HYPERLINK("https://talan.bank.gov.ua/get-user-certificate/wzlkNEqQrnxbJT7fQ8cz","Завантажити сертифікат")</f>
        <v>Завантажити сертифікат</v>
      </c>
    </row>
    <row r="213" spans="1:4" x14ac:dyDescent="0.3">
      <c r="A213" t="s">
        <v>425</v>
      </c>
      <c r="B213" t="s">
        <v>4</v>
      </c>
      <c r="C213" t="s">
        <v>426</v>
      </c>
      <c r="D213" t="str">
        <f>HYPERLINK("https://talan.bank.gov.ua/get-user-certificate/wzlkNi7oUVLdijC_esys","Завантажити сертифікат")</f>
        <v>Завантажити сертифікат</v>
      </c>
    </row>
    <row r="214" spans="1:4" x14ac:dyDescent="0.3">
      <c r="A214" t="s">
        <v>427</v>
      </c>
      <c r="B214" t="s">
        <v>4</v>
      </c>
      <c r="C214" t="s">
        <v>428</v>
      </c>
      <c r="D214" t="str">
        <f>HYPERLINK("https://talan.bank.gov.ua/get-user-certificate/wzlkNi1liH6yNWGUd7SH","Завантажити сертифікат")</f>
        <v>Завантажити сертифікат</v>
      </c>
    </row>
    <row r="215" spans="1:4" x14ac:dyDescent="0.3">
      <c r="A215" t="s">
        <v>429</v>
      </c>
      <c r="B215" t="s">
        <v>4</v>
      </c>
      <c r="C215" t="s">
        <v>430</v>
      </c>
      <c r="D215" t="str">
        <f>HYPERLINK("https://talan.bank.gov.ua/get-user-certificate/wzlkNGrR6tkwmtz7G0K6","Завантажити сертифікат")</f>
        <v>Завантажити сертифікат</v>
      </c>
    </row>
    <row r="216" spans="1:4" x14ac:dyDescent="0.3">
      <c r="A216" t="s">
        <v>431</v>
      </c>
      <c r="B216" t="s">
        <v>4</v>
      </c>
      <c r="C216" t="s">
        <v>432</v>
      </c>
      <c r="D216" t="str">
        <f>HYPERLINK("https://talan.bank.gov.ua/get-user-certificate/wzlkNpc-7Gb4fP-gfTAx","Завантажити сертифікат")</f>
        <v>Завантажити сертифікат</v>
      </c>
    </row>
    <row r="217" spans="1:4" x14ac:dyDescent="0.3">
      <c r="A217" t="s">
        <v>433</v>
      </c>
      <c r="B217" t="s">
        <v>4</v>
      </c>
      <c r="C217" t="s">
        <v>434</v>
      </c>
      <c r="D217" t="str">
        <f>HYPERLINK("https://talan.bank.gov.ua/get-user-certificate/wzlkNiHJh7cEwMupnJlj","Завантажити сертифікат")</f>
        <v>Завантажити сертифікат</v>
      </c>
    </row>
    <row r="218" spans="1:4" x14ac:dyDescent="0.3">
      <c r="A218" t="s">
        <v>435</v>
      </c>
      <c r="B218" t="s">
        <v>4</v>
      </c>
      <c r="C218" t="s">
        <v>436</v>
      </c>
      <c r="D218" t="str">
        <f>HYPERLINK("https://talan.bank.gov.ua/get-user-certificate/wzlkNMQowI_-QxK8jCsq","Завантажити сертифікат")</f>
        <v>Завантажити сертифікат</v>
      </c>
    </row>
    <row r="219" spans="1:4" x14ac:dyDescent="0.3">
      <c r="A219" t="s">
        <v>437</v>
      </c>
      <c r="B219" t="s">
        <v>4</v>
      </c>
      <c r="C219" t="s">
        <v>438</v>
      </c>
      <c r="D219" t="str">
        <f>HYPERLINK("https://talan.bank.gov.ua/get-user-certificate/wzlkNwtSOPiOe1kagCVE","Завантажити сертифікат")</f>
        <v>Завантажити сертифікат</v>
      </c>
    </row>
    <row r="220" spans="1:4" x14ac:dyDescent="0.3">
      <c r="A220" t="s">
        <v>439</v>
      </c>
      <c r="B220" t="s">
        <v>4</v>
      </c>
      <c r="C220" t="s">
        <v>440</v>
      </c>
      <c r="D220" t="str">
        <f>HYPERLINK("https://talan.bank.gov.ua/get-user-certificate/wzlkNblUccL-SBDYeyNi","Завантажити сертифікат")</f>
        <v>Завантажити сертифікат</v>
      </c>
    </row>
    <row r="221" spans="1:4" x14ac:dyDescent="0.3">
      <c r="A221" t="s">
        <v>441</v>
      </c>
      <c r="B221" t="s">
        <v>4</v>
      </c>
      <c r="C221" t="s">
        <v>442</v>
      </c>
      <c r="D221" t="str">
        <f>HYPERLINK("https://talan.bank.gov.ua/get-user-certificate/wzlkNwKUnEuzeKP1wjqC","Завантажити сертифікат")</f>
        <v>Завантажити сертифікат</v>
      </c>
    </row>
    <row r="222" spans="1:4" x14ac:dyDescent="0.3">
      <c r="A222" t="s">
        <v>443</v>
      </c>
      <c r="B222" t="s">
        <v>4</v>
      </c>
      <c r="C222" t="s">
        <v>444</v>
      </c>
      <c r="D222" t="str">
        <f>HYPERLINK("https://talan.bank.gov.ua/get-user-certificate/wzlkN1MLgIkdObcdSkjP","Завантажити сертифікат")</f>
        <v>Завантажити сертифікат</v>
      </c>
    </row>
    <row r="223" spans="1:4" x14ac:dyDescent="0.3">
      <c r="A223" t="s">
        <v>445</v>
      </c>
      <c r="B223" t="s">
        <v>4</v>
      </c>
      <c r="C223" t="s">
        <v>446</v>
      </c>
      <c r="D223" t="str">
        <f>HYPERLINK("https://talan.bank.gov.ua/get-user-certificate/wzlkNYJJreCO-feE3skK","Завантажити сертифікат")</f>
        <v>Завантажити сертифікат</v>
      </c>
    </row>
    <row r="224" spans="1:4" x14ac:dyDescent="0.3">
      <c r="A224" t="s">
        <v>447</v>
      </c>
      <c r="B224" t="s">
        <v>4</v>
      </c>
      <c r="C224" t="s">
        <v>448</v>
      </c>
      <c r="D224" t="str">
        <f>HYPERLINK("https://talan.bank.gov.ua/get-user-certificate/wzlkNzAogQ6C1OKZ7goj","Завантажити сертифікат")</f>
        <v>Завантажити сертифікат</v>
      </c>
    </row>
    <row r="225" spans="1:4" x14ac:dyDescent="0.3">
      <c r="A225" t="s">
        <v>449</v>
      </c>
      <c r="B225" t="s">
        <v>4</v>
      </c>
      <c r="C225" t="s">
        <v>450</v>
      </c>
      <c r="D225" t="str">
        <f>HYPERLINK("https://talan.bank.gov.ua/get-user-certificate/wzlkNTLzBJChLEaV6YYm","Завантажити сертифікат")</f>
        <v>Завантажити сертифікат</v>
      </c>
    </row>
    <row r="226" spans="1:4" x14ac:dyDescent="0.3">
      <c r="A226" t="s">
        <v>451</v>
      </c>
      <c r="B226" t="s">
        <v>4</v>
      </c>
      <c r="C226" t="s">
        <v>452</v>
      </c>
      <c r="D226" t="str">
        <f>HYPERLINK("https://talan.bank.gov.ua/get-user-certificate/wzlkN6kl9kVRoP-vUAmJ","Завантажити сертифікат")</f>
        <v>Завантажити сертифікат</v>
      </c>
    </row>
    <row r="227" spans="1:4" x14ac:dyDescent="0.3">
      <c r="A227" t="s">
        <v>453</v>
      </c>
      <c r="B227" t="s">
        <v>4</v>
      </c>
      <c r="C227" t="s">
        <v>454</v>
      </c>
      <c r="D227" t="str">
        <f>HYPERLINK("https://talan.bank.gov.ua/get-user-certificate/wzlkNuRHT2SOW6rYCzpx","Завантажити сертифікат")</f>
        <v>Завантажити сертифікат</v>
      </c>
    </row>
    <row r="228" spans="1:4" x14ac:dyDescent="0.3">
      <c r="A228" t="s">
        <v>455</v>
      </c>
      <c r="B228" t="s">
        <v>4</v>
      </c>
      <c r="C228" t="s">
        <v>456</v>
      </c>
      <c r="D228" t="str">
        <f>HYPERLINK("https://talan.bank.gov.ua/get-user-certificate/wzlkNjAvzzjjvHPu5dTL","Завантажити сертифікат")</f>
        <v>Завантажити сертифікат</v>
      </c>
    </row>
    <row r="229" spans="1:4" x14ac:dyDescent="0.3">
      <c r="A229" t="s">
        <v>457</v>
      </c>
      <c r="B229" t="s">
        <v>4</v>
      </c>
      <c r="C229" t="s">
        <v>458</v>
      </c>
      <c r="D229" t="str">
        <f>HYPERLINK("https://talan.bank.gov.ua/get-user-certificate/wzlkNKe93j9YWzNdq1L3","Завантажити сертифікат")</f>
        <v>Завантажити сертифікат</v>
      </c>
    </row>
    <row r="230" spans="1:4" x14ac:dyDescent="0.3">
      <c r="A230" t="s">
        <v>459</v>
      </c>
      <c r="B230" t="s">
        <v>4</v>
      </c>
      <c r="C230" t="s">
        <v>460</v>
      </c>
      <c r="D230" t="str">
        <f>HYPERLINK("https://talan.bank.gov.ua/get-user-certificate/wzlkN67_CXI_Zrs0E04c","Завантажити сертифікат")</f>
        <v>Завантажити сертифікат</v>
      </c>
    </row>
    <row r="231" spans="1:4" x14ac:dyDescent="0.3">
      <c r="A231" t="s">
        <v>461</v>
      </c>
      <c r="B231" t="s">
        <v>4</v>
      </c>
      <c r="C231" t="s">
        <v>462</v>
      </c>
      <c r="D231" t="str">
        <f>HYPERLINK("https://talan.bank.gov.ua/get-user-certificate/wzlkNAkV5UzN8J1YBHtd","Завантажити сертифікат")</f>
        <v>Завантажити сертифікат</v>
      </c>
    </row>
    <row r="232" spans="1:4" x14ac:dyDescent="0.3">
      <c r="A232" t="s">
        <v>463</v>
      </c>
      <c r="B232" t="s">
        <v>4</v>
      </c>
      <c r="C232" t="s">
        <v>464</v>
      </c>
      <c r="D232" t="str">
        <f>HYPERLINK("https://talan.bank.gov.ua/get-user-certificate/wzlkN7KrQYts1m588RGA","Завантажити сертифікат")</f>
        <v>Завантажити сертифікат</v>
      </c>
    </row>
    <row r="233" spans="1:4" x14ac:dyDescent="0.3">
      <c r="A233" t="s">
        <v>465</v>
      </c>
      <c r="B233" t="s">
        <v>4</v>
      </c>
      <c r="C233" t="s">
        <v>466</v>
      </c>
      <c r="D233" t="str">
        <f>HYPERLINK("https://talan.bank.gov.ua/get-user-certificate/wzlkNhdGcW_YHZDs5RAu","Завантажити сертифікат")</f>
        <v>Завантажити сертифікат</v>
      </c>
    </row>
    <row r="234" spans="1:4" x14ac:dyDescent="0.3">
      <c r="A234" t="s">
        <v>467</v>
      </c>
      <c r="B234" t="s">
        <v>4</v>
      </c>
      <c r="C234" t="s">
        <v>468</v>
      </c>
      <c r="D234" t="str">
        <f>HYPERLINK("https://talan.bank.gov.ua/get-user-certificate/wzlkNK9pQJzwrPv9bAss","Завантажити сертифікат")</f>
        <v>Завантажити сертифікат</v>
      </c>
    </row>
    <row r="235" spans="1:4" x14ac:dyDescent="0.3">
      <c r="A235" t="s">
        <v>469</v>
      </c>
      <c r="B235" t="s">
        <v>4</v>
      </c>
      <c r="C235" t="s">
        <v>470</v>
      </c>
      <c r="D235" t="str">
        <f>HYPERLINK("https://talan.bank.gov.ua/get-user-certificate/wzlkNCWu3onogL1Ig0v9","Завантажити сертифікат")</f>
        <v>Завантажити сертифікат</v>
      </c>
    </row>
    <row r="236" spans="1:4" x14ac:dyDescent="0.3">
      <c r="A236" t="s">
        <v>471</v>
      </c>
      <c r="B236" t="s">
        <v>4</v>
      </c>
      <c r="C236" t="s">
        <v>472</v>
      </c>
      <c r="D236" t="str">
        <f>HYPERLINK("https://talan.bank.gov.ua/get-user-certificate/wzlkNFDJcmK_F5vNHf2L","Завантажити сертифікат")</f>
        <v>Завантажити сертифікат</v>
      </c>
    </row>
    <row r="237" spans="1:4" x14ac:dyDescent="0.3">
      <c r="A237" t="s">
        <v>473</v>
      </c>
      <c r="B237" t="s">
        <v>4</v>
      </c>
      <c r="C237" t="s">
        <v>474</v>
      </c>
      <c r="D237" t="str">
        <f>HYPERLINK("https://talan.bank.gov.ua/get-user-certificate/wzlkNl6XvCXylDpOUrLw","Завантажити сертифікат")</f>
        <v>Завантажити сертифікат</v>
      </c>
    </row>
    <row r="238" spans="1:4" x14ac:dyDescent="0.3">
      <c r="A238" t="s">
        <v>475</v>
      </c>
      <c r="B238" t="s">
        <v>4</v>
      </c>
      <c r="C238" t="s">
        <v>476</v>
      </c>
      <c r="D238" t="str">
        <f>HYPERLINK("https://talan.bank.gov.ua/get-user-certificate/wzlkNT8jGcPAXCtSN1on","Завантажити сертифікат")</f>
        <v>Завантажити сертифікат</v>
      </c>
    </row>
    <row r="239" spans="1:4" x14ac:dyDescent="0.3">
      <c r="A239" t="s">
        <v>477</v>
      </c>
      <c r="B239" t="s">
        <v>4</v>
      </c>
      <c r="C239" t="s">
        <v>478</v>
      </c>
      <c r="D239" t="str">
        <f>HYPERLINK("https://talan.bank.gov.ua/get-user-certificate/wzlkN0FaHkxCQWewSvis","Завантажити сертифікат")</f>
        <v>Завантажити сертифікат</v>
      </c>
    </row>
    <row r="240" spans="1:4" x14ac:dyDescent="0.3">
      <c r="A240" t="s">
        <v>479</v>
      </c>
      <c r="B240" t="s">
        <v>4</v>
      </c>
      <c r="C240" t="s">
        <v>480</v>
      </c>
      <c r="D240" t="str">
        <f>HYPERLINK("https://talan.bank.gov.ua/get-user-certificate/wzlkN3ZB-fBc5sbiGKuK","Завантажити сертифікат")</f>
        <v>Завантажити сертифікат</v>
      </c>
    </row>
    <row r="241" spans="1:4" x14ac:dyDescent="0.3">
      <c r="A241" t="s">
        <v>481</v>
      </c>
      <c r="B241" t="s">
        <v>4</v>
      </c>
      <c r="C241" t="s">
        <v>482</v>
      </c>
      <c r="D241" t="str">
        <f>HYPERLINK("https://talan.bank.gov.ua/get-user-certificate/wzlkN8LqGoA7WhT0-9ex","Завантажити сертифікат")</f>
        <v>Завантажити сертифікат</v>
      </c>
    </row>
    <row r="242" spans="1:4" x14ac:dyDescent="0.3">
      <c r="A242" t="s">
        <v>483</v>
      </c>
      <c r="B242" t="s">
        <v>4</v>
      </c>
      <c r="C242" t="s">
        <v>484</v>
      </c>
      <c r="D242" t="str">
        <f>HYPERLINK("https://talan.bank.gov.ua/get-user-certificate/wzlkNGJQ6FYKAoOCvZwY","Завантажити сертифікат")</f>
        <v>Завантажити сертифікат</v>
      </c>
    </row>
    <row r="243" spans="1:4" x14ac:dyDescent="0.3">
      <c r="A243" t="s">
        <v>485</v>
      </c>
      <c r="B243" t="s">
        <v>4</v>
      </c>
      <c r="C243" t="s">
        <v>486</v>
      </c>
      <c r="D243" t="str">
        <f>HYPERLINK("https://talan.bank.gov.ua/get-user-certificate/wzlkNa-m7nD8aFHZ3IVS","Завантажити сертифікат")</f>
        <v>Завантажити сертифікат</v>
      </c>
    </row>
    <row r="244" spans="1:4" x14ac:dyDescent="0.3">
      <c r="A244" t="s">
        <v>487</v>
      </c>
      <c r="B244" t="s">
        <v>4</v>
      </c>
      <c r="C244" t="s">
        <v>488</v>
      </c>
      <c r="D244" t="str">
        <f>HYPERLINK("https://talan.bank.gov.ua/get-user-certificate/wzlkNJMSXzV_nUQYHGbV","Завантажити сертифікат")</f>
        <v>Завантажити сертифікат</v>
      </c>
    </row>
    <row r="245" spans="1:4" x14ac:dyDescent="0.3">
      <c r="A245" t="s">
        <v>489</v>
      </c>
      <c r="B245" t="s">
        <v>4</v>
      </c>
      <c r="C245" t="s">
        <v>490</v>
      </c>
      <c r="D245" t="str">
        <f>HYPERLINK("https://talan.bank.gov.ua/get-user-certificate/wzlkNpTamsBfw7gN4H_s","Завантажити сертифікат")</f>
        <v>Завантажити сертифікат</v>
      </c>
    </row>
    <row r="246" spans="1:4" x14ac:dyDescent="0.3">
      <c r="A246" t="s">
        <v>491</v>
      </c>
      <c r="B246" t="s">
        <v>4</v>
      </c>
      <c r="C246" t="s">
        <v>492</v>
      </c>
      <c r="D246" t="str">
        <f>HYPERLINK("https://talan.bank.gov.ua/get-user-certificate/wzlkN5wXw880FNsqfaug","Завантажити сертифікат")</f>
        <v>Завантажити сертифікат</v>
      </c>
    </row>
    <row r="247" spans="1:4" x14ac:dyDescent="0.3">
      <c r="A247" t="s">
        <v>493</v>
      </c>
      <c r="B247" t="s">
        <v>4</v>
      </c>
      <c r="C247" t="s">
        <v>494</v>
      </c>
      <c r="D247" t="str">
        <f>HYPERLINK("https://talan.bank.gov.ua/get-user-certificate/wzlkNs14cV1_B-jOPgP_","Завантажити сертифікат")</f>
        <v>Завантажити сертифікат</v>
      </c>
    </row>
    <row r="248" spans="1:4" x14ac:dyDescent="0.3">
      <c r="A248" t="s">
        <v>495</v>
      </c>
      <c r="B248" t="s">
        <v>4</v>
      </c>
      <c r="C248" t="s">
        <v>496</v>
      </c>
      <c r="D248" t="str">
        <f>HYPERLINK("https://talan.bank.gov.ua/get-user-certificate/wzlkNiLXtlPcJoq8SQDt","Завантажити сертифікат")</f>
        <v>Завантажити сертифікат</v>
      </c>
    </row>
    <row r="249" spans="1:4" x14ac:dyDescent="0.3">
      <c r="A249" t="s">
        <v>497</v>
      </c>
      <c r="B249" t="s">
        <v>4</v>
      </c>
      <c r="C249" t="s">
        <v>498</v>
      </c>
      <c r="D249" t="str">
        <f>HYPERLINK("https://talan.bank.gov.ua/get-user-certificate/wzlkN7qK2mIsllVord1M","Завантажити сертифікат")</f>
        <v>Завантажити сертифікат</v>
      </c>
    </row>
    <row r="250" spans="1:4" x14ac:dyDescent="0.3">
      <c r="A250" t="s">
        <v>499</v>
      </c>
      <c r="B250" t="s">
        <v>4</v>
      </c>
      <c r="C250" t="s">
        <v>500</v>
      </c>
      <c r="D250" t="str">
        <f>HYPERLINK("https://talan.bank.gov.ua/get-user-certificate/wzlkNOaB6uvPKawhisZE","Завантажити сертифікат")</f>
        <v>Завантажити сертифікат</v>
      </c>
    </row>
    <row r="251" spans="1:4" x14ac:dyDescent="0.3">
      <c r="A251" t="s">
        <v>501</v>
      </c>
      <c r="B251" t="s">
        <v>4</v>
      </c>
      <c r="C251" t="s">
        <v>502</v>
      </c>
      <c r="D251" t="str">
        <f>HYPERLINK("https://talan.bank.gov.ua/get-user-certificate/wzlkNw8X8ayl9Z9Z0mFl","Завантажити сертифікат")</f>
        <v>Завантажити сертифікат</v>
      </c>
    </row>
    <row r="252" spans="1:4" x14ac:dyDescent="0.3">
      <c r="A252" t="s">
        <v>503</v>
      </c>
      <c r="B252" t="s">
        <v>4</v>
      </c>
      <c r="C252" t="s">
        <v>504</v>
      </c>
      <c r="D252" t="str">
        <f>HYPERLINK("https://talan.bank.gov.ua/get-user-certificate/wzlkNYF2RpAGnpjKk1Bs","Завантажити сертифікат")</f>
        <v>Завантажити сертифікат</v>
      </c>
    </row>
    <row r="253" spans="1:4" x14ac:dyDescent="0.3">
      <c r="A253" t="s">
        <v>505</v>
      </c>
      <c r="B253" t="s">
        <v>4</v>
      </c>
      <c r="C253" t="s">
        <v>506</v>
      </c>
      <c r="D253" t="str">
        <f>HYPERLINK("https://talan.bank.gov.ua/get-user-certificate/wzlkNv1hODB1c7GGPF4Q","Завантажити сертифікат")</f>
        <v>Завантажити сертифікат</v>
      </c>
    </row>
    <row r="254" spans="1:4" x14ac:dyDescent="0.3">
      <c r="A254" t="s">
        <v>507</v>
      </c>
      <c r="B254" t="s">
        <v>4</v>
      </c>
      <c r="C254" t="s">
        <v>508</v>
      </c>
      <c r="D254" t="str">
        <f>HYPERLINK("https://talan.bank.gov.ua/get-user-certificate/wzlkNKOyR6afECDqL1Xb","Завантажити сертифікат")</f>
        <v>Завантажити сертифікат</v>
      </c>
    </row>
    <row r="255" spans="1:4" x14ac:dyDescent="0.3">
      <c r="A255" t="s">
        <v>509</v>
      </c>
      <c r="B255" t="s">
        <v>4</v>
      </c>
      <c r="C255" t="s">
        <v>510</v>
      </c>
      <c r="D255" t="str">
        <f>HYPERLINK("https://talan.bank.gov.ua/get-user-certificate/wzlkNAPy5prgaW8hIVsM","Завантажити сертифікат")</f>
        <v>Завантажити сертифікат</v>
      </c>
    </row>
    <row r="256" spans="1:4" x14ac:dyDescent="0.3">
      <c r="A256" t="s">
        <v>511</v>
      </c>
      <c r="B256" t="s">
        <v>4</v>
      </c>
      <c r="C256" t="s">
        <v>512</v>
      </c>
      <c r="D256" t="str">
        <f>HYPERLINK("https://talan.bank.gov.ua/get-user-certificate/wzlkN5ZdesBTtqOGv4vC","Завантажити сертифікат")</f>
        <v>Завантажити сертифікат</v>
      </c>
    </row>
    <row r="257" spans="1:4" x14ac:dyDescent="0.3">
      <c r="A257" t="s">
        <v>513</v>
      </c>
      <c r="B257" t="s">
        <v>4</v>
      </c>
      <c r="C257" t="s">
        <v>514</v>
      </c>
      <c r="D257" t="str">
        <f>HYPERLINK("https://talan.bank.gov.ua/get-user-certificate/wzlkNxWfobmI7lonX5Nf","Завантажити сертифікат")</f>
        <v>Завантажити сертифікат</v>
      </c>
    </row>
    <row r="258" spans="1:4" x14ac:dyDescent="0.3">
      <c r="A258" t="s">
        <v>515</v>
      </c>
      <c r="B258" t="s">
        <v>4</v>
      </c>
      <c r="C258" t="s">
        <v>516</v>
      </c>
      <c r="D258" t="str">
        <f>HYPERLINK("https://talan.bank.gov.ua/get-user-certificate/wzlkNC1_mv9Q-oGlMFvN","Завантажити сертифікат")</f>
        <v>Завантажити сертифікат</v>
      </c>
    </row>
    <row r="259" spans="1:4" x14ac:dyDescent="0.3">
      <c r="A259" t="s">
        <v>517</v>
      </c>
      <c r="B259" t="s">
        <v>4</v>
      </c>
      <c r="C259" t="s">
        <v>518</v>
      </c>
      <c r="D259" t="str">
        <f>HYPERLINK("https://talan.bank.gov.ua/get-user-certificate/wzlkNCzhz_gwIUX25ldW","Завантажити сертифікат")</f>
        <v>Завантажити сертифікат</v>
      </c>
    </row>
    <row r="260" spans="1:4" x14ac:dyDescent="0.3">
      <c r="A260" t="s">
        <v>519</v>
      </c>
      <c r="B260" t="s">
        <v>4</v>
      </c>
      <c r="C260" t="s">
        <v>520</v>
      </c>
      <c r="D260" t="str">
        <f>HYPERLINK("https://talan.bank.gov.ua/get-user-certificate/wzlkNI3fEqFEFE4n4ilK","Завантажити сертифікат")</f>
        <v>Завантажити сертифікат</v>
      </c>
    </row>
    <row r="261" spans="1:4" x14ac:dyDescent="0.3">
      <c r="A261" t="s">
        <v>521</v>
      </c>
      <c r="B261" t="s">
        <v>4</v>
      </c>
      <c r="C261" t="s">
        <v>522</v>
      </c>
      <c r="D261" t="str">
        <f>HYPERLINK("https://talan.bank.gov.ua/get-user-certificate/wzlkN9-iuYWfEWHPfENM","Завантажити сертифікат")</f>
        <v>Завантажити сертифікат</v>
      </c>
    </row>
    <row r="262" spans="1:4" x14ac:dyDescent="0.3">
      <c r="A262" t="s">
        <v>523</v>
      </c>
      <c r="B262" t="s">
        <v>4</v>
      </c>
      <c r="C262" t="s">
        <v>524</v>
      </c>
      <c r="D262" t="str">
        <f>HYPERLINK("https://talan.bank.gov.ua/get-user-certificate/wzlkNKxlp-dy0dCi54Z1","Завантажити сертифікат")</f>
        <v>Завантажити сертифікат</v>
      </c>
    </row>
    <row r="263" spans="1:4" x14ac:dyDescent="0.3">
      <c r="A263" t="s">
        <v>525</v>
      </c>
      <c r="B263" t="s">
        <v>4</v>
      </c>
      <c r="C263" t="s">
        <v>526</v>
      </c>
      <c r="D263" t="str">
        <f>HYPERLINK("https://talan.bank.gov.ua/get-user-certificate/wzlkNSm08EGYkEKIP2G7","Завантажити сертифікат")</f>
        <v>Завантажити сертифікат</v>
      </c>
    </row>
    <row r="264" spans="1:4" x14ac:dyDescent="0.3">
      <c r="A264" t="s">
        <v>527</v>
      </c>
      <c r="B264" t="s">
        <v>4</v>
      </c>
      <c r="C264" t="s">
        <v>528</v>
      </c>
      <c r="D264" t="str">
        <f>HYPERLINK("https://talan.bank.gov.ua/get-user-certificate/wzlkNGEwl5J6gMfN4zyP","Завантажити сертифікат")</f>
        <v>Завантажити сертифікат</v>
      </c>
    </row>
    <row r="265" spans="1:4" x14ac:dyDescent="0.3">
      <c r="A265" t="s">
        <v>529</v>
      </c>
      <c r="B265" t="s">
        <v>4</v>
      </c>
      <c r="C265" t="s">
        <v>530</v>
      </c>
      <c r="D265" t="str">
        <f>HYPERLINK("https://talan.bank.gov.ua/get-user-certificate/wzlkNda94C3Lfuw5pwkI","Завантажити сертифікат")</f>
        <v>Завантажити сертифікат</v>
      </c>
    </row>
    <row r="266" spans="1:4" x14ac:dyDescent="0.3">
      <c r="A266" t="s">
        <v>531</v>
      </c>
      <c r="B266" t="s">
        <v>4</v>
      </c>
      <c r="C266" t="s">
        <v>532</v>
      </c>
      <c r="D266" t="str">
        <f>HYPERLINK("https://talan.bank.gov.ua/get-user-certificate/wzlkNx7Y6Z0wUZ9SQqKQ","Завантажити сертифікат")</f>
        <v>Завантажити сертифікат</v>
      </c>
    </row>
    <row r="267" spans="1:4" x14ac:dyDescent="0.3">
      <c r="A267" t="s">
        <v>533</v>
      </c>
      <c r="B267" t="s">
        <v>4</v>
      </c>
      <c r="C267" t="s">
        <v>534</v>
      </c>
      <c r="D267" t="str">
        <f>HYPERLINK("https://talan.bank.gov.ua/get-user-certificate/wzlkNc_8Ia9W19epoYv5","Завантажити сертифікат")</f>
        <v>Завантажити сертифікат</v>
      </c>
    </row>
    <row r="268" spans="1:4" x14ac:dyDescent="0.3">
      <c r="A268" t="s">
        <v>535</v>
      </c>
      <c r="B268" t="s">
        <v>4</v>
      </c>
      <c r="C268" t="s">
        <v>536</v>
      </c>
      <c r="D268" t="str">
        <f>HYPERLINK("https://talan.bank.gov.ua/get-user-certificate/wzlkNdAWF44HSUs7LU9M","Завантажити сертифікат")</f>
        <v>Завантажити сертифікат</v>
      </c>
    </row>
    <row r="269" spans="1:4" x14ac:dyDescent="0.3">
      <c r="A269" t="s">
        <v>537</v>
      </c>
      <c r="B269" t="s">
        <v>4</v>
      </c>
      <c r="C269" t="s">
        <v>538</v>
      </c>
      <c r="D269" t="str">
        <f>HYPERLINK("https://talan.bank.gov.ua/get-user-certificate/wzlkNEEYXx9Ozld9t7w4","Завантажити сертифікат")</f>
        <v>Завантажити сертифікат</v>
      </c>
    </row>
    <row r="270" spans="1:4" x14ac:dyDescent="0.3">
      <c r="A270" t="s">
        <v>539</v>
      </c>
      <c r="B270" t="s">
        <v>4</v>
      </c>
      <c r="C270" t="s">
        <v>540</v>
      </c>
      <c r="D270" t="str">
        <f>HYPERLINK("https://talan.bank.gov.ua/get-user-certificate/wzlkNgoXQmY0nKkDclNk","Завантажити сертифікат")</f>
        <v>Завантажити сертифікат</v>
      </c>
    </row>
    <row r="271" spans="1:4" x14ac:dyDescent="0.3">
      <c r="A271" t="s">
        <v>541</v>
      </c>
      <c r="B271" t="s">
        <v>4</v>
      </c>
      <c r="C271" t="s">
        <v>542</v>
      </c>
      <c r="D271" t="str">
        <f>HYPERLINK("https://talan.bank.gov.ua/get-user-certificate/wzlkNx46kp917N9bjX3A","Завантажити сертифікат")</f>
        <v>Завантажити сертифікат</v>
      </c>
    </row>
    <row r="272" spans="1:4" x14ac:dyDescent="0.3">
      <c r="A272" t="s">
        <v>543</v>
      </c>
      <c r="B272" t="s">
        <v>4</v>
      </c>
      <c r="C272" t="s">
        <v>544</v>
      </c>
      <c r="D272" t="str">
        <f>HYPERLINK("https://talan.bank.gov.ua/get-user-certificate/wzlkN88z7XOg_7IdYIW4","Завантажити сертифікат")</f>
        <v>Завантажити сертифікат</v>
      </c>
    </row>
    <row r="273" spans="1:4" x14ac:dyDescent="0.3">
      <c r="A273" t="s">
        <v>545</v>
      </c>
      <c r="B273" t="s">
        <v>4</v>
      </c>
      <c r="C273" t="s">
        <v>546</v>
      </c>
      <c r="D273" t="str">
        <f>HYPERLINK("https://talan.bank.gov.ua/get-user-certificate/wzlkNKDoUrNo2FMuA2Ad","Завантажити сертифікат")</f>
        <v>Завантажити сертифікат</v>
      </c>
    </row>
    <row r="274" spans="1:4" x14ac:dyDescent="0.3">
      <c r="A274" t="s">
        <v>547</v>
      </c>
      <c r="B274" t="s">
        <v>4</v>
      </c>
      <c r="C274" t="s">
        <v>548</v>
      </c>
      <c r="D274" t="str">
        <f>HYPERLINK("https://talan.bank.gov.ua/get-user-certificate/wzlkN40uBuaxsWbSdUqV","Завантажити сертифікат")</f>
        <v>Завантажити сертифікат</v>
      </c>
    </row>
    <row r="275" spans="1:4" x14ac:dyDescent="0.3">
      <c r="A275" t="s">
        <v>549</v>
      </c>
      <c r="B275" t="s">
        <v>4</v>
      </c>
      <c r="C275" t="s">
        <v>550</v>
      </c>
      <c r="D275" t="str">
        <f>HYPERLINK("https://talan.bank.gov.ua/get-user-certificate/wzlkNUS4hfYLB6AjUT3h","Завантажити сертифікат")</f>
        <v>Завантажити сертифікат</v>
      </c>
    </row>
    <row r="276" spans="1:4" x14ac:dyDescent="0.3">
      <c r="A276" t="s">
        <v>551</v>
      </c>
      <c r="B276" t="s">
        <v>4</v>
      </c>
      <c r="C276" t="s">
        <v>552</v>
      </c>
      <c r="D276" t="str">
        <f>HYPERLINK("https://talan.bank.gov.ua/get-user-certificate/wzlkNH2TnI53Om6vPChT","Завантажити сертифікат")</f>
        <v>Завантажити сертифікат</v>
      </c>
    </row>
    <row r="277" spans="1:4" x14ac:dyDescent="0.3">
      <c r="A277" t="s">
        <v>553</v>
      </c>
      <c r="B277" t="s">
        <v>4</v>
      </c>
      <c r="C277" t="s">
        <v>554</v>
      </c>
      <c r="D277" t="str">
        <f>HYPERLINK("https://talan.bank.gov.ua/get-user-certificate/wzlkN-Z5UDnoUif2CiZT","Завантажити сертифікат")</f>
        <v>Завантажити сертифікат</v>
      </c>
    </row>
    <row r="278" spans="1:4" x14ac:dyDescent="0.3">
      <c r="A278" t="s">
        <v>555</v>
      </c>
      <c r="B278" t="s">
        <v>4</v>
      </c>
      <c r="C278" t="s">
        <v>556</v>
      </c>
      <c r="D278" t="str">
        <f>HYPERLINK("https://talan.bank.gov.ua/get-user-certificate/wzlkNjb44-HAyWgpApED","Завантажити сертифікат")</f>
        <v>Завантажити сертифікат</v>
      </c>
    </row>
    <row r="279" spans="1:4" x14ac:dyDescent="0.3">
      <c r="A279" t="s">
        <v>557</v>
      </c>
      <c r="B279" t="s">
        <v>4</v>
      </c>
      <c r="C279" t="s">
        <v>558</v>
      </c>
      <c r="D279" t="str">
        <f>HYPERLINK("https://talan.bank.gov.ua/get-user-certificate/wzlkNfK6-OXUPVEU9R3q","Завантажити сертифікат")</f>
        <v>Завантажити сертифікат</v>
      </c>
    </row>
    <row r="280" spans="1:4" x14ac:dyDescent="0.3">
      <c r="A280" t="s">
        <v>559</v>
      </c>
      <c r="B280" t="s">
        <v>4</v>
      </c>
      <c r="C280" t="s">
        <v>560</v>
      </c>
      <c r="D280" t="str">
        <f>HYPERLINK("https://talan.bank.gov.ua/get-user-certificate/wzlkNNjXRQ_kQ_GRnX0o","Завантажити сертифікат")</f>
        <v>Завантажити сертифікат</v>
      </c>
    </row>
    <row r="281" spans="1:4" x14ac:dyDescent="0.3">
      <c r="A281" t="s">
        <v>561</v>
      </c>
      <c r="B281" t="s">
        <v>4</v>
      </c>
      <c r="C281" t="s">
        <v>562</v>
      </c>
      <c r="D281" t="str">
        <f>HYPERLINK("https://talan.bank.gov.ua/get-user-certificate/wzlkN1k-DZhwxx4UC_hS","Завантажити сертифікат")</f>
        <v>Завантажити сертифікат</v>
      </c>
    </row>
    <row r="282" spans="1:4" x14ac:dyDescent="0.3">
      <c r="A282" t="s">
        <v>563</v>
      </c>
      <c r="B282" t="s">
        <v>4</v>
      </c>
      <c r="C282" t="s">
        <v>564</v>
      </c>
      <c r="D282" t="str">
        <f>HYPERLINK("https://talan.bank.gov.ua/get-user-certificate/wzlkNCQ21JlfER-Pv9S4","Завантажити сертифікат")</f>
        <v>Завантажити сертифікат</v>
      </c>
    </row>
    <row r="283" spans="1:4" x14ac:dyDescent="0.3">
      <c r="A283" t="s">
        <v>565</v>
      </c>
      <c r="B283" t="s">
        <v>4</v>
      </c>
      <c r="C283" t="s">
        <v>566</v>
      </c>
      <c r="D283" t="str">
        <f>HYPERLINK("https://talan.bank.gov.ua/get-user-certificate/wzlkN_jYu4grmjYPnHZ-","Завантажити сертифікат")</f>
        <v>Завантажити сертифікат</v>
      </c>
    </row>
    <row r="284" spans="1:4" x14ac:dyDescent="0.3">
      <c r="A284" t="s">
        <v>567</v>
      </c>
      <c r="B284" t="s">
        <v>4</v>
      </c>
      <c r="C284" t="s">
        <v>568</v>
      </c>
      <c r="D284" t="str">
        <f>HYPERLINK("https://talan.bank.gov.ua/get-user-certificate/wzlkNCL6d2_NsDeRcbtl","Завантажити сертифікат")</f>
        <v>Завантажити сертифікат</v>
      </c>
    </row>
    <row r="285" spans="1:4" x14ac:dyDescent="0.3">
      <c r="A285" t="s">
        <v>569</v>
      </c>
      <c r="B285" t="s">
        <v>4</v>
      </c>
      <c r="C285" t="s">
        <v>570</v>
      </c>
      <c r="D285" t="str">
        <f>HYPERLINK("https://talan.bank.gov.ua/get-user-certificate/wzlkNVjXGs9rn7rCI9IE","Завантажити сертифікат")</f>
        <v>Завантажити сертифікат</v>
      </c>
    </row>
    <row r="286" spans="1:4" x14ac:dyDescent="0.3">
      <c r="A286" t="s">
        <v>571</v>
      </c>
      <c r="B286" t="s">
        <v>4</v>
      </c>
      <c r="C286" t="s">
        <v>572</v>
      </c>
      <c r="D286" t="str">
        <f>HYPERLINK("https://talan.bank.gov.ua/get-user-certificate/wzlkNdt4DzTRVcX1IjDC","Завантажити сертифікат")</f>
        <v>Завантажити сертифікат</v>
      </c>
    </row>
    <row r="287" spans="1:4" x14ac:dyDescent="0.3">
      <c r="A287" t="s">
        <v>573</v>
      </c>
      <c r="B287" t="s">
        <v>4</v>
      </c>
      <c r="C287" t="s">
        <v>574</v>
      </c>
      <c r="D287" t="str">
        <f>HYPERLINK("https://talan.bank.gov.ua/get-user-certificate/wzlkNk67UIlmhpw7Wd0L","Завантажити сертифікат")</f>
        <v>Завантажити сертифікат</v>
      </c>
    </row>
    <row r="288" spans="1:4" x14ac:dyDescent="0.3">
      <c r="A288" t="s">
        <v>575</v>
      </c>
      <c r="B288" t="s">
        <v>4</v>
      </c>
      <c r="C288" t="s">
        <v>576</v>
      </c>
      <c r="D288" t="str">
        <f>HYPERLINK("https://talan.bank.gov.ua/get-user-certificate/wzlkN5SJ_YAT5KzKNeTj","Завантажити сертифікат")</f>
        <v>Завантажити сертифікат</v>
      </c>
    </row>
    <row r="289" spans="1:4" x14ac:dyDescent="0.3">
      <c r="A289" t="s">
        <v>577</v>
      </c>
      <c r="B289" t="s">
        <v>4</v>
      </c>
      <c r="C289" t="s">
        <v>578</v>
      </c>
      <c r="D289" t="str">
        <f>HYPERLINK("https://talan.bank.gov.ua/get-user-certificate/wzlkNbv8H1VqXFRGiQ8b","Завантажити сертифікат")</f>
        <v>Завантажити сертифікат</v>
      </c>
    </row>
    <row r="290" spans="1:4" x14ac:dyDescent="0.3">
      <c r="A290" t="s">
        <v>579</v>
      </c>
      <c r="B290" t="s">
        <v>4</v>
      </c>
      <c r="C290" t="s">
        <v>580</v>
      </c>
      <c r="D290" t="str">
        <f>HYPERLINK("https://talan.bank.gov.ua/get-user-certificate/wzlkN4FE7qHXi_bsQwTW","Завантажити сертифікат")</f>
        <v>Завантажити сертифікат</v>
      </c>
    </row>
    <row r="291" spans="1:4" x14ac:dyDescent="0.3">
      <c r="A291" t="s">
        <v>581</v>
      </c>
      <c r="B291" t="s">
        <v>4</v>
      </c>
      <c r="C291" t="s">
        <v>582</v>
      </c>
      <c r="D291" t="str">
        <f>HYPERLINK("https://talan.bank.gov.ua/get-user-certificate/wzlkNJbvhdFd9Dgj-rPs","Завантажити сертифікат")</f>
        <v>Завантажити сертифікат</v>
      </c>
    </row>
    <row r="292" spans="1:4" x14ac:dyDescent="0.3">
      <c r="A292" t="s">
        <v>583</v>
      </c>
      <c r="B292" t="s">
        <v>4</v>
      </c>
      <c r="C292" t="s">
        <v>584</v>
      </c>
      <c r="D292" t="str">
        <f>HYPERLINK("https://talan.bank.gov.ua/get-user-certificate/wzlkNoOdLmYMRPVBRyRd","Завантажити сертифікат")</f>
        <v>Завантажити сертифікат</v>
      </c>
    </row>
    <row r="293" spans="1:4" x14ac:dyDescent="0.3">
      <c r="A293" t="s">
        <v>585</v>
      </c>
      <c r="B293" t="s">
        <v>4</v>
      </c>
      <c r="C293" t="s">
        <v>586</v>
      </c>
      <c r="D293" t="str">
        <f>HYPERLINK("https://talan.bank.gov.ua/get-user-certificate/wzlkNCKRyrZkFCDPQTTe","Завантажити сертифікат")</f>
        <v>Завантажити сертифікат</v>
      </c>
    </row>
    <row r="294" spans="1:4" x14ac:dyDescent="0.3">
      <c r="A294" t="s">
        <v>587</v>
      </c>
      <c r="B294" t="s">
        <v>4</v>
      </c>
      <c r="C294" t="s">
        <v>588</v>
      </c>
      <c r="D294" t="str">
        <f>HYPERLINK("https://talan.bank.gov.ua/get-user-certificate/wzlkNuUtCAdDbW4MeF24","Завантажити сертифікат")</f>
        <v>Завантажити сертифікат</v>
      </c>
    </row>
    <row r="295" spans="1:4" x14ac:dyDescent="0.3">
      <c r="A295" t="s">
        <v>589</v>
      </c>
      <c r="B295" t="s">
        <v>4</v>
      </c>
      <c r="C295" t="s">
        <v>590</v>
      </c>
      <c r="D295" t="str">
        <f>HYPERLINK("https://talan.bank.gov.ua/get-user-certificate/wzlkN9zaKnAST5u3vpV6","Завантажити сертифікат")</f>
        <v>Завантажити сертифікат</v>
      </c>
    </row>
    <row r="296" spans="1:4" x14ac:dyDescent="0.3">
      <c r="A296" t="s">
        <v>591</v>
      </c>
      <c r="B296" t="s">
        <v>4</v>
      </c>
      <c r="C296" t="s">
        <v>592</v>
      </c>
      <c r="D296" t="str">
        <f>HYPERLINK("https://talan.bank.gov.ua/get-user-certificate/wzlkNwfzuV8AxfCUMl-V","Завантажити сертифікат")</f>
        <v>Завантажити сертифікат</v>
      </c>
    </row>
    <row r="297" spans="1:4" x14ac:dyDescent="0.3">
      <c r="A297" t="s">
        <v>593</v>
      </c>
      <c r="B297" t="s">
        <v>4</v>
      </c>
      <c r="C297" t="s">
        <v>594</v>
      </c>
      <c r="D297" t="str">
        <f>HYPERLINK("https://talan.bank.gov.ua/get-user-certificate/wzlkN3HomqVz5hROPwtE","Завантажити сертифікат")</f>
        <v>Завантажити сертифікат</v>
      </c>
    </row>
    <row r="298" spans="1:4" x14ac:dyDescent="0.3">
      <c r="A298" t="s">
        <v>595</v>
      </c>
      <c r="B298" t="s">
        <v>4</v>
      </c>
      <c r="C298" t="s">
        <v>596</v>
      </c>
      <c r="D298" t="str">
        <f>HYPERLINK("https://talan.bank.gov.ua/get-user-certificate/wzlkNSFS1RYUVnqJ-06u","Завантажити сертифікат")</f>
        <v>Завантажити сертифікат</v>
      </c>
    </row>
    <row r="299" spans="1:4" x14ac:dyDescent="0.3">
      <c r="A299" t="s">
        <v>597</v>
      </c>
      <c r="B299" t="s">
        <v>4</v>
      </c>
      <c r="C299" t="s">
        <v>598</v>
      </c>
      <c r="D299" t="str">
        <f>HYPERLINK("https://talan.bank.gov.ua/get-user-certificate/wzlkNtS2vGNmgs33FyPq","Завантажити сертифікат")</f>
        <v>Завантажити сертифікат</v>
      </c>
    </row>
    <row r="300" spans="1:4" x14ac:dyDescent="0.3">
      <c r="A300" t="s">
        <v>599</v>
      </c>
      <c r="B300" t="s">
        <v>4</v>
      </c>
      <c r="C300" t="s">
        <v>600</v>
      </c>
      <c r="D300" t="str">
        <f>HYPERLINK("https://talan.bank.gov.ua/get-user-certificate/wzlkNCE9teTkF02PPeuE","Завантажити сертифікат")</f>
        <v>Завантажити сертифікат</v>
      </c>
    </row>
    <row r="301" spans="1:4" x14ac:dyDescent="0.3">
      <c r="A301" t="s">
        <v>601</v>
      </c>
      <c r="B301" t="s">
        <v>4</v>
      </c>
      <c r="C301" t="s">
        <v>602</v>
      </c>
      <c r="D301" t="str">
        <f>HYPERLINK("https://talan.bank.gov.ua/get-user-certificate/wzlkNGaC5HOjP5kuZ-7S","Завантажити сертифікат")</f>
        <v>Завантажити сертифікат</v>
      </c>
    </row>
    <row r="302" spans="1:4" x14ac:dyDescent="0.3">
      <c r="A302" t="s">
        <v>603</v>
      </c>
      <c r="B302" t="s">
        <v>4</v>
      </c>
      <c r="C302" t="s">
        <v>604</v>
      </c>
      <c r="D302" t="str">
        <f>HYPERLINK("https://talan.bank.gov.ua/get-user-certificate/wzlkNm27YZ-Q5cBdt_pv","Завантажити сертифікат")</f>
        <v>Завантажити сертифікат</v>
      </c>
    </row>
    <row r="303" spans="1:4" x14ac:dyDescent="0.3">
      <c r="A303" t="s">
        <v>605</v>
      </c>
      <c r="B303" t="s">
        <v>4</v>
      </c>
      <c r="C303" t="s">
        <v>606</v>
      </c>
      <c r="D303" t="str">
        <f>HYPERLINK("https://talan.bank.gov.ua/get-user-certificate/wzlkNe5L4tYQKGtoZ-C3","Завантажити сертифікат")</f>
        <v>Завантажити сертифікат</v>
      </c>
    </row>
    <row r="304" spans="1:4" x14ac:dyDescent="0.3">
      <c r="A304" t="s">
        <v>607</v>
      </c>
      <c r="B304" t="s">
        <v>4</v>
      </c>
      <c r="C304" t="s">
        <v>608</v>
      </c>
      <c r="D304" t="str">
        <f>HYPERLINK("https://talan.bank.gov.ua/get-user-certificate/wzlkNAO0vMMf2jwJsUtj","Завантажити сертифікат")</f>
        <v>Завантажити сертифікат</v>
      </c>
    </row>
    <row r="305" spans="1:4" x14ac:dyDescent="0.3">
      <c r="A305" t="s">
        <v>609</v>
      </c>
      <c r="B305" t="s">
        <v>4</v>
      </c>
      <c r="C305" t="s">
        <v>610</v>
      </c>
      <c r="D305" t="str">
        <f>HYPERLINK("https://talan.bank.gov.ua/get-user-certificate/wzlkNGuIFN-S634dcdyZ","Завантажити сертифікат")</f>
        <v>Завантажити сертифікат</v>
      </c>
    </row>
    <row r="306" spans="1:4" x14ac:dyDescent="0.3">
      <c r="A306" t="s">
        <v>611</v>
      </c>
      <c r="B306" t="s">
        <v>4</v>
      </c>
      <c r="C306" t="s">
        <v>612</v>
      </c>
      <c r="D306" t="str">
        <f>HYPERLINK("https://talan.bank.gov.ua/get-user-certificate/wzlkNr0NCETSXPbYzSEm","Завантажити сертифікат")</f>
        <v>Завантажити сертифікат</v>
      </c>
    </row>
    <row r="307" spans="1:4" x14ac:dyDescent="0.3">
      <c r="A307" t="s">
        <v>613</v>
      </c>
      <c r="B307" t="s">
        <v>4</v>
      </c>
      <c r="C307" t="s">
        <v>614</v>
      </c>
      <c r="D307" t="str">
        <f>HYPERLINK("https://talan.bank.gov.ua/get-user-certificate/wzlkN3V1DfckJpa6il2i","Завантажити сертифікат")</f>
        <v>Завантажити сертифікат</v>
      </c>
    </row>
    <row r="308" spans="1:4" x14ac:dyDescent="0.3">
      <c r="A308" t="s">
        <v>615</v>
      </c>
      <c r="B308" t="s">
        <v>4</v>
      </c>
      <c r="C308" t="s">
        <v>616</v>
      </c>
      <c r="D308" t="str">
        <f>HYPERLINK("https://talan.bank.gov.ua/get-user-certificate/wzlkNos6B1ngFTShbW-4","Завантажити сертифікат")</f>
        <v>Завантажити сертифікат</v>
      </c>
    </row>
    <row r="309" spans="1:4" x14ac:dyDescent="0.3">
      <c r="A309" t="s">
        <v>617</v>
      </c>
      <c r="B309" t="s">
        <v>4</v>
      </c>
      <c r="C309" t="s">
        <v>618</v>
      </c>
      <c r="D309" t="str">
        <f>HYPERLINK("https://talan.bank.gov.ua/get-user-certificate/wzlkNe6QytNqeGAMzb9p","Завантажити сертифікат")</f>
        <v>Завантажити сертифікат</v>
      </c>
    </row>
    <row r="310" spans="1:4" x14ac:dyDescent="0.3">
      <c r="A310" t="s">
        <v>619</v>
      </c>
      <c r="B310" t="s">
        <v>4</v>
      </c>
      <c r="C310" t="s">
        <v>620</v>
      </c>
      <c r="D310" t="str">
        <f>HYPERLINK("https://talan.bank.gov.ua/get-user-certificate/wzlkNe_dikyLcOfbzRRU","Завантажити сертифікат")</f>
        <v>Завантажити сертифікат</v>
      </c>
    </row>
    <row r="311" spans="1:4" x14ac:dyDescent="0.3">
      <c r="A311" t="s">
        <v>621</v>
      </c>
      <c r="B311" t="s">
        <v>4</v>
      </c>
      <c r="C311" t="s">
        <v>622</v>
      </c>
      <c r="D311" t="str">
        <f>HYPERLINK("https://talan.bank.gov.ua/get-user-certificate/wzlkNsZDbx4pusBLC5FU","Завантажити сертифікат")</f>
        <v>Завантажити сертифікат</v>
      </c>
    </row>
    <row r="312" spans="1:4" x14ac:dyDescent="0.3">
      <c r="A312" t="s">
        <v>623</v>
      </c>
      <c r="B312" t="s">
        <v>4</v>
      </c>
      <c r="C312" t="s">
        <v>624</v>
      </c>
      <c r="D312" t="str">
        <f>HYPERLINK("https://talan.bank.gov.ua/get-user-certificate/wzlkNsi-_Levx3EG8mcB","Завантажити сертифікат")</f>
        <v>Завантажити сертифікат</v>
      </c>
    </row>
    <row r="313" spans="1:4" x14ac:dyDescent="0.3">
      <c r="A313" t="s">
        <v>625</v>
      </c>
      <c r="B313" t="s">
        <v>4</v>
      </c>
      <c r="C313" t="s">
        <v>626</v>
      </c>
      <c r="D313" t="str">
        <f>HYPERLINK("https://talan.bank.gov.ua/get-user-certificate/wzlkN9zfcg0No5OqpvnE","Завантажити сертифікат")</f>
        <v>Завантажити сертифікат</v>
      </c>
    </row>
    <row r="314" spans="1:4" x14ac:dyDescent="0.3">
      <c r="A314" t="s">
        <v>627</v>
      </c>
      <c r="B314" t="s">
        <v>4</v>
      </c>
      <c r="C314" t="s">
        <v>628</v>
      </c>
      <c r="D314" t="str">
        <f>HYPERLINK("https://talan.bank.gov.ua/get-user-certificate/wzlkN4h5Dy6eNh66q52D","Завантажити сертифікат")</f>
        <v>Завантажити сертифікат</v>
      </c>
    </row>
    <row r="315" spans="1:4" x14ac:dyDescent="0.3">
      <c r="A315" t="s">
        <v>629</v>
      </c>
      <c r="B315" t="s">
        <v>4</v>
      </c>
      <c r="C315" t="s">
        <v>630</v>
      </c>
      <c r="D315" t="str">
        <f>HYPERLINK("https://talan.bank.gov.ua/get-user-certificate/wzlkNOkxR7n4zd2h-xza","Завантажити сертифікат")</f>
        <v>Завантажити сертифікат</v>
      </c>
    </row>
    <row r="316" spans="1:4" x14ac:dyDescent="0.3">
      <c r="A316" t="s">
        <v>631</v>
      </c>
      <c r="B316" t="s">
        <v>4</v>
      </c>
      <c r="C316" t="s">
        <v>632</v>
      </c>
      <c r="D316" t="str">
        <f>HYPERLINK("https://talan.bank.gov.ua/get-user-certificate/wzlkNyGVYwehLm2WwnnV","Завантажити сертифікат")</f>
        <v>Завантажити сертифікат</v>
      </c>
    </row>
    <row r="317" spans="1:4" x14ac:dyDescent="0.3">
      <c r="A317" t="s">
        <v>633</v>
      </c>
      <c r="B317" t="s">
        <v>4</v>
      </c>
      <c r="C317" t="s">
        <v>634</v>
      </c>
      <c r="D317" t="str">
        <f>HYPERLINK("https://talan.bank.gov.ua/get-user-certificate/wzlkNDgziW_QHz_fu7mh","Завантажити сертифікат")</f>
        <v>Завантажити сертифікат</v>
      </c>
    </row>
    <row r="318" spans="1:4" x14ac:dyDescent="0.3">
      <c r="A318" t="s">
        <v>635</v>
      </c>
      <c r="B318" t="s">
        <v>4</v>
      </c>
      <c r="C318" t="s">
        <v>636</v>
      </c>
      <c r="D318" t="str">
        <f>HYPERLINK("https://talan.bank.gov.ua/get-user-certificate/wzlkNCT2b4-RAboTykal","Завантажити сертифікат")</f>
        <v>Завантажити сертифікат</v>
      </c>
    </row>
    <row r="319" spans="1:4" x14ac:dyDescent="0.3">
      <c r="A319" t="s">
        <v>637</v>
      </c>
      <c r="B319" t="s">
        <v>4</v>
      </c>
      <c r="C319" t="s">
        <v>638</v>
      </c>
      <c r="D319" t="str">
        <f>HYPERLINK("https://talan.bank.gov.ua/get-user-certificate/wzlkN9jGuuaweGGh5s-T","Завантажити сертифікат")</f>
        <v>Завантажити сертифікат</v>
      </c>
    </row>
    <row r="320" spans="1:4" x14ac:dyDescent="0.3">
      <c r="A320" t="s">
        <v>639</v>
      </c>
      <c r="B320" t="s">
        <v>4</v>
      </c>
      <c r="C320" t="s">
        <v>640</v>
      </c>
      <c r="D320" t="str">
        <f>HYPERLINK("https://talan.bank.gov.ua/get-user-certificate/wzlkN-ieqFVjre70KrsV","Завантажити сертифікат")</f>
        <v>Завантажити сертифікат</v>
      </c>
    </row>
    <row r="321" spans="1:4" x14ac:dyDescent="0.3">
      <c r="A321" t="s">
        <v>641</v>
      </c>
      <c r="B321" t="s">
        <v>4</v>
      </c>
      <c r="C321" t="s">
        <v>642</v>
      </c>
      <c r="D321" t="str">
        <f>HYPERLINK("https://talan.bank.gov.ua/get-user-certificate/wzlkNhfAlbqxcL7UWsJC","Завантажити сертифікат")</f>
        <v>Завантажити сертифікат</v>
      </c>
    </row>
    <row r="322" spans="1:4" x14ac:dyDescent="0.3">
      <c r="A322" t="s">
        <v>643</v>
      </c>
      <c r="B322" t="s">
        <v>4</v>
      </c>
      <c r="C322" t="s">
        <v>644</v>
      </c>
      <c r="D322" t="str">
        <f>HYPERLINK("https://talan.bank.gov.ua/get-user-certificate/wzlkNVdEUwZEEGOhsCE8","Завантажити сертифікат")</f>
        <v>Завантажити сертифікат</v>
      </c>
    </row>
    <row r="323" spans="1:4" x14ac:dyDescent="0.3">
      <c r="A323" t="s">
        <v>645</v>
      </c>
      <c r="B323" t="s">
        <v>4</v>
      </c>
      <c r="C323" t="s">
        <v>646</v>
      </c>
      <c r="D323" t="str">
        <f>HYPERLINK("https://talan.bank.gov.ua/get-user-certificate/wzlkNPX53on_9Bo-n7RY","Завантажити сертифікат")</f>
        <v>Завантажити сертифікат</v>
      </c>
    </row>
    <row r="324" spans="1:4" x14ac:dyDescent="0.3">
      <c r="A324" t="s">
        <v>647</v>
      </c>
      <c r="B324" t="s">
        <v>4</v>
      </c>
      <c r="C324" t="s">
        <v>648</v>
      </c>
      <c r="D324" t="str">
        <f>HYPERLINK("https://talan.bank.gov.ua/get-user-certificate/wzlkNQICfkkuDdNh2V74","Завантажити сертифікат")</f>
        <v>Завантажити сертифікат</v>
      </c>
    </row>
    <row r="325" spans="1:4" x14ac:dyDescent="0.3">
      <c r="A325" t="s">
        <v>649</v>
      </c>
      <c r="B325" t="s">
        <v>4</v>
      </c>
      <c r="C325" t="s">
        <v>650</v>
      </c>
      <c r="D325" t="str">
        <f>HYPERLINK("https://talan.bank.gov.ua/get-user-certificate/wzlkNQpdEdHTVszIEEpN","Завантажити сертифікат")</f>
        <v>Завантажити сертифікат</v>
      </c>
    </row>
    <row r="326" spans="1:4" x14ac:dyDescent="0.3">
      <c r="A326" t="s">
        <v>651</v>
      </c>
      <c r="B326" t="s">
        <v>4</v>
      </c>
      <c r="C326" t="s">
        <v>652</v>
      </c>
      <c r="D326" t="str">
        <f>HYPERLINK("https://talan.bank.gov.ua/get-user-certificate/wzlkN3_0AMIgd_TjXaC2","Завантажити сертифікат")</f>
        <v>Завантажити сертифікат</v>
      </c>
    </row>
    <row r="327" spans="1:4" x14ac:dyDescent="0.3">
      <c r="A327" t="s">
        <v>653</v>
      </c>
      <c r="B327" t="s">
        <v>4</v>
      </c>
      <c r="C327" t="s">
        <v>654</v>
      </c>
      <c r="D327" t="str">
        <f>HYPERLINK("https://talan.bank.gov.ua/get-user-certificate/wzlkNEz3t7TsdYFxDUas","Завантажити сертифікат")</f>
        <v>Завантажити сертифікат</v>
      </c>
    </row>
    <row r="328" spans="1:4" x14ac:dyDescent="0.3">
      <c r="A328" t="s">
        <v>655</v>
      </c>
      <c r="B328" t="s">
        <v>4</v>
      </c>
      <c r="C328" t="s">
        <v>656</v>
      </c>
      <c r="D328" t="str">
        <f>HYPERLINK("https://talan.bank.gov.ua/get-user-certificate/wzlkNvwfDBjXIT_fY1-B","Завантажити сертифікат")</f>
        <v>Завантажити сертифікат</v>
      </c>
    </row>
    <row r="329" spans="1:4" x14ac:dyDescent="0.3">
      <c r="A329" t="s">
        <v>657</v>
      </c>
      <c r="B329" t="s">
        <v>4</v>
      </c>
      <c r="C329" t="s">
        <v>658</v>
      </c>
      <c r="D329" t="str">
        <f>HYPERLINK("https://talan.bank.gov.ua/get-user-certificate/wzlkNchi6i78LC4Bp8vh","Завантажити сертифікат")</f>
        <v>Завантажити сертифікат</v>
      </c>
    </row>
    <row r="330" spans="1:4" x14ac:dyDescent="0.3">
      <c r="A330" t="s">
        <v>659</v>
      </c>
      <c r="B330" t="s">
        <v>4</v>
      </c>
      <c r="C330" t="s">
        <v>660</v>
      </c>
      <c r="D330" t="str">
        <f>HYPERLINK("https://talan.bank.gov.ua/get-user-certificate/wzlkNbZxmCHmd0OTTUYB","Завантажити сертифікат")</f>
        <v>Завантажити сертифікат</v>
      </c>
    </row>
    <row r="331" spans="1:4" x14ac:dyDescent="0.3">
      <c r="A331" t="s">
        <v>661</v>
      </c>
      <c r="B331" t="s">
        <v>4</v>
      </c>
      <c r="C331" t="s">
        <v>662</v>
      </c>
      <c r="D331" t="str">
        <f>HYPERLINK("https://talan.bank.gov.ua/get-user-certificate/wzlkNJ66wM-BBjjVORd2","Завантажити сертифікат")</f>
        <v>Завантажити сертифікат</v>
      </c>
    </row>
    <row r="332" spans="1:4" x14ac:dyDescent="0.3">
      <c r="A332" t="s">
        <v>663</v>
      </c>
      <c r="B332" t="s">
        <v>4</v>
      </c>
      <c r="C332" t="s">
        <v>664</v>
      </c>
      <c r="D332" t="str">
        <f>HYPERLINK("https://talan.bank.gov.ua/get-user-certificate/wzlkN4N-bkUBrqttOYiW","Завантажити сертифікат")</f>
        <v>Завантажити сертифікат</v>
      </c>
    </row>
    <row r="333" spans="1:4" x14ac:dyDescent="0.3">
      <c r="A333" t="s">
        <v>665</v>
      </c>
      <c r="B333" t="s">
        <v>4</v>
      </c>
      <c r="C333" t="s">
        <v>666</v>
      </c>
      <c r="D333" t="str">
        <f>HYPERLINK("https://talan.bank.gov.ua/get-user-certificate/wzlkNGMseY7_0N74gsU3","Завантажити сертифікат")</f>
        <v>Завантажити сертифікат</v>
      </c>
    </row>
    <row r="334" spans="1:4" x14ac:dyDescent="0.3">
      <c r="A334" t="s">
        <v>667</v>
      </c>
      <c r="B334" t="s">
        <v>4</v>
      </c>
      <c r="C334" t="s">
        <v>668</v>
      </c>
      <c r="D334" t="str">
        <f>HYPERLINK("https://talan.bank.gov.ua/get-user-certificate/wzlkNyHOszOvl1pLxEk1","Завантажити сертифікат")</f>
        <v>Завантажити сертифікат</v>
      </c>
    </row>
    <row r="335" spans="1:4" x14ac:dyDescent="0.3">
      <c r="A335" t="s">
        <v>669</v>
      </c>
      <c r="B335" t="s">
        <v>4</v>
      </c>
      <c r="C335" t="s">
        <v>670</v>
      </c>
      <c r="D335" t="str">
        <f>HYPERLINK("https://talan.bank.gov.ua/get-user-certificate/wzlkN7BoL5cSgDO9J74s","Завантажити сертифікат")</f>
        <v>Завантажити сертифікат</v>
      </c>
    </row>
    <row r="336" spans="1:4" x14ac:dyDescent="0.3">
      <c r="A336" t="s">
        <v>671</v>
      </c>
      <c r="B336" t="s">
        <v>4</v>
      </c>
      <c r="C336" t="s">
        <v>672</v>
      </c>
      <c r="D336" t="str">
        <f>HYPERLINK("https://talan.bank.gov.ua/get-user-certificate/wzlkN1A8wWZuFKFpmzSW","Завантажити сертифікат")</f>
        <v>Завантажити сертифікат</v>
      </c>
    </row>
    <row r="337" spans="1:4" x14ac:dyDescent="0.3">
      <c r="A337" t="s">
        <v>673</v>
      </c>
      <c r="B337" t="s">
        <v>4</v>
      </c>
      <c r="C337" t="s">
        <v>674</v>
      </c>
      <c r="D337" t="str">
        <f>HYPERLINK("https://talan.bank.gov.ua/get-user-certificate/wzlkNhnfFxpkaqmqfl5r","Завантажити сертифікат")</f>
        <v>Завантажити сертифікат</v>
      </c>
    </row>
    <row r="338" spans="1:4" x14ac:dyDescent="0.3">
      <c r="A338" t="s">
        <v>675</v>
      </c>
      <c r="B338" t="s">
        <v>4</v>
      </c>
      <c r="C338" t="s">
        <v>676</v>
      </c>
      <c r="D338" t="str">
        <f>HYPERLINK("https://talan.bank.gov.ua/get-user-certificate/wzlkNiXfRrZbQB3Biypv","Завантажити сертифікат")</f>
        <v>Завантажити сертифікат</v>
      </c>
    </row>
    <row r="339" spans="1:4" x14ac:dyDescent="0.3">
      <c r="A339" t="s">
        <v>677</v>
      </c>
      <c r="B339" t="s">
        <v>4</v>
      </c>
      <c r="C339" t="s">
        <v>678</v>
      </c>
      <c r="D339" t="str">
        <f>HYPERLINK("https://talan.bank.gov.ua/get-user-certificate/wzlkNdFy327AwMAWeS2a","Завантажити сертифікат")</f>
        <v>Завантажити сертифікат</v>
      </c>
    </row>
    <row r="340" spans="1:4" x14ac:dyDescent="0.3">
      <c r="A340" t="s">
        <v>679</v>
      </c>
      <c r="B340" t="s">
        <v>4</v>
      </c>
      <c r="C340" t="s">
        <v>680</v>
      </c>
      <c r="D340" t="str">
        <f>HYPERLINK("https://talan.bank.gov.ua/get-user-certificate/wzlkN9vk8RRnVE2BN6NA","Завантажити сертифікат")</f>
        <v>Завантажити сертифікат</v>
      </c>
    </row>
    <row r="341" spans="1:4" x14ac:dyDescent="0.3">
      <c r="A341" t="s">
        <v>681</v>
      </c>
      <c r="B341" t="s">
        <v>4</v>
      </c>
      <c r="C341" t="s">
        <v>682</v>
      </c>
      <c r="D341" t="str">
        <f>HYPERLINK("https://talan.bank.gov.ua/get-user-certificate/wzlkNYBgwJJZW0H9FI-G","Завантажити сертифікат")</f>
        <v>Завантажити сертифікат</v>
      </c>
    </row>
    <row r="342" spans="1:4" x14ac:dyDescent="0.3">
      <c r="A342" t="s">
        <v>683</v>
      </c>
      <c r="B342" t="s">
        <v>4</v>
      </c>
      <c r="C342" t="s">
        <v>684</v>
      </c>
      <c r="D342" t="str">
        <f>HYPERLINK("https://talan.bank.gov.ua/get-user-certificate/wzlkNTNAQmPk4y4n2qYY","Завантажити сертифікат")</f>
        <v>Завантажити сертифікат</v>
      </c>
    </row>
    <row r="343" spans="1:4" x14ac:dyDescent="0.3">
      <c r="A343" t="s">
        <v>685</v>
      </c>
      <c r="B343" t="s">
        <v>4</v>
      </c>
      <c r="C343" t="s">
        <v>686</v>
      </c>
      <c r="D343" t="str">
        <f>HYPERLINK("https://talan.bank.gov.ua/get-user-certificate/wzlkNfHAlKt4X_ZuotrE","Завантажити сертифікат")</f>
        <v>Завантажити сертифікат</v>
      </c>
    </row>
    <row r="344" spans="1:4" x14ac:dyDescent="0.3">
      <c r="A344" t="s">
        <v>687</v>
      </c>
      <c r="B344" t="s">
        <v>4</v>
      </c>
      <c r="C344" t="s">
        <v>688</v>
      </c>
      <c r="D344" t="str">
        <f>HYPERLINK("https://talan.bank.gov.ua/get-user-certificate/wzlkNJbvJJk_El8RFMH5","Завантажити сертифікат")</f>
        <v>Завантажити сертифікат</v>
      </c>
    </row>
    <row r="345" spans="1:4" x14ac:dyDescent="0.3">
      <c r="A345" t="s">
        <v>689</v>
      </c>
      <c r="B345" t="s">
        <v>4</v>
      </c>
      <c r="C345" t="s">
        <v>690</v>
      </c>
      <c r="D345" t="str">
        <f>HYPERLINK("https://talan.bank.gov.ua/get-user-certificate/wzlkNfM_3nCJqtBdkrZa","Завантажити сертифікат")</f>
        <v>Завантажити сертифікат</v>
      </c>
    </row>
    <row r="346" spans="1:4" x14ac:dyDescent="0.3">
      <c r="A346" t="s">
        <v>691</v>
      </c>
      <c r="B346" t="s">
        <v>4</v>
      </c>
      <c r="C346" t="s">
        <v>692</v>
      </c>
      <c r="D346" t="str">
        <f>HYPERLINK("https://talan.bank.gov.ua/get-user-certificate/wzlkNg66Lwsb1qHUxAwe","Завантажити сертифікат")</f>
        <v>Завантажити сертифікат</v>
      </c>
    </row>
    <row r="347" spans="1:4" x14ac:dyDescent="0.3">
      <c r="A347" t="s">
        <v>693</v>
      </c>
      <c r="B347" t="s">
        <v>4</v>
      </c>
      <c r="C347" t="s">
        <v>694</v>
      </c>
      <c r="D347" t="str">
        <f>HYPERLINK("https://talan.bank.gov.ua/get-user-certificate/wzlkN-5RA6SBcOKntNTO","Завантажити сертифікат")</f>
        <v>Завантажити сертифікат</v>
      </c>
    </row>
    <row r="348" spans="1:4" x14ac:dyDescent="0.3">
      <c r="A348" t="s">
        <v>695</v>
      </c>
      <c r="B348" t="s">
        <v>4</v>
      </c>
      <c r="C348" t="s">
        <v>696</v>
      </c>
      <c r="D348" t="str">
        <f>HYPERLINK("https://talan.bank.gov.ua/get-user-certificate/wzlkNVk2zs4MAN8180gE","Завантажити сертифікат")</f>
        <v>Завантажити сертифікат</v>
      </c>
    </row>
    <row r="349" spans="1:4" x14ac:dyDescent="0.3">
      <c r="A349" t="s">
        <v>697</v>
      </c>
      <c r="B349" t="s">
        <v>4</v>
      </c>
      <c r="C349" t="s">
        <v>698</v>
      </c>
      <c r="D349" t="str">
        <f>HYPERLINK("https://talan.bank.gov.ua/get-user-certificate/wzlkNR-avpkFLCejz_wn","Завантажити сертифікат")</f>
        <v>Завантажити сертифікат</v>
      </c>
    </row>
    <row r="350" spans="1:4" x14ac:dyDescent="0.3">
      <c r="A350" t="s">
        <v>699</v>
      </c>
      <c r="B350" t="s">
        <v>4</v>
      </c>
      <c r="C350" t="s">
        <v>700</v>
      </c>
      <c r="D350" t="str">
        <f>HYPERLINK("https://talan.bank.gov.ua/get-user-certificate/wzlkN7Ok4gFzbKLMZM_q","Завантажити сертифікат")</f>
        <v>Завантажити сертифікат</v>
      </c>
    </row>
    <row r="351" spans="1:4" x14ac:dyDescent="0.3">
      <c r="A351" t="s">
        <v>701</v>
      </c>
      <c r="B351" t="s">
        <v>4</v>
      </c>
      <c r="C351" t="s">
        <v>702</v>
      </c>
      <c r="D351" t="str">
        <f>HYPERLINK("https://talan.bank.gov.ua/get-user-certificate/wzlkNi-LIWU0yAJR1Xdt","Завантажити сертифікат")</f>
        <v>Завантажити сертифікат</v>
      </c>
    </row>
    <row r="352" spans="1:4" x14ac:dyDescent="0.3">
      <c r="A352" t="s">
        <v>703</v>
      </c>
      <c r="B352" t="s">
        <v>4</v>
      </c>
      <c r="C352" t="s">
        <v>704</v>
      </c>
      <c r="D352" t="str">
        <f>HYPERLINK("https://talan.bank.gov.ua/get-user-certificate/wzlkNCunkmVV6t96SzKF","Завантажити сертифікат")</f>
        <v>Завантажити сертифікат</v>
      </c>
    </row>
    <row r="353" spans="1:4" x14ac:dyDescent="0.3">
      <c r="A353" t="s">
        <v>705</v>
      </c>
      <c r="B353" t="s">
        <v>4</v>
      </c>
      <c r="C353" t="s">
        <v>706</v>
      </c>
      <c r="D353" t="str">
        <f>HYPERLINK("https://talan.bank.gov.ua/get-user-certificate/wzlkNMj2355ch1iyndrp","Завантажити сертифікат")</f>
        <v>Завантажити сертифікат</v>
      </c>
    </row>
    <row r="354" spans="1:4" x14ac:dyDescent="0.3">
      <c r="A354" t="s">
        <v>707</v>
      </c>
      <c r="B354" t="s">
        <v>4</v>
      </c>
      <c r="C354" t="s">
        <v>708</v>
      </c>
      <c r="D354" t="str">
        <f>HYPERLINK("https://talan.bank.gov.ua/get-user-certificate/wzlkNOT8x4VjBNQF0JuE","Завантажити сертифікат")</f>
        <v>Завантажити сертифікат</v>
      </c>
    </row>
    <row r="355" spans="1:4" x14ac:dyDescent="0.3">
      <c r="A355" t="s">
        <v>709</v>
      </c>
      <c r="B355" t="s">
        <v>4</v>
      </c>
      <c r="C355" t="s">
        <v>710</v>
      </c>
      <c r="D355" t="str">
        <f>HYPERLINK("https://talan.bank.gov.ua/get-user-certificate/wzlkNNjWFSjAUqp7wU8o","Завантажити сертифікат")</f>
        <v>Завантажити сертифікат</v>
      </c>
    </row>
    <row r="356" spans="1:4" x14ac:dyDescent="0.3">
      <c r="A356" t="s">
        <v>711</v>
      </c>
      <c r="B356" t="s">
        <v>4</v>
      </c>
      <c r="C356" t="s">
        <v>712</v>
      </c>
      <c r="D356" t="str">
        <f>HYPERLINK("https://talan.bank.gov.ua/get-user-certificate/wzlkNkQNVe35sy8w9r_n","Завантажити сертифікат")</f>
        <v>Завантажити сертифікат</v>
      </c>
    </row>
    <row r="357" spans="1:4" x14ac:dyDescent="0.3">
      <c r="A357" t="s">
        <v>713</v>
      </c>
      <c r="B357" t="s">
        <v>4</v>
      </c>
      <c r="C357" t="s">
        <v>714</v>
      </c>
      <c r="D357" t="str">
        <f>HYPERLINK("https://talan.bank.gov.ua/get-user-certificate/wzlkNRkc75JGLJ5WODwO","Завантажити сертифікат")</f>
        <v>Завантажити сертифікат</v>
      </c>
    </row>
    <row r="358" spans="1:4" x14ac:dyDescent="0.3">
      <c r="A358" t="s">
        <v>715</v>
      </c>
      <c r="B358" t="s">
        <v>4</v>
      </c>
      <c r="C358" t="s">
        <v>716</v>
      </c>
      <c r="D358" t="str">
        <f>HYPERLINK("https://talan.bank.gov.ua/get-user-certificate/wzlkNMSHFpIsuFkw38Zd","Завантажити сертифікат")</f>
        <v>Завантажити сертифікат</v>
      </c>
    </row>
    <row r="359" spans="1:4" x14ac:dyDescent="0.3">
      <c r="A359" t="s">
        <v>717</v>
      </c>
      <c r="B359" t="s">
        <v>4</v>
      </c>
      <c r="C359" t="s">
        <v>718</v>
      </c>
      <c r="D359" t="str">
        <f>HYPERLINK("https://talan.bank.gov.ua/get-user-certificate/wzlkNVYuQbfnl4Fes1rA","Завантажити сертифікат")</f>
        <v>Завантажити сертифікат</v>
      </c>
    </row>
    <row r="360" spans="1:4" x14ac:dyDescent="0.3">
      <c r="A360" t="s">
        <v>719</v>
      </c>
      <c r="B360" t="s">
        <v>4</v>
      </c>
      <c r="C360" t="s">
        <v>720</v>
      </c>
      <c r="D360" t="str">
        <f>HYPERLINK("https://talan.bank.gov.ua/get-user-certificate/wzlkNUDOBpwEUYuwvfor","Завантажити сертифікат")</f>
        <v>Завантажити сертифікат</v>
      </c>
    </row>
    <row r="361" spans="1:4" x14ac:dyDescent="0.3">
      <c r="A361" t="s">
        <v>721</v>
      </c>
      <c r="B361" t="s">
        <v>4</v>
      </c>
      <c r="C361" t="s">
        <v>722</v>
      </c>
      <c r="D361" t="str">
        <f>HYPERLINK("https://talan.bank.gov.ua/get-user-certificate/wzlkNUZyvrh1iE-tzUQe","Завантажити сертифікат")</f>
        <v>Завантажити сертифікат</v>
      </c>
    </row>
    <row r="362" spans="1:4" x14ac:dyDescent="0.3">
      <c r="A362" t="s">
        <v>723</v>
      </c>
      <c r="B362" t="s">
        <v>4</v>
      </c>
      <c r="C362" t="s">
        <v>724</v>
      </c>
      <c r="D362" t="str">
        <f>HYPERLINK("https://talan.bank.gov.ua/get-user-certificate/wzlkNzKNkLHRZDvWiAVh","Завантажити сертифікат")</f>
        <v>Завантажити сертифікат</v>
      </c>
    </row>
    <row r="363" spans="1:4" x14ac:dyDescent="0.3">
      <c r="A363" t="s">
        <v>725</v>
      </c>
      <c r="B363" t="s">
        <v>4</v>
      </c>
      <c r="C363" t="s">
        <v>726</v>
      </c>
      <c r="D363" t="str">
        <f>HYPERLINK("https://talan.bank.gov.ua/get-user-certificate/wzlkNdTDCqzpxKTwP7dU","Завантажити сертифікат")</f>
        <v>Завантажити сертифікат</v>
      </c>
    </row>
    <row r="364" spans="1:4" x14ac:dyDescent="0.3">
      <c r="A364" t="s">
        <v>727</v>
      </c>
      <c r="B364" t="s">
        <v>4</v>
      </c>
      <c r="C364" t="s">
        <v>728</v>
      </c>
      <c r="D364" t="str">
        <f>HYPERLINK("https://talan.bank.gov.ua/get-user-certificate/wzlkNv1wPfW1k3167fvs","Завантажити сертифікат")</f>
        <v>Завантажити сертифікат</v>
      </c>
    </row>
    <row r="365" spans="1:4" x14ac:dyDescent="0.3">
      <c r="A365" t="s">
        <v>729</v>
      </c>
      <c r="B365" t="s">
        <v>4</v>
      </c>
      <c r="C365" t="s">
        <v>730</v>
      </c>
      <c r="D365" t="str">
        <f>HYPERLINK("https://talan.bank.gov.ua/get-user-certificate/wzlkNFrGKU2N4mawNEjF","Завантажити сертифікат")</f>
        <v>Завантажити сертифікат</v>
      </c>
    </row>
    <row r="366" spans="1:4" x14ac:dyDescent="0.3">
      <c r="A366" t="s">
        <v>731</v>
      </c>
      <c r="B366" t="s">
        <v>4</v>
      </c>
      <c r="C366" t="s">
        <v>732</v>
      </c>
      <c r="D366" t="str">
        <f>HYPERLINK("https://talan.bank.gov.ua/get-user-certificate/wzlkN3lXmWMPfHOokydw","Завантажити сертифікат")</f>
        <v>Завантажити сертифікат</v>
      </c>
    </row>
    <row r="367" spans="1:4" x14ac:dyDescent="0.3">
      <c r="A367" t="s">
        <v>733</v>
      </c>
      <c r="B367" t="s">
        <v>4</v>
      </c>
      <c r="C367" t="s">
        <v>734</v>
      </c>
      <c r="D367" t="str">
        <f>HYPERLINK("https://talan.bank.gov.ua/get-user-certificate/wzlkNDtkrcXN0Hp9lYB4","Завантажити сертифікат")</f>
        <v>Завантажити сертифікат</v>
      </c>
    </row>
    <row r="368" spans="1:4" x14ac:dyDescent="0.3">
      <c r="A368" t="s">
        <v>735</v>
      </c>
      <c r="B368" t="s">
        <v>4</v>
      </c>
      <c r="C368" t="s">
        <v>736</v>
      </c>
      <c r="D368" t="str">
        <f>HYPERLINK("https://talan.bank.gov.ua/get-user-certificate/wzlkNdquAMebppQvnR5n","Завантажити сертифікат")</f>
        <v>Завантажити сертифікат</v>
      </c>
    </row>
    <row r="369" spans="1:4" x14ac:dyDescent="0.3">
      <c r="A369" t="s">
        <v>737</v>
      </c>
      <c r="B369" t="s">
        <v>4</v>
      </c>
      <c r="C369" t="s">
        <v>738</v>
      </c>
      <c r="D369" t="str">
        <f>HYPERLINK("https://talan.bank.gov.ua/get-user-certificate/wzlkNFDZXqu-F0FsTjTZ","Завантажити сертифікат")</f>
        <v>Завантажити сертифікат</v>
      </c>
    </row>
    <row r="370" spans="1:4" x14ac:dyDescent="0.3">
      <c r="A370" t="s">
        <v>739</v>
      </c>
      <c r="B370" t="s">
        <v>4</v>
      </c>
      <c r="C370" t="s">
        <v>740</v>
      </c>
      <c r="D370" t="str">
        <f>HYPERLINK("https://talan.bank.gov.ua/get-user-certificate/wzlkNmB5sJZFB5yN-xZP","Завантажити сертифікат")</f>
        <v>Завантажити сертифікат</v>
      </c>
    </row>
    <row r="371" spans="1:4" x14ac:dyDescent="0.3">
      <c r="A371" t="s">
        <v>741</v>
      </c>
      <c r="B371" t="s">
        <v>4</v>
      </c>
      <c r="C371" t="s">
        <v>742</v>
      </c>
      <c r="D371" t="str">
        <f>HYPERLINK("https://talan.bank.gov.ua/get-user-certificate/wzlkNAPMT2IIUb_Q6slg","Завантажити сертифікат")</f>
        <v>Завантажити сертифікат</v>
      </c>
    </row>
    <row r="372" spans="1:4" x14ac:dyDescent="0.3">
      <c r="A372" t="s">
        <v>743</v>
      </c>
      <c r="B372" t="s">
        <v>4</v>
      </c>
      <c r="C372" t="s">
        <v>744</v>
      </c>
      <c r="D372" t="str">
        <f>HYPERLINK("https://talan.bank.gov.ua/get-user-certificate/wzlkNtXfhk7KW04hvWO4","Завантажити сертифікат")</f>
        <v>Завантажити сертифікат</v>
      </c>
    </row>
    <row r="373" spans="1:4" x14ac:dyDescent="0.3">
      <c r="A373" t="s">
        <v>745</v>
      </c>
      <c r="B373" t="s">
        <v>4</v>
      </c>
      <c r="C373" t="s">
        <v>746</v>
      </c>
      <c r="D373" t="str">
        <f>HYPERLINK("https://talan.bank.gov.ua/get-user-certificate/wzlkNa9Z5V3VXFRvyVM_","Завантажити сертифікат")</f>
        <v>Завантажити сертифікат</v>
      </c>
    </row>
    <row r="374" spans="1:4" x14ac:dyDescent="0.3">
      <c r="A374" t="s">
        <v>747</v>
      </c>
      <c r="B374" t="s">
        <v>4</v>
      </c>
      <c r="C374" t="s">
        <v>748</v>
      </c>
      <c r="D374" t="str">
        <f>HYPERLINK("https://talan.bank.gov.ua/get-user-certificate/wzlkNWSKoIQfsKltMuaf","Завантажити сертифікат")</f>
        <v>Завантажити сертифікат</v>
      </c>
    </row>
    <row r="375" spans="1:4" x14ac:dyDescent="0.3">
      <c r="A375" t="s">
        <v>749</v>
      </c>
      <c r="B375" t="s">
        <v>4</v>
      </c>
      <c r="C375" t="s">
        <v>750</v>
      </c>
      <c r="D375" t="str">
        <f>HYPERLINK("https://talan.bank.gov.ua/get-user-certificate/wzlkNcwUnJIHGxsLR3Sm","Завантажити сертифікат")</f>
        <v>Завантажити сертифікат</v>
      </c>
    </row>
    <row r="376" spans="1:4" x14ac:dyDescent="0.3">
      <c r="A376" t="s">
        <v>751</v>
      </c>
      <c r="B376" t="s">
        <v>4</v>
      </c>
      <c r="C376" t="s">
        <v>752</v>
      </c>
      <c r="D376" t="str">
        <f>HYPERLINK("https://talan.bank.gov.ua/get-user-certificate/wzlkN7uz37aTFpZ4SSWF","Завантажити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</hyperlinks>
  <pageMargins left="0.7" right="0.7" top="0.75" bottom="0.75" header="0.3" footer="0.3"/>
  <pageSetup orientation="portrait" r:id="rId3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2025-12-25T13:50:14Z</dcterms:created>
  <dcterms:modified xsi:type="dcterms:W3CDTF">2025-12-25T13:54:04Z</dcterms:modified>
  <cp:category/>
</cp:coreProperties>
</file>