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Губєнко вебінар Зачин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B538" i="1" l="1"/>
  <c r="B537" i="1"/>
  <c r="B536" i="1"/>
  <c r="B535" i="1"/>
  <c r="B534" i="1"/>
  <c r="B533" i="1"/>
  <c r="B532" i="1"/>
  <c r="B531" i="1"/>
  <c r="B530" i="1"/>
  <c r="B529" i="1"/>
  <c r="B528" i="1" l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 l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<sst xmlns="http://schemas.openxmlformats.org/spreadsheetml/2006/main" count="539" uniqueCount="539">
  <si>
    <t>Посилання на сертифікат</t>
  </si>
  <si>
    <t>Alla Karnaushenko</t>
  </si>
  <si>
    <t>Anastasiia Ehorova</t>
  </si>
  <si>
    <t>Danya Kapinus</t>
  </si>
  <si>
    <t>Danylo Khytryi</t>
  </si>
  <si>
    <t>Diana Kryshtop</t>
  </si>
  <si>
    <t>Diana Perjan</t>
  </si>
  <si>
    <t>IVANJUKHA TETJANA</t>
  </si>
  <si>
    <t>KOKHANOVA ELENA</t>
  </si>
  <si>
    <t>Lidiia kazachkova</t>
  </si>
  <si>
    <t>Liliya Zhelovska</t>
  </si>
  <si>
    <t>Liydmyla Prykhodko</t>
  </si>
  <si>
    <t>Nadia Protsik</t>
  </si>
  <si>
    <t>Nataliia Rozumovych</t>
  </si>
  <si>
    <t>Oksana Merinova</t>
  </si>
  <si>
    <t>Polina Myronenko</t>
  </si>
  <si>
    <t>SHYLINH TETJANA</t>
  </si>
  <si>
    <t>SUKIASIAN Коля</t>
  </si>
  <si>
    <t>SYCH SVITLANA</t>
  </si>
  <si>
    <t>VLADYSLAVA PONOMARENKO</t>
  </si>
  <si>
    <t>Yanina Dziuba</t>
  </si>
  <si>
    <t>Аліна Бикова</t>
  </si>
  <si>
    <t>Аліна Груба</t>
  </si>
  <si>
    <t>Аліна Гук</t>
  </si>
  <si>
    <t>Аліна Єфімова</t>
  </si>
  <si>
    <t>Аліна ЮР'ЄВА</t>
  </si>
  <si>
    <t>Аліса Юхименко</t>
  </si>
  <si>
    <t>Алла Ганніч</t>
  </si>
  <si>
    <t>Алла Мальцева</t>
  </si>
  <si>
    <t>Альбіна Кравцова</t>
  </si>
  <si>
    <t>Альбіна Надточій</t>
  </si>
  <si>
    <t>Альона Забайрачна</t>
  </si>
  <si>
    <t>Альона Іщенко</t>
  </si>
  <si>
    <t>Альона Лесняк</t>
  </si>
  <si>
    <t>Анастасія Бурковська</t>
  </si>
  <si>
    <t>Анастасія Володіна</t>
  </si>
  <si>
    <t>Анастасія Горова</t>
  </si>
  <si>
    <t>Анастасія Гуськова</t>
  </si>
  <si>
    <t>Анастасія Лихопавло</t>
  </si>
  <si>
    <t>Анастасія Середа</t>
  </si>
  <si>
    <t>Анастасія Сильченко</t>
  </si>
  <si>
    <t>Анастасія Сокур</t>
  </si>
  <si>
    <t>Андрій Гнатенко</t>
  </si>
  <si>
    <t>Андрій Скрицький</t>
  </si>
  <si>
    <t>Анжела Єськова</t>
  </si>
  <si>
    <t>Анна Вавінська</t>
  </si>
  <si>
    <t>Анна Кичкирук</t>
  </si>
  <si>
    <t>Анна Крючкова</t>
  </si>
  <si>
    <t>Анна Ляльчук</t>
  </si>
  <si>
    <t>Анна Пантус</t>
  </si>
  <si>
    <t>Анна Проскуріна</t>
  </si>
  <si>
    <t>Анна Сушкова</t>
  </si>
  <si>
    <t>Анна Тиднюк</t>
  </si>
  <si>
    <t>Анна Чайка</t>
  </si>
  <si>
    <t>Анна Юркова</t>
  </si>
  <si>
    <t>Анна Ялоха</t>
  </si>
  <si>
    <t>Анория Юсупова</t>
  </si>
  <si>
    <t>Антон Касілов</t>
  </si>
  <si>
    <t>Антон Шалімов</t>
  </si>
  <si>
    <t>Антоніна Ємець</t>
  </si>
  <si>
    <t>Антоніна Кирилюк</t>
  </si>
  <si>
    <t>Аня Британ</t>
  </si>
  <si>
    <t>Аріна Ільченко</t>
  </si>
  <si>
    <t>Арсений Гунзер</t>
  </si>
  <si>
    <t>Артем Піменов</t>
  </si>
  <si>
    <t>Артур Шевченко</t>
  </si>
  <si>
    <t>Басалаєва Олена Вікторівна</t>
  </si>
  <si>
    <t>Богдан Трохимець</t>
  </si>
  <si>
    <t>Богдан Циунчик</t>
  </si>
  <si>
    <t>Брезіцька Олена</t>
  </si>
  <si>
    <t>Валентина Тесленко</t>
  </si>
  <si>
    <t>Валентина Ткаченко</t>
  </si>
  <si>
    <t>Валентина Ткачук</t>
  </si>
  <si>
    <t>Валерія Боса</t>
  </si>
  <si>
    <t>Валерія Горбатова</t>
  </si>
  <si>
    <t>Валерія Жебровська</t>
  </si>
  <si>
    <t>Ваня Прокопов</t>
  </si>
  <si>
    <t>Василець Фаіна</t>
  </si>
  <si>
    <t>Вероніка Гончар</t>
  </si>
  <si>
    <t>Вероніка Гребньова</t>
  </si>
  <si>
    <t>Вероніка Гулюк</t>
  </si>
  <si>
    <t>Вероніка Новокщонова</t>
  </si>
  <si>
    <t>Виталий Мацукевич</t>
  </si>
  <si>
    <t>Виталий Ховренко</t>
  </si>
  <si>
    <t>Віктор Ковальов</t>
  </si>
  <si>
    <t>Вікторія Амеліна</t>
  </si>
  <si>
    <t>Вікторія Варавіна</t>
  </si>
  <si>
    <t>Вікторія Власюк</t>
  </si>
  <si>
    <t>Вікторія Голоухова</t>
  </si>
  <si>
    <t>Вікторія Гонтар</t>
  </si>
  <si>
    <t>Вікторія Гордієнко</t>
  </si>
  <si>
    <t>Вікторія Гречаник</t>
  </si>
  <si>
    <t>Вікторія Костюк</t>
  </si>
  <si>
    <t>Вікторія Курусь</t>
  </si>
  <si>
    <t>Вікторія Ляшенко</t>
  </si>
  <si>
    <t>Вікторія Майорова</t>
  </si>
  <si>
    <t>Вікторія Мариніна</t>
  </si>
  <si>
    <t>Вікторія Несенко</t>
  </si>
  <si>
    <t>Вікторія Погорєлова</t>
  </si>
  <si>
    <t>Вікторія Похилько</t>
  </si>
  <si>
    <t>Вікторія Пріщенко</t>
  </si>
  <si>
    <t>Вікторія Слюсар</t>
  </si>
  <si>
    <t>Вікторія Спиридонова</t>
  </si>
  <si>
    <t>Вікторія Стасенко</t>
  </si>
  <si>
    <t>Вікторія Терлова</t>
  </si>
  <si>
    <t>Вікторія Фастійчук</t>
  </si>
  <si>
    <t>Вікторія Хаванських</t>
  </si>
  <si>
    <t>Вікторія Цехмистро</t>
  </si>
  <si>
    <t>Вікторія Шаталова</t>
  </si>
  <si>
    <t>Вікторія Шеруда</t>
  </si>
  <si>
    <t>ВІРА Бурик</t>
  </si>
  <si>
    <t>Віра Орищенко</t>
  </si>
  <si>
    <t>Віта Клепач</t>
  </si>
  <si>
    <t>Віта Сухоставська</t>
  </si>
  <si>
    <t>Віталій Левицький</t>
  </si>
  <si>
    <t>Владислав Биков</t>
  </si>
  <si>
    <t>Владислав Лукачевич</t>
  </si>
  <si>
    <t>Владислава Москаленко</t>
  </si>
  <si>
    <t>Владислава Садовніченко</t>
  </si>
  <si>
    <t>Володимир Руденко</t>
  </si>
  <si>
    <t>Волошина Світлана Вікторівна</t>
  </si>
  <si>
    <t>Воробей Тетяна</t>
  </si>
  <si>
    <t>Галина Бухта</t>
  </si>
  <si>
    <t>Галина Василюк</t>
  </si>
  <si>
    <t>Галина Йолтухівська</t>
  </si>
  <si>
    <t>Галина Лозинська</t>
  </si>
  <si>
    <t>Галина Муха</t>
  </si>
  <si>
    <t>Галина Олійник</t>
  </si>
  <si>
    <t>Ганна Задорожна</t>
  </si>
  <si>
    <t>Ганна Куртакова</t>
  </si>
  <si>
    <t>Герман Пронін</t>
  </si>
  <si>
    <t>Горнічар Дар'я</t>
  </si>
  <si>
    <t>Даниэль Яцив</t>
  </si>
  <si>
    <t>Дарина Макаренко</t>
  </si>
  <si>
    <t>Дарина Нестерук</t>
  </si>
  <si>
    <t>Дарина Шуваєва</t>
  </si>
  <si>
    <t>Дарія Костинюк</t>
  </si>
  <si>
    <t>дар'я злунікіна</t>
  </si>
  <si>
    <t>Дар'я Пазднікова</t>
  </si>
  <si>
    <t>Дарʼя Соколова</t>
  </si>
  <si>
    <t>Дар'я Трохимчук</t>
  </si>
  <si>
    <t>Дар'я Шаповалова-Чухрай</t>
  </si>
  <si>
    <t>Дарʼя Шевченко</t>
  </si>
  <si>
    <t>Денис Білоус</t>
  </si>
  <si>
    <t>Денис Данилов</t>
  </si>
  <si>
    <t>Денис Тарасенко</t>
  </si>
  <si>
    <t>Диана Акулова</t>
  </si>
  <si>
    <t>Діана Бабенко</t>
  </si>
  <si>
    <t>Діана Молдован</t>
  </si>
  <si>
    <t>Діана Троян</t>
  </si>
  <si>
    <t>Діана Чорна</t>
  </si>
  <si>
    <t>Діана Яфарова</t>
  </si>
  <si>
    <t>Дмитро Веліченко</t>
  </si>
  <si>
    <t>Дмитро Зєнков</t>
  </si>
  <si>
    <t>Дмитро Ковтун</t>
  </si>
  <si>
    <t>Дмитро Синьковський</t>
  </si>
  <si>
    <t>Дяченко Вікторія</t>
  </si>
  <si>
    <t>Ева Морозова</t>
  </si>
  <si>
    <t>Егор Зиенко</t>
  </si>
  <si>
    <t>Елеонора Козлова</t>
  </si>
  <si>
    <t>Емілія Іманова</t>
  </si>
  <si>
    <t>Євген Грішин</t>
  </si>
  <si>
    <t>Євгеній Медведський</t>
  </si>
  <si>
    <t>Євгенія Євкало</t>
  </si>
  <si>
    <t>Євгенія Загарія</t>
  </si>
  <si>
    <t>Єлизавета Власенко</t>
  </si>
  <si>
    <t>Єлизавета Кулебякіна</t>
  </si>
  <si>
    <t>Єлизавета Хандогіна</t>
  </si>
  <si>
    <t>ЗІНОВ'ЄВА ЛЄРА</t>
  </si>
  <si>
    <t>Зоряна П.</t>
  </si>
  <si>
    <t>Зоряна Рибак</t>
  </si>
  <si>
    <t>Зоряна Сергіївна Біла</t>
  </si>
  <si>
    <t>Зоя Рожко</t>
  </si>
  <si>
    <t>Іванна Суркова</t>
  </si>
  <si>
    <t>Ілона Скоринчук</t>
  </si>
  <si>
    <t>Інна Афанасьєва</t>
  </si>
  <si>
    <t>ІННА ПОЛІЩУК</t>
  </si>
  <si>
    <t>Інна Римар</t>
  </si>
  <si>
    <t>Інна Серьожкіна</t>
  </si>
  <si>
    <t>Ірина Аніщенко</t>
  </si>
  <si>
    <t>Ірина Боднарюк</t>
  </si>
  <si>
    <t>Ірина Борисова</t>
  </si>
  <si>
    <t>Ірина Гришина</t>
  </si>
  <si>
    <t>Ірина Дем'янюк</t>
  </si>
  <si>
    <t>Ірина Дроздова</t>
  </si>
  <si>
    <t>Ірина Жуковська</t>
  </si>
  <si>
    <t>Ірина Злобін</t>
  </si>
  <si>
    <t>Ірина Золенко</t>
  </si>
  <si>
    <t>Ірина Корж</t>
  </si>
  <si>
    <t>Ірина Мартинчук</t>
  </si>
  <si>
    <t>Ірина Маслова</t>
  </si>
  <si>
    <t>Ірина Музичко</t>
  </si>
  <si>
    <t>Ірина Омельченко</t>
  </si>
  <si>
    <t>Ірина Приходько</t>
  </si>
  <si>
    <t>Ірина Слядзь</t>
  </si>
  <si>
    <t>Ірина Соловйова</t>
  </si>
  <si>
    <t>Ірина Тростянецька</t>
  </si>
  <si>
    <t>Ірина Хміль</t>
  </si>
  <si>
    <t>Ірина Черкасова</t>
  </si>
  <si>
    <t>Кайдаш Олена</t>
  </si>
  <si>
    <t>Каміла Цвєткова</t>
  </si>
  <si>
    <t>Карина Блінова</t>
  </si>
  <si>
    <t>Карина Заяць</t>
  </si>
  <si>
    <t>Каріна Бортун</t>
  </si>
  <si>
    <t>Катерина Алфьорова</t>
  </si>
  <si>
    <t>Катерина Горан</t>
  </si>
  <si>
    <t>Катерина Єременко</t>
  </si>
  <si>
    <t>Катерина Іващенко</t>
  </si>
  <si>
    <t>Катерина Котляр</t>
  </si>
  <si>
    <t>Катерина Лиса</t>
  </si>
  <si>
    <t>Катерина Мозгова</t>
  </si>
  <si>
    <t>КАТЕРИНА ПЛЕТНЬОВА</t>
  </si>
  <si>
    <t>Катерина Сердюк</t>
  </si>
  <si>
    <t>Катерина Середа</t>
  </si>
  <si>
    <t>Кіра Гуйван</t>
  </si>
  <si>
    <t>Кожемякіна Віта</t>
  </si>
  <si>
    <t>Костянтин Качура</t>
  </si>
  <si>
    <t>Костянтин Язвенко</t>
  </si>
  <si>
    <t>Кристина Балаболка</t>
  </si>
  <si>
    <t>Кристина Муранова</t>
  </si>
  <si>
    <t>Ксенія Кучеренко</t>
  </si>
  <si>
    <t>Ксенія Лавріненко</t>
  </si>
  <si>
    <t>Лариса Безушка</t>
  </si>
  <si>
    <t>Лариса Бровко</t>
  </si>
  <si>
    <t>Лариса Гнидкина</t>
  </si>
  <si>
    <t>Лариса Кравцова</t>
  </si>
  <si>
    <t>Лариса Пендак</t>
  </si>
  <si>
    <t>Лариса Холод</t>
  </si>
  <si>
    <t>Леонія Біленко</t>
  </si>
  <si>
    <t>Леся Герецька</t>
  </si>
  <si>
    <t>Леся Фединишин</t>
  </si>
  <si>
    <t>Ліана Мукієнко</t>
  </si>
  <si>
    <t>Лілія Шукова</t>
  </si>
  <si>
    <t>Любов Будай</t>
  </si>
  <si>
    <t>Любов Долинська</t>
  </si>
  <si>
    <t>Любов Конончук</t>
  </si>
  <si>
    <t>Людмила Бойко</t>
  </si>
  <si>
    <t>Людмила Бучача</t>
  </si>
  <si>
    <t>Людмила Вихівська</t>
  </si>
  <si>
    <t>Людмила Зубарєва</t>
  </si>
  <si>
    <t>Людмила Лагутіна</t>
  </si>
  <si>
    <t>Людмила Лешко</t>
  </si>
  <si>
    <t>Людмила Мартиненко</t>
  </si>
  <si>
    <t>Людмила Мартинюк</t>
  </si>
  <si>
    <t>Людмила Мельянкова</t>
  </si>
  <si>
    <t>Людмила Пшенична</t>
  </si>
  <si>
    <t>Людмила Семендяєва</t>
  </si>
  <si>
    <t>Людмила Таболіна</t>
  </si>
  <si>
    <t>Людмила Фоміч</t>
  </si>
  <si>
    <t>Максим Куштим</t>
  </si>
  <si>
    <t>Маргарита Чушенкова</t>
  </si>
  <si>
    <t>Марина Борова</t>
  </si>
  <si>
    <t>Марина Заюкова</t>
  </si>
  <si>
    <t>Марина Палій</t>
  </si>
  <si>
    <t>Марина Полеховська</t>
  </si>
  <si>
    <t>Марина Шах</t>
  </si>
  <si>
    <t>Мария Стасюк</t>
  </si>
  <si>
    <t>Марія Єрмолова</t>
  </si>
  <si>
    <t>Марія Кравчук</t>
  </si>
  <si>
    <t>Марія Ламекіна</t>
  </si>
  <si>
    <t>Марія Процик</t>
  </si>
  <si>
    <t>Марта Хамула</t>
  </si>
  <si>
    <t>Матвій Жадько</t>
  </si>
  <si>
    <t>Микита Сметанін</t>
  </si>
  <si>
    <t>Михайло Марков</t>
  </si>
  <si>
    <t>Михайло Тимошик</t>
  </si>
  <si>
    <t>Міша Апшай</t>
  </si>
  <si>
    <t>Надія Бондаренко</t>
  </si>
  <si>
    <t>Надія Войтович</t>
  </si>
  <si>
    <t>Надія Лопушняк</t>
  </si>
  <si>
    <t>Надія Мельникович</t>
  </si>
  <si>
    <t>Назар Авчінніков</t>
  </si>
  <si>
    <t>Назар Муляр</t>
  </si>
  <si>
    <t>Настя Артем'єва</t>
  </si>
  <si>
    <t>Настя Білоус</t>
  </si>
  <si>
    <t>Настя Консевич</t>
  </si>
  <si>
    <t>Наталія Біленька</t>
  </si>
  <si>
    <t>Наталія Бойко</t>
  </si>
  <si>
    <t>Наталія Галич</t>
  </si>
  <si>
    <t>Наталія Голуб</t>
  </si>
  <si>
    <t>Наталія Горбатюк</t>
  </si>
  <si>
    <t>Наталія Грига</t>
  </si>
  <si>
    <t>Наталія Грищук</t>
  </si>
  <si>
    <t>Наталія Дребущак</t>
  </si>
  <si>
    <t>Наталія Євдокимова</t>
  </si>
  <si>
    <t>Наталія Ковалевська</t>
  </si>
  <si>
    <t>Наталія Ліщенко</t>
  </si>
  <si>
    <t>Наталія Магдій</t>
  </si>
  <si>
    <t>Наталія Маковій</t>
  </si>
  <si>
    <t>Наталія Міліна</t>
  </si>
  <si>
    <t>Наталія Олішевська</t>
  </si>
  <si>
    <t>Наталія Поплавська</t>
  </si>
  <si>
    <t>Наталія Разумних</t>
  </si>
  <si>
    <t>Наталія Сміян</t>
  </si>
  <si>
    <t>Наталія Токмина</t>
  </si>
  <si>
    <t>Наталія Чеснік</t>
  </si>
  <si>
    <t>Наталя Зайко</t>
  </si>
  <si>
    <t>Наталя Шавранська</t>
  </si>
  <si>
    <t>Неллі Васильєва</t>
  </si>
  <si>
    <t>Ніна Біловолова</t>
  </si>
  <si>
    <t>Ніна Василенко</t>
  </si>
  <si>
    <t>Оксана Байдак</t>
  </si>
  <si>
    <t>Оксана Бобошко</t>
  </si>
  <si>
    <t>Оксана Василенко</t>
  </si>
  <si>
    <t>Оксана Воскобойнікова</t>
  </si>
  <si>
    <t>Оксана Квітко</t>
  </si>
  <si>
    <t>Оксана Коломієць</t>
  </si>
  <si>
    <t>Оксана Куляк</t>
  </si>
  <si>
    <t>Оксана Лопатовська</t>
  </si>
  <si>
    <t>Оксана Мила</t>
  </si>
  <si>
    <t>Оксана Наумова</t>
  </si>
  <si>
    <t>Оксана Охінько</t>
  </si>
  <si>
    <t>Оксана Пасічник</t>
  </si>
  <si>
    <t>Оксана Поліщук</t>
  </si>
  <si>
    <t>Олег Беліченко</t>
  </si>
  <si>
    <t>Олег Маленко</t>
  </si>
  <si>
    <t>Олександа Біленко</t>
  </si>
  <si>
    <t>Олександра Бережна</t>
  </si>
  <si>
    <t>Олександра Ганжала</t>
  </si>
  <si>
    <t>Олександра Єгоренкова</t>
  </si>
  <si>
    <t>Олександра Ляшенко</t>
  </si>
  <si>
    <t>Олександра Штимпель</t>
  </si>
  <si>
    <t>Олена Бамбаль</t>
  </si>
  <si>
    <t>Олена Богач</t>
  </si>
  <si>
    <t>Олена Гавриленко</t>
  </si>
  <si>
    <t>Олена Галухіна</t>
  </si>
  <si>
    <t>Олена Дерман</t>
  </si>
  <si>
    <t>Олена Дмитрів</t>
  </si>
  <si>
    <t>Олена Коломієць</t>
  </si>
  <si>
    <t>Олена Мікушина</t>
  </si>
  <si>
    <t>Олена Моспан</t>
  </si>
  <si>
    <t>Олена Приймак</t>
  </si>
  <si>
    <t>Олена Рудь</t>
  </si>
  <si>
    <t>Олена Сідєльнікова</t>
  </si>
  <si>
    <t>Олена Стеценко</t>
  </si>
  <si>
    <t>Олеся Ломакіна</t>
  </si>
  <si>
    <t>Ольга Кругла</t>
  </si>
  <si>
    <t>Ольга Максименко</t>
  </si>
  <si>
    <t>Ольга Ревуцька</t>
  </si>
  <si>
    <t>Ольга Рибалка</t>
  </si>
  <si>
    <t>Ольга РИБЧИНСЬКА</t>
  </si>
  <si>
    <t>Ольга Чорна-Смородіна</t>
  </si>
  <si>
    <t>Оля Рибалко</t>
  </si>
  <si>
    <t>Павло Крамаренко</t>
  </si>
  <si>
    <t>Поліна Валійова</t>
  </si>
  <si>
    <t>Поліна Петріна</t>
  </si>
  <si>
    <t>Раїса Кацюк</t>
  </si>
  <si>
    <t>Родион Заячук</t>
  </si>
  <si>
    <t>Роман Трохимець</t>
  </si>
  <si>
    <t>Роман Южека</t>
  </si>
  <si>
    <t>Руслана Ілюк</t>
  </si>
  <si>
    <t>Руслана Капкан</t>
  </si>
  <si>
    <t>Руслана Нечипоренко</t>
  </si>
  <si>
    <t>Руф Мукієнко</t>
  </si>
  <si>
    <t>Світлана Дмитрієнко</t>
  </si>
  <si>
    <t>Світлана Каспрішина</t>
  </si>
  <si>
    <t>Світлана Левченко</t>
  </si>
  <si>
    <t>Світлана Літовка-Деменіна</t>
  </si>
  <si>
    <t>Світлана Михалевич</t>
  </si>
  <si>
    <t>Світлана Степанець</t>
  </si>
  <si>
    <t>Світлана Степова</t>
  </si>
  <si>
    <t>Світлана Топчій</t>
  </si>
  <si>
    <t>Світлана Тхоровська</t>
  </si>
  <si>
    <t>Світлана Фалєєва</t>
  </si>
  <si>
    <t>Світлана Четверікова</t>
  </si>
  <si>
    <t>Семен Вернигоров</t>
  </si>
  <si>
    <t>Сергій Бажан</t>
  </si>
  <si>
    <t>Сергій Камінський</t>
  </si>
  <si>
    <t>Сергій Макущенко</t>
  </si>
  <si>
    <t>Сергій Писаренко</t>
  </si>
  <si>
    <t>Сергій Шавикін</t>
  </si>
  <si>
    <t>Сергій Шахматов</t>
  </si>
  <si>
    <t>Сікорська Іванна</t>
  </si>
  <si>
    <t>Сніжана Саніна</t>
  </si>
  <si>
    <t>Сойма Олеся</t>
  </si>
  <si>
    <t>Соломія Воловнік</t>
  </si>
  <si>
    <t>Соня Савич</t>
  </si>
  <si>
    <t>София Решетник</t>
  </si>
  <si>
    <t>Софія Полонець</t>
  </si>
  <si>
    <t>Софія Співак</t>
  </si>
  <si>
    <t>Софія Харів</t>
  </si>
  <si>
    <t>Супрунець Дар'я</t>
  </si>
  <si>
    <t>Таїса ПИЛИПЧУК</t>
  </si>
  <si>
    <t>Тамара Смірнова</t>
  </si>
  <si>
    <t>Таня Іваненко</t>
  </si>
  <si>
    <t>Терещенко Наталія</t>
  </si>
  <si>
    <t>Тетяна Гладка</t>
  </si>
  <si>
    <t>Тетяна Доломан</t>
  </si>
  <si>
    <t>Тетяна Мельникова</t>
  </si>
  <si>
    <t>Тетяна Ніколаєва</t>
  </si>
  <si>
    <t>Тетяна Огородник</t>
  </si>
  <si>
    <t>Тетяна Пелехата</t>
  </si>
  <si>
    <t>Тетяна Свиридова</t>
  </si>
  <si>
    <t>Тетяна Стецюк</t>
  </si>
  <si>
    <t>Тетяна Усатова</t>
  </si>
  <si>
    <t>Тетяна Хорошун</t>
  </si>
  <si>
    <t>Тигран Юмакулов</t>
  </si>
  <si>
    <t>Уляна Афоніна</t>
  </si>
  <si>
    <t>Філончук Тетяна</t>
  </si>
  <si>
    <t>Царькова Олена</t>
  </si>
  <si>
    <t>Шустова Віка</t>
  </si>
  <si>
    <t>Юлія Верба</t>
  </si>
  <si>
    <t>Юлія Голіней</t>
  </si>
  <si>
    <t>Юлія Кальченко</t>
  </si>
  <si>
    <t>Юлія Купчина</t>
  </si>
  <si>
    <t>Юлія Мельник</t>
  </si>
  <si>
    <t>Юлія Мінгальова</t>
  </si>
  <si>
    <t>Юлія Ніколаєнко</t>
  </si>
  <si>
    <t>Юлія Нікольчук</t>
  </si>
  <si>
    <t>Юлія Пономаренко</t>
  </si>
  <si>
    <t>Юлія Сагачко</t>
  </si>
  <si>
    <t>Юлія Стоян</t>
  </si>
  <si>
    <t>Юлія Юлія</t>
  </si>
  <si>
    <t>Юра Тудосан</t>
  </si>
  <si>
    <t>юстина яценко</t>
  </si>
  <si>
    <t>Яна Петреску</t>
  </si>
  <si>
    <t>Бондаренко Кіра </t>
  </si>
  <si>
    <t>Гассан Олександра </t>
  </si>
  <si>
    <t>Животова Олександра </t>
  </si>
  <si>
    <t>Логунова Мирослави</t>
  </si>
  <si>
    <t>Мандригель Нікіта</t>
  </si>
  <si>
    <t>Семенко Дмитро</t>
  </si>
  <si>
    <t>Зубков Іван</t>
  </si>
  <si>
    <t>Удовиченко Богдан</t>
  </si>
  <si>
    <t>Пинів Артем</t>
  </si>
  <si>
    <t>Макаров Микита</t>
  </si>
  <si>
    <t>Кучерява Аріна</t>
  </si>
  <si>
    <t>Олексіїнко Кирило</t>
  </si>
  <si>
    <t xml:space="preserve">Приходько Людмила Юріївна </t>
  </si>
  <si>
    <t>Ломакіна Олеся Романівна</t>
  </si>
  <si>
    <t xml:space="preserve">Алфьорова Катерина </t>
  </si>
  <si>
    <t xml:space="preserve">Лукачевич Владислав </t>
  </si>
  <si>
    <t xml:space="preserve">Костюк Єва </t>
  </si>
  <si>
    <t>Дзюба Вʼячеслав</t>
  </si>
  <si>
    <t>Зубова Катерина</t>
  </si>
  <si>
    <t xml:space="preserve">Томенко Равіль </t>
  </si>
  <si>
    <t xml:space="preserve">Василенко Ніна Андріївна </t>
  </si>
  <si>
    <t xml:space="preserve">Клейменов Кирило Сергійович </t>
  </si>
  <si>
    <t>Бабич Марія </t>
  </si>
  <si>
    <t>Волошенюк Антон </t>
  </si>
  <si>
    <t>Горілий Максим </t>
  </si>
  <si>
    <t>Малишко Вероніка </t>
  </si>
  <si>
    <t>Іванченко В'ячеслав </t>
  </si>
  <si>
    <t>Кравченко Евген</t>
  </si>
  <si>
    <t>Самофал Даніїл</t>
  </si>
  <si>
    <t>Соколюк Дамір</t>
  </si>
  <si>
    <t>Ющенко Микита </t>
  </si>
  <si>
    <t>Яцюк Вікторія</t>
  </si>
  <si>
    <t>Василишина Майя</t>
  </si>
  <si>
    <t>Поставська Софія</t>
  </si>
  <si>
    <t>Олійник Анна</t>
  </si>
  <si>
    <t>Тицина Мирослава</t>
  </si>
  <si>
    <t>Сурікова Софія</t>
  </si>
  <si>
    <t>Гуменна Поліна</t>
  </si>
  <si>
    <t>Чернявська Юлія</t>
  </si>
  <si>
    <t>Поліщук Марія</t>
  </si>
  <si>
    <t>Багателя Олександа </t>
  </si>
  <si>
    <t>Бондар Вікторія</t>
  </si>
  <si>
    <t>ВОЛИНЕЦЬ Єгор</t>
  </si>
  <si>
    <t>Голотенко Михайло </t>
  </si>
  <si>
    <t>Гречка Сніжана</t>
  </si>
  <si>
    <t>Гурянова Аріна</t>
  </si>
  <si>
    <t>Друзенко Марія</t>
  </si>
  <si>
    <t>Жук Ілля </t>
  </si>
  <si>
    <t>Забєльська Валерія</t>
  </si>
  <si>
    <t>Коваленко Вікторія</t>
  </si>
  <si>
    <t>Козловцева Софія </t>
  </si>
  <si>
    <t>Ковальчук Артем</t>
  </si>
  <si>
    <t>Лазурченко Марія</t>
  </si>
  <si>
    <t>Маркітан Інна</t>
  </si>
  <si>
    <t>Маціпура Владислав</t>
  </si>
  <si>
    <t>Михайліченко Микита</t>
  </si>
  <si>
    <t>Олійник Володимир</t>
  </si>
  <si>
    <t>Опальчук Олександр</t>
  </si>
  <si>
    <t>Осипенко Аміна</t>
  </si>
  <si>
    <t>Пазюка Анастасія</t>
  </si>
  <si>
    <t>Панарін Денис</t>
  </si>
  <si>
    <t>Шевчук Олександра</t>
  </si>
  <si>
    <t>Возна Наталія</t>
  </si>
  <si>
    <t>Гурська Ірина</t>
  </si>
  <si>
    <t>Дерека Тетяна</t>
  </si>
  <si>
    <t xml:space="preserve">Дикусар Анастасія </t>
  </si>
  <si>
    <t>Лавренчук Діана  </t>
  </si>
  <si>
    <t>Лисько Анна</t>
  </si>
  <si>
    <t>Петричук Дарина </t>
  </si>
  <si>
    <t xml:space="preserve">Шмига Лідія </t>
  </si>
  <si>
    <t>Штокалюк Руслан </t>
  </si>
  <si>
    <t xml:space="preserve"> Беззубенко Олексій</t>
  </si>
  <si>
    <t>Богданова Аліна</t>
  </si>
  <si>
    <t>Гейченко Даніл</t>
  </si>
  <si>
    <t>Гук Антон</t>
  </si>
  <si>
    <t>Корда Дар'я</t>
  </si>
  <si>
    <t>Корнєв Кирило</t>
  </si>
  <si>
    <t>Куштим Максим</t>
  </si>
  <si>
    <t>Кущ Варвара</t>
  </si>
  <si>
    <t xml:space="preserve">Олійник Кіра </t>
  </si>
  <si>
    <t>Піскунов Арсеній</t>
  </si>
  <si>
    <t>Череватий Кирило</t>
  </si>
  <si>
    <t xml:space="preserve">Бібенко Аліна </t>
  </si>
  <si>
    <t>Дмитряха Дмитрій</t>
  </si>
  <si>
    <t>Ільяшев Богдан</t>
  </si>
  <si>
    <t>Уманець Кирило</t>
  </si>
  <si>
    <t>Шестаков Владислав</t>
  </si>
  <si>
    <t>Анастасієнко Кристина</t>
  </si>
  <si>
    <t>Бурлак Олексій</t>
  </si>
  <si>
    <t>Лабунська Марія</t>
  </si>
  <si>
    <t>Зубенко Анна</t>
  </si>
  <si>
    <t>Ковальова Світлана</t>
  </si>
  <si>
    <t>Білоусов Олександр</t>
  </si>
  <si>
    <t>Прізвище, ім'я, по батькові учасника</t>
  </si>
  <si>
    <t>Андрощук Максим</t>
  </si>
  <si>
    <t>Андрющенко Ярослав</t>
  </si>
  <si>
    <t>Вавруш Роман</t>
  </si>
  <si>
    <t>Вітвіцький Назарій</t>
  </si>
  <si>
    <t>Гарнюк Владислав</t>
  </si>
  <si>
    <t>Глушко Евеліна</t>
  </si>
  <si>
    <t>Грозян Дарина</t>
  </si>
  <si>
    <t>Громова Вероніка</t>
  </si>
  <si>
    <t>Дудар Данило</t>
  </si>
  <si>
    <t>Кравчук Соломія</t>
  </si>
  <si>
    <t>Мандрійчук Максим</t>
  </si>
  <si>
    <t>Мотлюк Петро</t>
  </si>
  <si>
    <t>Паламарчук Олександр </t>
  </si>
  <si>
    <t>Перепелиця Олександр</t>
  </si>
  <si>
    <t>Скотенюк Марія</t>
  </si>
  <si>
    <t> Котенко Василина</t>
  </si>
  <si>
    <t>Невідома Ярина</t>
  </si>
  <si>
    <t>Ящук Анна</t>
  </si>
  <si>
    <t>Фоміна Маряна</t>
  </si>
  <si>
    <t xml:space="preserve">Курбідінова Айше </t>
  </si>
  <si>
    <t xml:space="preserve">Кравченко Марія </t>
  </si>
  <si>
    <t>Лембас Назар</t>
  </si>
  <si>
    <t xml:space="preserve">Стоянов Іван </t>
  </si>
  <si>
    <t xml:space="preserve">Сйомщиков Микита </t>
  </si>
  <si>
    <t xml:space="preserve">Лебедєва Мирослава </t>
  </si>
  <si>
    <t xml:space="preserve">Коргун Віра </t>
  </si>
  <si>
    <t xml:space="preserve">Макешин Данило </t>
  </si>
  <si>
    <t xml:space="preserve">Шевченко Анастасія </t>
  </si>
  <si>
    <t>Семенко Марія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</si>
</sst>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JCeucO7n_v1oY3M38QP0" TargetMode="External"/><Relationship Id="rId21" Type="http://schemas.openxmlformats.org/officeDocument/2006/relationships/hyperlink" Target="https://talan.bank.gov.ua/get-user-certificate/JCeuc8-k36x58VJnAbiu" TargetMode="External"/><Relationship Id="rId324" Type="http://schemas.openxmlformats.org/officeDocument/2006/relationships/hyperlink" Target="https://talan.bank.gov.ua/get-user-certificate/JCeucTpegPkFsqfcQnsW" TargetMode="External"/><Relationship Id="rId531" Type="http://schemas.openxmlformats.org/officeDocument/2006/relationships/hyperlink" Target="https://talan.bank.gov.ua/get-user-certificate/cDEtHErLe8eim6c-r8q4" TargetMode="External"/><Relationship Id="rId170" Type="http://schemas.openxmlformats.org/officeDocument/2006/relationships/hyperlink" Target="https://talan.bank.gov.ua/get-user-certificate/JCeucHbFCO7wbG8-aGfd" TargetMode="External"/><Relationship Id="rId268" Type="http://schemas.openxmlformats.org/officeDocument/2006/relationships/hyperlink" Target="https://talan.bank.gov.ua/get-user-certificate/JCeucgaFJX4kRCK7K9r9" TargetMode="External"/><Relationship Id="rId475" Type="http://schemas.openxmlformats.org/officeDocument/2006/relationships/hyperlink" Target="https://talan.bank.gov.ua/get-user-certificate/JCeucfN0hNfthXKtwlX-" TargetMode="External"/><Relationship Id="rId32" Type="http://schemas.openxmlformats.org/officeDocument/2006/relationships/hyperlink" Target="https://talan.bank.gov.ua/get-user-certificate/JCeuc7wkxKSmZ-NlI9qI" TargetMode="External"/><Relationship Id="rId128" Type="http://schemas.openxmlformats.org/officeDocument/2006/relationships/hyperlink" Target="https://talan.bank.gov.ua/get-user-certificate/JCeucecC5DRh5w5JNF3g" TargetMode="External"/><Relationship Id="rId335" Type="http://schemas.openxmlformats.org/officeDocument/2006/relationships/hyperlink" Target="https://talan.bank.gov.ua/get-user-certificate/JCeucjGLtSgsY61jKJLa" TargetMode="External"/><Relationship Id="rId181" Type="http://schemas.openxmlformats.org/officeDocument/2006/relationships/hyperlink" Target="https://talan.bank.gov.ua/get-user-certificate/JCeucxyldtsLN4PkP2CM" TargetMode="External"/><Relationship Id="rId402" Type="http://schemas.openxmlformats.org/officeDocument/2006/relationships/hyperlink" Target="https://talan.bank.gov.ua/get-user-certificate/JCeucRBWGt1_LcunciP3" TargetMode="External"/><Relationship Id="rId279" Type="http://schemas.openxmlformats.org/officeDocument/2006/relationships/hyperlink" Target="https://talan.bank.gov.ua/get-user-certificate/JCeucNDJGdHZEoj4m1ba" TargetMode="External"/><Relationship Id="rId486" Type="http://schemas.openxmlformats.org/officeDocument/2006/relationships/hyperlink" Target="https://talan.bank.gov.ua/get-user-certificate/JCeuc7FG3HSh5wkW7qse" TargetMode="External"/><Relationship Id="rId43" Type="http://schemas.openxmlformats.org/officeDocument/2006/relationships/hyperlink" Target="https://talan.bank.gov.ua/get-user-certificate/JCeucR04Khlwi2rDuAwP" TargetMode="External"/><Relationship Id="rId139" Type="http://schemas.openxmlformats.org/officeDocument/2006/relationships/hyperlink" Target="https://talan.bank.gov.ua/get-user-certificate/JCeuc006WRXXRovVoIjg" TargetMode="External"/><Relationship Id="rId290" Type="http://schemas.openxmlformats.org/officeDocument/2006/relationships/hyperlink" Target="https://talan.bank.gov.ua/get-user-certificate/JCeuc-4iFMPadbsgGMyw" TargetMode="External"/><Relationship Id="rId304" Type="http://schemas.openxmlformats.org/officeDocument/2006/relationships/hyperlink" Target="https://talan.bank.gov.ua/get-user-certificate/JCeucHqLeuxvG1Hjs1R_" TargetMode="External"/><Relationship Id="rId346" Type="http://schemas.openxmlformats.org/officeDocument/2006/relationships/hyperlink" Target="https://talan.bank.gov.ua/get-user-certificate/JCeuckMokZbHV7ff6SHZ" TargetMode="External"/><Relationship Id="rId388" Type="http://schemas.openxmlformats.org/officeDocument/2006/relationships/hyperlink" Target="https://talan.bank.gov.ua/get-user-certificate/JCeuc6vTTUzmFCdiFKAM" TargetMode="External"/><Relationship Id="rId511" Type="http://schemas.openxmlformats.org/officeDocument/2006/relationships/hyperlink" Target="https://talan.bank.gov.ua/get-user-certificate/XPKxmpoNR2bEr1Rh3XMa" TargetMode="External"/><Relationship Id="rId85" Type="http://schemas.openxmlformats.org/officeDocument/2006/relationships/hyperlink" Target="https://talan.bank.gov.ua/get-user-certificate/JCeucEhpi5OImItXe0ZE" TargetMode="External"/><Relationship Id="rId150" Type="http://schemas.openxmlformats.org/officeDocument/2006/relationships/hyperlink" Target="https://talan.bank.gov.ua/get-user-certificate/JCeucrr3v013eoAf9jKZ" TargetMode="External"/><Relationship Id="rId192" Type="http://schemas.openxmlformats.org/officeDocument/2006/relationships/hyperlink" Target="https://talan.bank.gov.ua/get-user-certificate/JCeucdTKkzrD3obPfD7k" TargetMode="External"/><Relationship Id="rId206" Type="http://schemas.openxmlformats.org/officeDocument/2006/relationships/hyperlink" Target="https://talan.bank.gov.ua/get-user-certificate/JCeucAmxFwRIozUCMiCy" TargetMode="External"/><Relationship Id="rId413" Type="http://schemas.openxmlformats.org/officeDocument/2006/relationships/hyperlink" Target="https://talan.bank.gov.ua/get-user-certificate/JCeuc00DrQWRsnHZOa90" TargetMode="External"/><Relationship Id="rId248" Type="http://schemas.openxmlformats.org/officeDocument/2006/relationships/hyperlink" Target="https://talan.bank.gov.ua/get-user-certificate/JCeucoBiCwWBFVZmzfOc" TargetMode="External"/><Relationship Id="rId455" Type="http://schemas.openxmlformats.org/officeDocument/2006/relationships/hyperlink" Target="https://talan.bank.gov.ua/get-user-certificate/JCeucoowoTY99V1eLlEn" TargetMode="External"/><Relationship Id="rId497" Type="http://schemas.openxmlformats.org/officeDocument/2006/relationships/hyperlink" Target="https://talan.bank.gov.ua/get-user-certificate/JCeuc6UZWfwGwsPtalO3" TargetMode="External"/><Relationship Id="rId12" Type="http://schemas.openxmlformats.org/officeDocument/2006/relationships/hyperlink" Target="https://talan.bank.gov.ua/get-user-certificate/JCeucCyc0XfU59VbAaAd" TargetMode="External"/><Relationship Id="rId108" Type="http://schemas.openxmlformats.org/officeDocument/2006/relationships/hyperlink" Target="https://talan.bank.gov.ua/get-user-certificate/JCeucQiqEPqwy4sHMlHc" TargetMode="External"/><Relationship Id="rId315" Type="http://schemas.openxmlformats.org/officeDocument/2006/relationships/hyperlink" Target="https://talan.bank.gov.ua/get-user-certificate/JCeucgfP3YuSJ4wKPyj7" TargetMode="External"/><Relationship Id="rId357" Type="http://schemas.openxmlformats.org/officeDocument/2006/relationships/hyperlink" Target="https://talan.bank.gov.ua/get-user-certificate/JCeuctg9NDzSLDH--Hyr" TargetMode="External"/><Relationship Id="rId522" Type="http://schemas.openxmlformats.org/officeDocument/2006/relationships/hyperlink" Target="https://talan.bank.gov.ua/get-user-certificate/XPKxmAEmWdELcHNhEGmP" TargetMode="External"/><Relationship Id="rId54" Type="http://schemas.openxmlformats.org/officeDocument/2006/relationships/hyperlink" Target="https://talan.bank.gov.ua/get-user-certificate/JCeucOMTceN45t4tq4GX" TargetMode="External"/><Relationship Id="rId96" Type="http://schemas.openxmlformats.org/officeDocument/2006/relationships/hyperlink" Target="https://talan.bank.gov.ua/get-user-certificate/JCeucwR826i05sgh7CAT" TargetMode="External"/><Relationship Id="rId161" Type="http://schemas.openxmlformats.org/officeDocument/2006/relationships/hyperlink" Target="https://talan.bank.gov.ua/get-user-certificate/JCeuchT8jmIompMtoU4L" TargetMode="External"/><Relationship Id="rId217" Type="http://schemas.openxmlformats.org/officeDocument/2006/relationships/hyperlink" Target="https://talan.bank.gov.ua/get-user-certificate/JCeucv7wlqtfxDuDHCNc" TargetMode="External"/><Relationship Id="rId399" Type="http://schemas.openxmlformats.org/officeDocument/2006/relationships/hyperlink" Target="https://talan.bank.gov.ua/get-user-certificate/JCeucVW3Ie4D4wAUxANl" TargetMode="External"/><Relationship Id="rId259" Type="http://schemas.openxmlformats.org/officeDocument/2006/relationships/hyperlink" Target="https://talan.bank.gov.ua/get-user-certificate/JCeucZ1UTrY0EB5sYZSc" TargetMode="External"/><Relationship Id="rId424" Type="http://schemas.openxmlformats.org/officeDocument/2006/relationships/hyperlink" Target="https://talan.bank.gov.ua/get-user-certificate/JCeucMd0ELUIk1Z9oZiI" TargetMode="External"/><Relationship Id="rId466" Type="http://schemas.openxmlformats.org/officeDocument/2006/relationships/hyperlink" Target="https://talan.bank.gov.ua/get-user-certificate/JCeuc-amvwh4bBMOkao8" TargetMode="External"/><Relationship Id="rId23" Type="http://schemas.openxmlformats.org/officeDocument/2006/relationships/hyperlink" Target="https://talan.bank.gov.ua/get-user-certificate/JCeuc54CqpTamd_JE-L5" TargetMode="External"/><Relationship Id="rId119" Type="http://schemas.openxmlformats.org/officeDocument/2006/relationships/hyperlink" Target="https://talan.bank.gov.ua/get-user-certificate/JCeuckO78m6B8Pk6Phyz" TargetMode="External"/><Relationship Id="rId270" Type="http://schemas.openxmlformats.org/officeDocument/2006/relationships/hyperlink" Target="https://talan.bank.gov.ua/get-user-certificate/JCeucfLRtQaXJSiN7GIr" TargetMode="External"/><Relationship Id="rId326" Type="http://schemas.openxmlformats.org/officeDocument/2006/relationships/hyperlink" Target="https://talan.bank.gov.ua/get-user-certificate/JCeucmEqDswwSbhkU69Y" TargetMode="External"/><Relationship Id="rId533" Type="http://schemas.openxmlformats.org/officeDocument/2006/relationships/hyperlink" Target="https://talan.bank.gov.ua/get-user-certificate/cDEtHZPPrFYOJo5LrCQS" TargetMode="External"/><Relationship Id="rId65" Type="http://schemas.openxmlformats.org/officeDocument/2006/relationships/hyperlink" Target="https://talan.bank.gov.ua/get-user-certificate/JCeuczzECKgn43yOtYmw" TargetMode="External"/><Relationship Id="rId130" Type="http://schemas.openxmlformats.org/officeDocument/2006/relationships/hyperlink" Target="https://talan.bank.gov.ua/get-user-certificate/JCeucPd385aey7yWIq6e" TargetMode="External"/><Relationship Id="rId368" Type="http://schemas.openxmlformats.org/officeDocument/2006/relationships/hyperlink" Target="https://talan.bank.gov.ua/get-user-certificate/JCeucQrZg3jzqhKyuiv3" TargetMode="External"/><Relationship Id="rId172" Type="http://schemas.openxmlformats.org/officeDocument/2006/relationships/hyperlink" Target="https://talan.bank.gov.ua/get-user-certificate/JCeuc2QZsh9wgjP1MZoU" TargetMode="External"/><Relationship Id="rId228" Type="http://schemas.openxmlformats.org/officeDocument/2006/relationships/hyperlink" Target="https://talan.bank.gov.ua/get-user-certificate/JCeucJHEfNqD-ZePN-cC" TargetMode="External"/><Relationship Id="rId435" Type="http://schemas.openxmlformats.org/officeDocument/2006/relationships/hyperlink" Target="https://talan.bank.gov.ua/get-user-certificate/JCeuctoi5dHSq3mLNEFB" TargetMode="External"/><Relationship Id="rId477" Type="http://schemas.openxmlformats.org/officeDocument/2006/relationships/hyperlink" Target="https://talan.bank.gov.ua/get-user-certificate/JCeuc32EvldzMv_MrXIz" TargetMode="External"/><Relationship Id="rId281" Type="http://schemas.openxmlformats.org/officeDocument/2006/relationships/hyperlink" Target="https://talan.bank.gov.ua/get-user-certificate/JCeuc9AT1aSIO-04kM5S" TargetMode="External"/><Relationship Id="rId337" Type="http://schemas.openxmlformats.org/officeDocument/2006/relationships/hyperlink" Target="https://talan.bank.gov.ua/get-user-certificate/JCeucN4ilhw60p-DxNET" TargetMode="External"/><Relationship Id="rId502" Type="http://schemas.openxmlformats.org/officeDocument/2006/relationships/hyperlink" Target="https://talan.bank.gov.ua/get-user-certificate/JCeucLgzSy2WKIWaWbaK" TargetMode="External"/><Relationship Id="rId34" Type="http://schemas.openxmlformats.org/officeDocument/2006/relationships/hyperlink" Target="https://talan.bank.gov.ua/get-user-certificate/JCeucpTQD_AWC1d3Zx5W" TargetMode="External"/><Relationship Id="rId76" Type="http://schemas.openxmlformats.org/officeDocument/2006/relationships/hyperlink" Target="https://talan.bank.gov.ua/get-user-certificate/JCeucCXlF5ohuukebW3D" TargetMode="External"/><Relationship Id="rId141" Type="http://schemas.openxmlformats.org/officeDocument/2006/relationships/hyperlink" Target="https://talan.bank.gov.ua/get-user-certificate/JCeucndzoP1eqhvnT9eZ" TargetMode="External"/><Relationship Id="rId379" Type="http://schemas.openxmlformats.org/officeDocument/2006/relationships/hyperlink" Target="https://talan.bank.gov.ua/get-user-certificate/JCeuc-Zy5KYIY9EOjxv2" TargetMode="External"/><Relationship Id="rId7" Type="http://schemas.openxmlformats.org/officeDocument/2006/relationships/hyperlink" Target="https://talan.bank.gov.ua/get-user-certificate/JCeucbIiCa6PwwlL1DE_" TargetMode="External"/><Relationship Id="rId183" Type="http://schemas.openxmlformats.org/officeDocument/2006/relationships/hyperlink" Target="https://talan.bank.gov.ua/get-user-certificate/JCeucNIbSvlVTEgHldWh" TargetMode="External"/><Relationship Id="rId239" Type="http://schemas.openxmlformats.org/officeDocument/2006/relationships/hyperlink" Target="https://talan.bank.gov.ua/get-user-certificate/JCeucBpnvUaHv7ahQYj5" TargetMode="External"/><Relationship Id="rId390" Type="http://schemas.openxmlformats.org/officeDocument/2006/relationships/hyperlink" Target="https://talan.bank.gov.ua/get-user-certificate/JCeucUdbGCjQ4EiWj97J" TargetMode="External"/><Relationship Id="rId404" Type="http://schemas.openxmlformats.org/officeDocument/2006/relationships/hyperlink" Target="https://talan.bank.gov.ua/get-user-certificate/JCeucdnB9eCJCFrIoyRQ" TargetMode="External"/><Relationship Id="rId446" Type="http://schemas.openxmlformats.org/officeDocument/2006/relationships/hyperlink" Target="https://talan.bank.gov.ua/get-user-certificate/JCeucz0FuB4YSXuILLrj" TargetMode="External"/><Relationship Id="rId250" Type="http://schemas.openxmlformats.org/officeDocument/2006/relationships/hyperlink" Target="https://talan.bank.gov.ua/get-user-certificate/JCeucoMd19GZRazd9ube" TargetMode="External"/><Relationship Id="rId292" Type="http://schemas.openxmlformats.org/officeDocument/2006/relationships/hyperlink" Target="https://talan.bank.gov.ua/get-user-certificate/JCeuc0uNuyc6o4Gowkzq" TargetMode="External"/><Relationship Id="rId306" Type="http://schemas.openxmlformats.org/officeDocument/2006/relationships/hyperlink" Target="https://talan.bank.gov.ua/get-user-certificate/JCeucP3e05TUXIp615ix" TargetMode="External"/><Relationship Id="rId488" Type="http://schemas.openxmlformats.org/officeDocument/2006/relationships/hyperlink" Target="https://talan.bank.gov.ua/get-user-certificate/JCeucYNDk3blh_oE8I7z" TargetMode="External"/><Relationship Id="rId45" Type="http://schemas.openxmlformats.org/officeDocument/2006/relationships/hyperlink" Target="https://talan.bank.gov.ua/get-user-certificate/JCeucQ6U75B7n4kSX17g" TargetMode="External"/><Relationship Id="rId87" Type="http://schemas.openxmlformats.org/officeDocument/2006/relationships/hyperlink" Target="https://talan.bank.gov.ua/get-user-certificate/JCeucnL7FTs7wAqKDb8P" TargetMode="External"/><Relationship Id="rId110" Type="http://schemas.openxmlformats.org/officeDocument/2006/relationships/hyperlink" Target="https://talan.bank.gov.ua/get-user-certificate/JCeucIC2s5ZNRyM1PN3R" TargetMode="External"/><Relationship Id="rId348" Type="http://schemas.openxmlformats.org/officeDocument/2006/relationships/hyperlink" Target="https://talan.bank.gov.ua/get-user-certificate/JCeucWGvhaz3so5HWwXw" TargetMode="External"/><Relationship Id="rId513" Type="http://schemas.openxmlformats.org/officeDocument/2006/relationships/hyperlink" Target="https://talan.bank.gov.ua/get-user-certificate/XPKxmqtl0ShNee7o4wlx" TargetMode="External"/><Relationship Id="rId152" Type="http://schemas.openxmlformats.org/officeDocument/2006/relationships/hyperlink" Target="https://talan.bank.gov.ua/get-user-certificate/JCeucNJpA0tF73pche0g" TargetMode="External"/><Relationship Id="rId194" Type="http://schemas.openxmlformats.org/officeDocument/2006/relationships/hyperlink" Target="https://talan.bank.gov.ua/get-user-certificate/JCeucxcjYCIyEXlBHR9E" TargetMode="External"/><Relationship Id="rId208" Type="http://schemas.openxmlformats.org/officeDocument/2006/relationships/hyperlink" Target="https://talan.bank.gov.ua/get-user-certificate/JCeuc7g8SiTw19iJFT06" TargetMode="External"/><Relationship Id="rId415" Type="http://schemas.openxmlformats.org/officeDocument/2006/relationships/hyperlink" Target="https://talan.bank.gov.ua/get-user-certificate/JCeuczVIbVSJ2H5EKeU_" TargetMode="External"/><Relationship Id="rId457" Type="http://schemas.openxmlformats.org/officeDocument/2006/relationships/hyperlink" Target="https://talan.bank.gov.ua/get-user-certificate/JCeucO-Tx1Xh67zqDmsF" TargetMode="External"/><Relationship Id="rId261" Type="http://schemas.openxmlformats.org/officeDocument/2006/relationships/hyperlink" Target="https://talan.bank.gov.ua/get-user-certificate/JCeucpLF8k03mYmp_efB" TargetMode="External"/><Relationship Id="rId499" Type="http://schemas.openxmlformats.org/officeDocument/2006/relationships/hyperlink" Target="https://talan.bank.gov.ua/get-user-certificate/JCeucuY-RrlcHd4O7OS3" TargetMode="External"/><Relationship Id="rId14" Type="http://schemas.openxmlformats.org/officeDocument/2006/relationships/hyperlink" Target="https://talan.bank.gov.ua/get-user-certificate/JCeuc_BshbcE1g4ByHf-" TargetMode="External"/><Relationship Id="rId56" Type="http://schemas.openxmlformats.org/officeDocument/2006/relationships/hyperlink" Target="https://talan.bank.gov.ua/get-user-certificate/JCeucwnedvIEcuIJ6QHL" TargetMode="External"/><Relationship Id="rId317" Type="http://schemas.openxmlformats.org/officeDocument/2006/relationships/hyperlink" Target="https://talan.bank.gov.ua/get-user-certificate/JCeucwuZq4Zg-C7A7DtN" TargetMode="External"/><Relationship Id="rId359" Type="http://schemas.openxmlformats.org/officeDocument/2006/relationships/hyperlink" Target="https://talan.bank.gov.ua/get-user-certificate/JCeucNvk0RW3tlvB9v8s" TargetMode="External"/><Relationship Id="rId524" Type="http://schemas.openxmlformats.org/officeDocument/2006/relationships/hyperlink" Target="https://talan.bank.gov.ua/get-user-certificate/XPKxmRJLzIC_4onarwri" TargetMode="External"/><Relationship Id="rId98" Type="http://schemas.openxmlformats.org/officeDocument/2006/relationships/hyperlink" Target="https://talan.bank.gov.ua/get-user-certificate/JCeuc9P_lraGPtAU2QmG" TargetMode="External"/><Relationship Id="rId121" Type="http://schemas.openxmlformats.org/officeDocument/2006/relationships/hyperlink" Target="https://talan.bank.gov.ua/get-user-certificate/JCeucDyBd5Pzjs70T1Ut" TargetMode="External"/><Relationship Id="rId163" Type="http://schemas.openxmlformats.org/officeDocument/2006/relationships/hyperlink" Target="https://talan.bank.gov.ua/get-user-certificate/JCeuc1zuXQgfvW19S_n9" TargetMode="External"/><Relationship Id="rId219" Type="http://schemas.openxmlformats.org/officeDocument/2006/relationships/hyperlink" Target="https://talan.bank.gov.ua/get-user-certificate/JCeucZA3S3H2P7w-FVv4" TargetMode="External"/><Relationship Id="rId370" Type="http://schemas.openxmlformats.org/officeDocument/2006/relationships/hyperlink" Target="https://talan.bank.gov.ua/get-user-certificate/JCeucCAUkUWbJbGI6xdD" TargetMode="External"/><Relationship Id="rId426" Type="http://schemas.openxmlformats.org/officeDocument/2006/relationships/hyperlink" Target="https://talan.bank.gov.ua/get-user-certificate/JCeucWI4bInw4UR5P5DV" TargetMode="External"/><Relationship Id="rId230" Type="http://schemas.openxmlformats.org/officeDocument/2006/relationships/hyperlink" Target="https://talan.bank.gov.ua/get-user-certificate/JCeucc5isajPtCg2D9Wp" TargetMode="External"/><Relationship Id="rId468" Type="http://schemas.openxmlformats.org/officeDocument/2006/relationships/hyperlink" Target="https://talan.bank.gov.ua/get-user-certificate/JCeucQGeRXZFALEA3pWD" TargetMode="External"/><Relationship Id="rId25" Type="http://schemas.openxmlformats.org/officeDocument/2006/relationships/hyperlink" Target="https://talan.bank.gov.ua/get-user-certificate/JCeuc-viKKWyFGeneLyZ" TargetMode="External"/><Relationship Id="rId67" Type="http://schemas.openxmlformats.org/officeDocument/2006/relationships/hyperlink" Target="https://talan.bank.gov.ua/get-user-certificate/JCeuciYdZyOUHMVMvMQr" TargetMode="External"/><Relationship Id="rId272" Type="http://schemas.openxmlformats.org/officeDocument/2006/relationships/hyperlink" Target="https://talan.bank.gov.ua/get-user-certificate/JCeuc3Oka7bpYg03u62S" TargetMode="External"/><Relationship Id="rId328" Type="http://schemas.openxmlformats.org/officeDocument/2006/relationships/hyperlink" Target="https://talan.bank.gov.ua/get-user-certificate/JCeucL3H6CbZ835lh3i_" TargetMode="External"/><Relationship Id="rId535" Type="http://schemas.openxmlformats.org/officeDocument/2006/relationships/hyperlink" Target="https://talan.bank.gov.ua/get-user-certificate/cDEtHzAL6bTBacswmoom" TargetMode="External"/><Relationship Id="rId132" Type="http://schemas.openxmlformats.org/officeDocument/2006/relationships/hyperlink" Target="https://talan.bank.gov.ua/get-user-certificate/JCeucg5j0K5uCMqJQJ63" TargetMode="External"/><Relationship Id="rId174" Type="http://schemas.openxmlformats.org/officeDocument/2006/relationships/hyperlink" Target="https://talan.bank.gov.ua/get-user-certificate/JCeucnZqSkjfi-2iV2sr" TargetMode="External"/><Relationship Id="rId381" Type="http://schemas.openxmlformats.org/officeDocument/2006/relationships/hyperlink" Target="https://talan.bank.gov.ua/get-user-certificate/JCeucRQ2_qJyLt96WCeH" TargetMode="External"/><Relationship Id="rId241" Type="http://schemas.openxmlformats.org/officeDocument/2006/relationships/hyperlink" Target="https://talan.bank.gov.ua/get-user-certificate/JCeucl9wI9A_5zykSioP" TargetMode="External"/><Relationship Id="rId437" Type="http://schemas.openxmlformats.org/officeDocument/2006/relationships/hyperlink" Target="https://talan.bank.gov.ua/get-user-certificate/JCeucfbGdpAQ6eLnaKz-" TargetMode="External"/><Relationship Id="rId479" Type="http://schemas.openxmlformats.org/officeDocument/2006/relationships/hyperlink" Target="https://talan.bank.gov.ua/get-user-certificate/JCeucV18p0FiN1dI7y4z" TargetMode="External"/><Relationship Id="rId36" Type="http://schemas.openxmlformats.org/officeDocument/2006/relationships/hyperlink" Target="https://talan.bank.gov.ua/get-user-certificate/JCeucHKQ9Jx7Kxcvmice" TargetMode="External"/><Relationship Id="rId283" Type="http://schemas.openxmlformats.org/officeDocument/2006/relationships/hyperlink" Target="https://talan.bank.gov.ua/get-user-certificate/JCeuckAJUg6M5utX8X_F" TargetMode="External"/><Relationship Id="rId339" Type="http://schemas.openxmlformats.org/officeDocument/2006/relationships/hyperlink" Target="https://talan.bank.gov.ua/get-user-certificate/JCeucdSakfK4O8YYucYG" TargetMode="External"/><Relationship Id="rId490" Type="http://schemas.openxmlformats.org/officeDocument/2006/relationships/hyperlink" Target="https://talan.bank.gov.ua/get-user-certificate/JCeucr91f51D19hiUR2-" TargetMode="External"/><Relationship Id="rId504" Type="http://schemas.openxmlformats.org/officeDocument/2006/relationships/hyperlink" Target="https://talan.bank.gov.ua/get-user-certificate/JCeucKdj0IGvQFrnJfL8" TargetMode="External"/><Relationship Id="rId78" Type="http://schemas.openxmlformats.org/officeDocument/2006/relationships/hyperlink" Target="https://talan.bank.gov.ua/get-user-certificate/JCeuceKBXUSaP300qJS-" TargetMode="External"/><Relationship Id="rId101" Type="http://schemas.openxmlformats.org/officeDocument/2006/relationships/hyperlink" Target="https://talan.bank.gov.ua/get-user-certificate/JCeucJy5kpc6SbbWVvZX" TargetMode="External"/><Relationship Id="rId143" Type="http://schemas.openxmlformats.org/officeDocument/2006/relationships/hyperlink" Target="https://talan.bank.gov.ua/get-user-certificate/JCeucXQN3TzKDtTymZ7s" TargetMode="External"/><Relationship Id="rId185" Type="http://schemas.openxmlformats.org/officeDocument/2006/relationships/hyperlink" Target="https://talan.bank.gov.ua/get-user-certificate/JCeucWiFn12ew-Y18VUB" TargetMode="External"/><Relationship Id="rId350" Type="http://schemas.openxmlformats.org/officeDocument/2006/relationships/hyperlink" Target="https://talan.bank.gov.ua/get-user-certificate/JCeucHfzTvizmvth6ZHb" TargetMode="External"/><Relationship Id="rId406" Type="http://schemas.openxmlformats.org/officeDocument/2006/relationships/hyperlink" Target="https://talan.bank.gov.ua/get-user-certificate/JCeucbheRW1yXBtEKHd4" TargetMode="External"/><Relationship Id="rId9" Type="http://schemas.openxmlformats.org/officeDocument/2006/relationships/hyperlink" Target="https://talan.bank.gov.ua/get-user-certificate/JCeucs3yunAhN08VMPRd" TargetMode="External"/><Relationship Id="rId210" Type="http://schemas.openxmlformats.org/officeDocument/2006/relationships/hyperlink" Target="https://talan.bank.gov.ua/get-user-certificate/JCeucNOMh5sdv9MXd3tE" TargetMode="External"/><Relationship Id="rId392" Type="http://schemas.openxmlformats.org/officeDocument/2006/relationships/hyperlink" Target="https://talan.bank.gov.ua/get-user-certificate/JCeucpr-6x7qsVDwJbyX" TargetMode="External"/><Relationship Id="rId448" Type="http://schemas.openxmlformats.org/officeDocument/2006/relationships/hyperlink" Target="https://talan.bank.gov.ua/get-user-certificate/JCeucDuo1UAsTOnU3fdn" TargetMode="External"/><Relationship Id="rId252" Type="http://schemas.openxmlformats.org/officeDocument/2006/relationships/hyperlink" Target="https://talan.bank.gov.ua/get-user-certificate/JCeuciLML6EJ7C6gHRgX" TargetMode="External"/><Relationship Id="rId294" Type="http://schemas.openxmlformats.org/officeDocument/2006/relationships/hyperlink" Target="https://talan.bank.gov.ua/get-user-certificate/JCeucDlKIgyjpz7QID9i" TargetMode="External"/><Relationship Id="rId308" Type="http://schemas.openxmlformats.org/officeDocument/2006/relationships/hyperlink" Target="https://talan.bank.gov.ua/get-user-certificate/JCeucq1xNka74MynH8VC" TargetMode="External"/><Relationship Id="rId515" Type="http://schemas.openxmlformats.org/officeDocument/2006/relationships/hyperlink" Target="https://talan.bank.gov.ua/get-user-certificate/XPKxmgJstS0Fjrh1NSwC" TargetMode="External"/><Relationship Id="rId47" Type="http://schemas.openxmlformats.org/officeDocument/2006/relationships/hyperlink" Target="https://talan.bank.gov.ua/get-user-certificate/JCeucOzfRWqQ9aj4mGas" TargetMode="External"/><Relationship Id="rId89" Type="http://schemas.openxmlformats.org/officeDocument/2006/relationships/hyperlink" Target="https://talan.bank.gov.ua/get-user-certificate/JCeucVAf9DCljCkgUT9c" TargetMode="External"/><Relationship Id="rId112" Type="http://schemas.openxmlformats.org/officeDocument/2006/relationships/hyperlink" Target="https://talan.bank.gov.ua/get-user-certificate/JCeucqdvKPHruZSjCwN7" TargetMode="External"/><Relationship Id="rId154" Type="http://schemas.openxmlformats.org/officeDocument/2006/relationships/hyperlink" Target="https://talan.bank.gov.ua/get-user-certificate/JCeucuRHhLN40cPelGoE" TargetMode="External"/><Relationship Id="rId361" Type="http://schemas.openxmlformats.org/officeDocument/2006/relationships/hyperlink" Target="https://talan.bank.gov.ua/get-user-certificate/JCeuc8aujrFyLlO4VRSp" TargetMode="External"/><Relationship Id="rId196" Type="http://schemas.openxmlformats.org/officeDocument/2006/relationships/hyperlink" Target="https://talan.bank.gov.ua/get-user-certificate/JCeucQu5gUKpBEZeW8ln" TargetMode="External"/><Relationship Id="rId417" Type="http://schemas.openxmlformats.org/officeDocument/2006/relationships/hyperlink" Target="https://talan.bank.gov.ua/get-user-certificate/JCeucVRv3VVHxfO8vZLf" TargetMode="External"/><Relationship Id="rId459" Type="http://schemas.openxmlformats.org/officeDocument/2006/relationships/hyperlink" Target="https://talan.bank.gov.ua/get-user-certificate/JCeucGkIiaPmZrqidbUs" TargetMode="External"/><Relationship Id="rId16" Type="http://schemas.openxmlformats.org/officeDocument/2006/relationships/hyperlink" Target="https://talan.bank.gov.ua/get-user-certificate/JCeucL7QRP0QXAiWIjVa" TargetMode="External"/><Relationship Id="rId221" Type="http://schemas.openxmlformats.org/officeDocument/2006/relationships/hyperlink" Target="https://talan.bank.gov.ua/get-user-certificate/JCeuc4NwFFWi9T9e6ee9" TargetMode="External"/><Relationship Id="rId263" Type="http://schemas.openxmlformats.org/officeDocument/2006/relationships/hyperlink" Target="https://talan.bank.gov.ua/get-user-certificate/JCeucASKrdQlG0-w1V0Q" TargetMode="External"/><Relationship Id="rId319" Type="http://schemas.openxmlformats.org/officeDocument/2006/relationships/hyperlink" Target="https://talan.bank.gov.ua/get-user-certificate/JCeucPgqFM_xgjjP_9RQ" TargetMode="External"/><Relationship Id="rId470" Type="http://schemas.openxmlformats.org/officeDocument/2006/relationships/hyperlink" Target="https://talan.bank.gov.ua/get-user-certificate/JCeucUGGeKew611fQEWz" TargetMode="External"/><Relationship Id="rId526" Type="http://schemas.openxmlformats.org/officeDocument/2006/relationships/hyperlink" Target="https://talan.bank.gov.ua/get-user-certificate/XPKxmAussh_93A03P7wf" TargetMode="External"/><Relationship Id="rId58" Type="http://schemas.openxmlformats.org/officeDocument/2006/relationships/hyperlink" Target="https://talan.bank.gov.ua/get-user-certificate/JCeuc8I-ESwHfQ_0fOGC" TargetMode="External"/><Relationship Id="rId123" Type="http://schemas.openxmlformats.org/officeDocument/2006/relationships/hyperlink" Target="https://talan.bank.gov.ua/get-user-certificate/JCeuc99S5OdhvpeHHL89" TargetMode="External"/><Relationship Id="rId330" Type="http://schemas.openxmlformats.org/officeDocument/2006/relationships/hyperlink" Target="https://talan.bank.gov.ua/get-user-certificate/JCeucyxGDdj8hn1PqQgV" TargetMode="External"/><Relationship Id="rId165" Type="http://schemas.openxmlformats.org/officeDocument/2006/relationships/hyperlink" Target="https://talan.bank.gov.ua/get-user-certificate/JCeucBCVrGMiHzPjPXS3" TargetMode="External"/><Relationship Id="rId372" Type="http://schemas.openxmlformats.org/officeDocument/2006/relationships/hyperlink" Target="https://talan.bank.gov.ua/get-user-certificate/JCeucU6qtoScGm8z2l0j" TargetMode="External"/><Relationship Id="rId428" Type="http://schemas.openxmlformats.org/officeDocument/2006/relationships/hyperlink" Target="https://talan.bank.gov.ua/get-user-certificate/JCeucKLlncCTIwDFQOPJ" TargetMode="External"/><Relationship Id="rId232" Type="http://schemas.openxmlformats.org/officeDocument/2006/relationships/hyperlink" Target="https://talan.bank.gov.ua/get-user-certificate/JCeucouw6FTTK74WKEdo" TargetMode="External"/><Relationship Id="rId274" Type="http://schemas.openxmlformats.org/officeDocument/2006/relationships/hyperlink" Target="https://talan.bank.gov.ua/get-user-certificate/JCeuchrXU1bUMP_S_iqM" TargetMode="External"/><Relationship Id="rId481" Type="http://schemas.openxmlformats.org/officeDocument/2006/relationships/hyperlink" Target="https://talan.bank.gov.ua/get-user-certificate/JCeuc44ykN4COkV8TePl" TargetMode="External"/><Relationship Id="rId27" Type="http://schemas.openxmlformats.org/officeDocument/2006/relationships/hyperlink" Target="https://talan.bank.gov.ua/get-user-certificate/JCeucIsFuponVksnJMmN" TargetMode="External"/><Relationship Id="rId69" Type="http://schemas.openxmlformats.org/officeDocument/2006/relationships/hyperlink" Target="https://talan.bank.gov.ua/get-user-certificate/JCeucITWQIxJBsqf7Npy" TargetMode="External"/><Relationship Id="rId134" Type="http://schemas.openxmlformats.org/officeDocument/2006/relationships/hyperlink" Target="https://talan.bank.gov.ua/get-user-certificate/JCeucwmH8epsF7Q0pkKp" TargetMode="External"/><Relationship Id="rId537" Type="http://schemas.openxmlformats.org/officeDocument/2006/relationships/hyperlink" Target="https://talan.bank.gov.ua/get-user-certificate/cDEtHrlBX36lO4XGIRqX" TargetMode="External"/><Relationship Id="rId80" Type="http://schemas.openxmlformats.org/officeDocument/2006/relationships/hyperlink" Target="https://talan.bank.gov.ua/get-user-certificate/JCeucNwTTYt9RPRMyO93" TargetMode="External"/><Relationship Id="rId176" Type="http://schemas.openxmlformats.org/officeDocument/2006/relationships/hyperlink" Target="https://talan.bank.gov.ua/get-user-certificate/JCeuccwkHSK3tSrI7ltZ" TargetMode="External"/><Relationship Id="rId341" Type="http://schemas.openxmlformats.org/officeDocument/2006/relationships/hyperlink" Target="https://talan.bank.gov.ua/get-user-certificate/JCeuce3iKstM4QXarxq_" TargetMode="External"/><Relationship Id="rId383" Type="http://schemas.openxmlformats.org/officeDocument/2006/relationships/hyperlink" Target="https://talan.bank.gov.ua/get-user-certificate/JCeucHpVaFB5TRg7mPV8" TargetMode="External"/><Relationship Id="rId439" Type="http://schemas.openxmlformats.org/officeDocument/2006/relationships/hyperlink" Target="https://talan.bank.gov.ua/get-user-certificate/JCeuc6Ibi7x3QBxR-4fp" TargetMode="External"/><Relationship Id="rId201" Type="http://schemas.openxmlformats.org/officeDocument/2006/relationships/hyperlink" Target="https://talan.bank.gov.ua/get-user-certificate/JCeucC1V3Kc7FSWD-5N8" TargetMode="External"/><Relationship Id="rId243" Type="http://schemas.openxmlformats.org/officeDocument/2006/relationships/hyperlink" Target="https://talan.bank.gov.ua/get-user-certificate/JCeucWfBaesnPA4Kd7Wo" TargetMode="External"/><Relationship Id="rId285" Type="http://schemas.openxmlformats.org/officeDocument/2006/relationships/hyperlink" Target="https://talan.bank.gov.ua/get-user-certificate/JCeucDSwDsVXXWs6XHfI" TargetMode="External"/><Relationship Id="rId450" Type="http://schemas.openxmlformats.org/officeDocument/2006/relationships/hyperlink" Target="https://talan.bank.gov.ua/get-user-certificate/JCeuc5gXhri40rHRxYtr" TargetMode="External"/><Relationship Id="rId506" Type="http://schemas.openxmlformats.org/officeDocument/2006/relationships/hyperlink" Target="https://talan.bank.gov.ua/get-user-certificate/JCeucpnh4UwmVhGkFGJQ" TargetMode="External"/><Relationship Id="rId38" Type="http://schemas.openxmlformats.org/officeDocument/2006/relationships/hyperlink" Target="https://talan.bank.gov.ua/get-user-certificate/JCeucG_i99G12eaNrsLu" TargetMode="External"/><Relationship Id="rId103" Type="http://schemas.openxmlformats.org/officeDocument/2006/relationships/hyperlink" Target="https://talan.bank.gov.ua/get-user-certificate/JCeucAHseSNIrIyZj9_4" TargetMode="External"/><Relationship Id="rId310" Type="http://schemas.openxmlformats.org/officeDocument/2006/relationships/hyperlink" Target="https://talan.bank.gov.ua/get-user-certificate/JCeucYq6tO0TsLN32iwa" TargetMode="External"/><Relationship Id="rId492" Type="http://schemas.openxmlformats.org/officeDocument/2006/relationships/hyperlink" Target="https://talan.bank.gov.ua/get-user-certificate/JCeuclawCmHn8JFYRuU2" TargetMode="External"/><Relationship Id="rId91" Type="http://schemas.openxmlformats.org/officeDocument/2006/relationships/hyperlink" Target="https://talan.bank.gov.ua/get-user-certificate/JCeuc0kl0Xj7EmCMsIMa" TargetMode="External"/><Relationship Id="rId145" Type="http://schemas.openxmlformats.org/officeDocument/2006/relationships/hyperlink" Target="https://talan.bank.gov.ua/get-user-certificate/JCeucbc6JL_WoU4AT-wl" TargetMode="External"/><Relationship Id="rId187" Type="http://schemas.openxmlformats.org/officeDocument/2006/relationships/hyperlink" Target="https://talan.bank.gov.ua/get-user-certificate/JCeucp9j9-WZHtHalubi" TargetMode="External"/><Relationship Id="rId352" Type="http://schemas.openxmlformats.org/officeDocument/2006/relationships/hyperlink" Target="https://talan.bank.gov.ua/get-user-certificate/JCeuc5Zxy0S2kBAq6OOq" TargetMode="External"/><Relationship Id="rId394" Type="http://schemas.openxmlformats.org/officeDocument/2006/relationships/hyperlink" Target="https://talan.bank.gov.ua/get-user-certificate/JCeucvR7ExiQW-fLUO0p" TargetMode="External"/><Relationship Id="rId408" Type="http://schemas.openxmlformats.org/officeDocument/2006/relationships/hyperlink" Target="https://talan.bank.gov.ua/get-user-certificate/JCeucDccsG9aMuTOvbIX" TargetMode="External"/><Relationship Id="rId212" Type="http://schemas.openxmlformats.org/officeDocument/2006/relationships/hyperlink" Target="https://talan.bank.gov.ua/get-user-certificate/JCeucS5FgjhbEd2M5xcg" TargetMode="External"/><Relationship Id="rId254" Type="http://schemas.openxmlformats.org/officeDocument/2006/relationships/hyperlink" Target="https://talan.bank.gov.ua/get-user-certificate/JCeuc2TTuZBP6JeGD0cW" TargetMode="External"/><Relationship Id="rId49" Type="http://schemas.openxmlformats.org/officeDocument/2006/relationships/hyperlink" Target="https://talan.bank.gov.ua/get-user-certificate/JCeucaUAczG-PWEFkj4M" TargetMode="External"/><Relationship Id="rId114" Type="http://schemas.openxmlformats.org/officeDocument/2006/relationships/hyperlink" Target="https://talan.bank.gov.ua/get-user-certificate/JCeucTQnFSKueljSGwn4" TargetMode="External"/><Relationship Id="rId296" Type="http://schemas.openxmlformats.org/officeDocument/2006/relationships/hyperlink" Target="https://talan.bank.gov.ua/get-user-certificate/JCeucbzC8LnDLVbsqVJM" TargetMode="External"/><Relationship Id="rId461" Type="http://schemas.openxmlformats.org/officeDocument/2006/relationships/hyperlink" Target="https://talan.bank.gov.ua/get-user-certificate/JCeucDM85ZUSMaDWRrDZ" TargetMode="External"/><Relationship Id="rId517" Type="http://schemas.openxmlformats.org/officeDocument/2006/relationships/hyperlink" Target="https://talan.bank.gov.ua/get-user-certificate/XPKxm3_guVuKe_CdQb-v" TargetMode="External"/><Relationship Id="rId60" Type="http://schemas.openxmlformats.org/officeDocument/2006/relationships/hyperlink" Target="https://talan.bank.gov.ua/get-user-certificate/JCeuckn8frmuOKpkUJtR" TargetMode="External"/><Relationship Id="rId156" Type="http://schemas.openxmlformats.org/officeDocument/2006/relationships/hyperlink" Target="https://talan.bank.gov.ua/get-user-certificate/JCeucAcS_05AFASo-QnO" TargetMode="External"/><Relationship Id="rId198" Type="http://schemas.openxmlformats.org/officeDocument/2006/relationships/hyperlink" Target="https://talan.bank.gov.ua/get-user-certificate/JCeucBAu0h0Gu0VOldOy" TargetMode="External"/><Relationship Id="rId321" Type="http://schemas.openxmlformats.org/officeDocument/2006/relationships/hyperlink" Target="https://talan.bank.gov.ua/get-user-certificate/JCeucvYPRzroqwZ6KSzb" TargetMode="External"/><Relationship Id="rId363" Type="http://schemas.openxmlformats.org/officeDocument/2006/relationships/hyperlink" Target="https://talan.bank.gov.ua/get-user-certificate/JCeucf6vX_5t8rHNRxdJ" TargetMode="External"/><Relationship Id="rId419" Type="http://schemas.openxmlformats.org/officeDocument/2006/relationships/hyperlink" Target="https://talan.bank.gov.ua/get-user-certificate/JCeucCdgRw8zCX7jedfw" TargetMode="External"/><Relationship Id="rId223" Type="http://schemas.openxmlformats.org/officeDocument/2006/relationships/hyperlink" Target="https://talan.bank.gov.ua/get-user-certificate/JCeuc0ksBlqCzbH5DlIN" TargetMode="External"/><Relationship Id="rId430" Type="http://schemas.openxmlformats.org/officeDocument/2006/relationships/hyperlink" Target="https://talan.bank.gov.ua/get-user-certificate/JCeuciHxROBz1l4lO61t" TargetMode="External"/><Relationship Id="rId18" Type="http://schemas.openxmlformats.org/officeDocument/2006/relationships/hyperlink" Target="https://talan.bank.gov.ua/get-user-certificate/JCeucWUznH_fAd_xCQmw" TargetMode="External"/><Relationship Id="rId265" Type="http://schemas.openxmlformats.org/officeDocument/2006/relationships/hyperlink" Target="https://talan.bank.gov.ua/get-user-certificate/JCeuch8SbU2jnY1_HmGD" TargetMode="External"/><Relationship Id="rId472" Type="http://schemas.openxmlformats.org/officeDocument/2006/relationships/hyperlink" Target="https://talan.bank.gov.ua/get-user-certificate/JCeucZv6o0KCgXm19CEo" TargetMode="External"/><Relationship Id="rId528" Type="http://schemas.openxmlformats.org/officeDocument/2006/relationships/hyperlink" Target="https://talan.bank.gov.ua/get-user-certificate/cDEtHlXz09SsQ7MaUqzr" TargetMode="External"/><Relationship Id="rId125" Type="http://schemas.openxmlformats.org/officeDocument/2006/relationships/hyperlink" Target="https://talan.bank.gov.ua/get-user-certificate/JCeucFghiCbmt2KtvjN9" TargetMode="External"/><Relationship Id="rId167" Type="http://schemas.openxmlformats.org/officeDocument/2006/relationships/hyperlink" Target="https://talan.bank.gov.ua/get-user-certificate/JCeuchuS9fm7UvJ4eLN9" TargetMode="External"/><Relationship Id="rId332" Type="http://schemas.openxmlformats.org/officeDocument/2006/relationships/hyperlink" Target="https://talan.bank.gov.ua/get-user-certificate/JCeucc-LHKQwyc-gZsoC" TargetMode="External"/><Relationship Id="rId374" Type="http://schemas.openxmlformats.org/officeDocument/2006/relationships/hyperlink" Target="https://talan.bank.gov.ua/get-user-certificate/JCeuc4y8RkcQTGFgBZ6n" TargetMode="External"/><Relationship Id="rId71" Type="http://schemas.openxmlformats.org/officeDocument/2006/relationships/hyperlink" Target="https://talan.bank.gov.ua/get-user-certificate/JCeuc6kRpS5fYqkyY93u" TargetMode="External"/><Relationship Id="rId234" Type="http://schemas.openxmlformats.org/officeDocument/2006/relationships/hyperlink" Target="https://talan.bank.gov.ua/get-user-certificate/JCeucYrhn-R76jDRUhyC" TargetMode="External"/><Relationship Id="rId2" Type="http://schemas.openxmlformats.org/officeDocument/2006/relationships/hyperlink" Target="https://talan.bank.gov.ua/get-user-certificate/JCeucfkLzRqEe8PyhNo0" TargetMode="External"/><Relationship Id="rId29" Type="http://schemas.openxmlformats.org/officeDocument/2006/relationships/hyperlink" Target="https://talan.bank.gov.ua/get-user-certificate/JCeucmVT7pf-ixIkSiZj" TargetMode="External"/><Relationship Id="rId276" Type="http://schemas.openxmlformats.org/officeDocument/2006/relationships/hyperlink" Target="https://talan.bank.gov.ua/get-user-certificate/JCeucuG0CePDt74fDZvL" TargetMode="External"/><Relationship Id="rId441" Type="http://schemas.openxmlformats.org/officeDocument/2006/relationships/hyperlink" Target="https://talan.bank.gov.ua/get-user-certificate/JCeuceQXpu5esSmGpuLI" TargetMode="External"/><Relationship Id="rId483" Type="http://schemas.openxmlformats.org/officeDocument/2006/relationships/hyperlink" Target="https://talan.bank.gov.ua/get-user-certificate/JCeuc7Ua5sIv5GMs8gU5" TargetMode="External"/><Relationship Id="rId40" Type="http://schemas.openxmlformats.org/officeDocument/2006/relationships/hyperlink" Target="https://talan.bank.gov.ua/get-user-certificate/JCeuc7je2c-CTcIDyhhL" TargetMode="External"/><Relationship Id="rId136" Type="http://schemas.openxmlformats.org/officeDocument/2006/relationships/hyperlink" Target="https://talan.bank.gov.ua/get-user-certificate/JCeucQ9HP7r-fmcHJiNq" TargetMode="External"/><Relationship Id="rId178" Type="http://schemas.openxmlformats.org/officeDocument/2006/relationships/hyperlink" Target="https://talan.bank.gov.ua/get-user-certificate/JCeucPf4NCzpBN4qDHQn" TargetMode="External"/><Relationship Id="rId301" Type="http://schemas.openxmlformats.org/officeDocument/2006/relationships/hyperlink" Target="https://talan.bank.gov.ua/get-user-certificate/JCeucDusquQ3sztoStPa" TargetMode="External"/><Relationship Id="rId343" Type="http://schemas.openxmlformats.org/officeDocument/2006/relationships/hyperlink" Target="https://talan.bank.gov.ua/get-user-certificate/JCeucMhP8CKdmUK4t35J" TargetMode="External"/><Relationship Id="rId82" Type="http://schemas.openxmlformats.org/officeDocument/2006/relationships/hyperlink" Target="https://talan.bank.gov.ua/get-user-certificate/JCeucmVeqQ8VKXKwov6p" TargetMode="External"/><Relationship Id="rId203" Type="http://schemas.openxmlformats.org/officeDocument/2006/relationships/hyperlink" Target="https://talan.bank.gov.ua/get-user-certificate/JCeuckCFBoaFSq4pYkIh" TargetMode="External"/><Relationship Id="rId385" Type="http://schemas.openxmlformats.org/officeDocument/2006/relationships/hyperlink" Target="https://talan.bank.gov.ua/get-user-certificate/JCeucR6oWL6n_po7EksN" TargetMode="External"/><Relationship Id="rId245" Type="http://schemas.openxmlformats.org/officeDocument/2006/relationships/hyperlink" Target="https://talan.bank.gov.ua/get-user-certificate/JCeucqckKTA1qbeEB-DF" TargetMode="External"/><Relationship Id="rId287" Type="http://schemas.openxmlformats.org/officeDocument/2006/relationships/hyperlink" Target="https://talan.bank.gov.ua/get-user-certificate/JCeuc6mlncnUN3y81iz3" TargetMode="External"/><Relationship Id="rId410" Type="http://schemas.openxmlformats.org/officeDocument/2006/relationships/hyperlink" Target="https://talan.bank.gov.ua/get-user-certificate/JCeucDyaonMIUjgIY-mr" TargetMode="External"/><Relationship Id="rId452" Type="http://schemas.openxmlformats.org/officeDocument/2006/relationships/hyperlink" Target="https://talan.bank.gov.ua/get-user-certificate/JCeucuJspv480mJ3Mm2v" TargetMode="External"/><Relationship Id="rId494" Type="http://schemas.openxmlformats.org/officeDocument/2006/relationships/hyperlink" Target="https://talan.bank.gov.ua/get-user-certificate/JCeuc2kAepFV5uxL4juB" TargetMode="External"/><Relationship Id="rId508" Type="http://schemas.openxmlformats.org/officeDocument/2006/relationships/hyperlink" Target="https://talan.bank.gov.ua/get-user-certificate/JCeucrOGH5A5ObcvBf0M" TargetMode="External"/><Relationship Id="rId105" Type="http://schemas.openxmlformats.org/officeDocument/2006/relationships/hyperlink" Target="https://talan.bank.gov.ua/get-user-certificate/JCeucCsFo8VzcDqizcd6" TargetMode="External"/><Relationship Id="rId147" Type="http://schemas.openxmlformats.org/officeDocument/2006/relationships/hyperlink" Target="https://talan.bank.gov.ua/get-user-certificate/JCeucbfuLzspBzgwzmkv" TargetMode="External"/><Relationship Id="rId312" Type="http://schemas.openxmlformats.org/officeDocument/2006/relationships/hyperlink" Target="https://talan.bank.gov.ua/get-user-certificate/JCeucl8kebyF7QdqXfXV" TargetMode="External"/><Relationship Id="rId354" Type="http://schemas.openxmlformats.org/officeDocument/2006/relationships/hyperlink" Target="https://talan.bank.gov.ua/get-user-certificate/JCeucEY3nOw85l_B0It3" TargetMode="External"/><Relationship Id="rId51" Type="http://schemas.openxmlformats.org/officeDocument/2006/relationships/hyperlink" Target="https://talan.bank.gov.ua/get-user-certificate/JCeucPUzgmVNqXnSTwyT" TargetMode="External"/><Relationship Id="rId93" Type="http://schemas.openxmlformats.org/officeDocument/2006/relationships/hyperlink" Target="https://talan.bank.gov.ua/get-user-certificate/JCeucolnC8A8zMAJ1XTF" TargetMode="External"/><Relationship Id="rId189" Type="http://schemas.openxmlformats.org/officeDocument/2006/relationships/hyperlink" Target="https://talan.bank.gov.ua/get-user-certificate/JCeucTiV78E-g5q3boeV" TargetMode="External"/><Relationship Id="rId396" Type="http://schemas.openxmlformats.org/officeDocument/2006/relationships/hyperlink" Target="https://talan.bank.gov.ua/get-user-certificate/JCeucsso-pE_C0G6_pIy" TargetMode="External"/><Relationship Id="rId214" Type="http://schemas.openxmlformats.org/officeDocument/2006/relationships/hyperlink" Target="https://talan.bank.gov.ua/get-user-certificate/JCeucMD5485qF6MF5wjE" TargetMode="External"/><Relationship Id="rId256" Type="http://schemas.openxmlformats.org/officeDocument/2006/relationships/hyperlink" Target="https://talan.bank.gov.ua/get-user-certificate/JCeuc7gc-WBvoET4pVs-" TargetMode="External"/><Relationship Id="rId298" Type="http://schemas.openxmlformats.org/officeDocument/2006/relationships/hyperlink" Target="https://talan.bank.gov.ua/get-user-certificate/JCeuce38nteb9UNjg3O2" TargetMode="External"/><Relationship Id="rId421" Type="http://schemas.openxmlformats.org/officeDocument/2006/relationships/hyperlink" Target="https://talan.bank.gov.ua/get-user-certificate/JCeucvfz6HJ1SOSkguQd" TargetMode="External"/><Relationship Id="rId463" Type="http://schemas.openxmlformats.org/officeDocument/2006/relationships/hyperlink" Target="https://talan.bank.gov.ua/get-user-certificate/JCeucmzsKPa7bdqZDbkM" TargetMode="External"/><Relationship Id="rId519" Type="http://schemas.openxmlformats.org/officeDocument/2006/relationships/hyperlink" Target="https://talan.bank.gov.ua/get-user-certificate/XPKxmIj3YcDFfOXfchXd" TargetMode="External"/><Relationship Id="rId116" Type="http://schemas.openxmlformats.org/officeDocument/2006/relationships/hyperlink" Target="https://talan.bank.gov.ua/get-user-certificate/JCeucMIGpYIsULqtM37_" TargetMode="External"/><Relationship Id="rId158" Type="http://schemas.openxmlformats.org/officeDocument/2006/relationships/hyperlink" Target="https://talan.bank.gov.ua/get-user-certificate/JCeucsAfbM1UN33V5Aga" TargetMode="External"/><Relationship Id="rId323" Type="http://schemas.openxmlformats.org/officeDocument/2006/relationships/hyperlink" Target="https://talan.bank.gov.ua/get-user-certificate/JCeucY13CgAW9twqxwHn" TargetMode="External"/><Relationship Id="rId530" Type="http://schemas.openxmlformats.org/officeDocument/2006/relationships/hyperlink" Target="https://talan.bank.gov.ua/get-user-certificate/cDEtHsq1AszhtvbG48AR" TargetMode="External"/><Relationship Id="rId20" Type="http://schemas.openxmlformats.org/officeDocument/2006/relationships/hyperlink" Target="https://talan.bank.gov.ua/get-user-certificate/JCeucqvSjSGmIcKOl7b4" TargetMode="External"/><Relationship Id="rId62" Type="http://schemas.openxmlformats.org/officeDocument/2006/relationships/hyperlink" Target="https://talan.bank.gov.ua/get-user-certificate/JCeucxriFUmUnROR6OxG" TargetMode="External"/><Relationship Id="rId365" Type="http://schemas.openxmlformats.org/officeDocument/2006/relationships/hyperlink" Target="https://talan.bank.gov.ua/get-user-certificate/JCeucyYUio2-q0s1Q4KL" TargetMode="External"/><Relationship Id="rId225" Type="http://schemas.openxmlformats.org/officeDocument/2006/relationships/hyperlink" Target="https://talan.bank.gov.ua/get-user-certificate/JCeucwARS0H_En0ftcAa" TargetMode="External"/><Relationship Id="rId267" Type="http://schemas.openxmlformats.org/officeDocument/2006/relationships/hyperlink" Target="https://talan.bank.gov.ua/get-user-certificate/JCeucH2r5jdATzYvrRmL" TargetMode="External"/><Relationship Id="rId432" Type="http://schemas.openxmlformats.org/officeDocument/2006/relationships/hyperlink" Target="https://talan.bank.gov.ua/get-user-certificate/JCeuc7-Ljs6tIriZ141O" TargetMode="External"/><Relationship Id="rId474" Type="http://schemas.openxmlformats.org/officeDocument/2006/relationships/hyperlink" Target="https://talan.bank.gov.ua/get-user-certificate/JCeucmRH1a5vaSCNBkOD" TargetMode="External"/><Relationship Id="rId127" Type="http://schemas.openxmlformats.org/officeDocument/2006/relationships/hyperlink" Target="https://talan.bank.gov.ua/get-user-certificate/JCeucrx6qWdbaAU3Wh2a" TargetMode="External"/><Relationship Id="rId31" Type="http://schemas.openxmlformats.org/officeDocument/2006/relationships/hyperlink" Target="https://talan.bank.gov.ua/get-user-certificate/JCeuc2l-9NnkWXKkgSdF" TargetMode="External"/><Relationship Id="rId73" Type="http://schemas.openxmlformats.org/officeDocument/2006/relationships/hyperlink" Target="https://talan.bank.gov.ua/get-user-certificate/JCeucHRkeFElkoJNni-c" TargetMode="External"/><Relationship Id="rId169" Type="http://schemas.openxmlformats.org/officeDocument/2006/relationships/hyperlink" Target="https://talan.bank.gov.ua/get-user-certificate/JCeuc1D08DenCeuLieKE" TargetMode="External"/><Relationship Id="rId334" Type="http://schemas.openxmlformats.org/officeDocument/2006/relationships/hyperlink" Target="https://talan.bank.gov.ua/get-user-certificate/JCeucE6alHxzvTcX6e_u" TargetMode="External"/><Relationship Id="rId376" Type="http://schemas.openxmlformats.org/officeDocument/2006/relationships/hyperlink" Target="https://talan.bank.gov.ua/get-user-certificate/JCeuc41TpAytOliiFVcI" TargetMode="External"/><Relationship Id="rId4" Type="http://schemas.openxmlformats.org/officeDocument/2006/relationships/hyperlink" Target="https://talan.bank.gov.ua/get-user-certificate/JCeucoZ02QJCGif0uvlb" TargetMode="External"/><Relationship Id="rId180" Type="http://schemas.openxmlformats.org/officeDocument/2006/relationships/hyperlink" Target="https://talan.bank.gov.ua/get-user-certificate/JCeucl3TUZOY-pOeYYWq" TargetMode="External"/><Relationship Id="rId236" Type="http://schemas.openxmlformats.org/officeDocument/2006/relationships/hyperlink" Target="https://talan.bank.gov.ua/get-user-certificate/JCeucD7umkCxPspOSSSt" TargetMode="External"/><Relationship Id="rId278" Type="http://schemas.openxmlformats.org/officeDocument/2006/relationships/hyperlink" Target="https://talan.bank.gov.ua/get-user-certificate/JCeucP1ElTID8TI3aF7D" TargetMode="External"/><Relationship Id="rId401" Type="http://schemas.openxmlformats.org/officeDocument/2006/relationships/hyperlink" Target="https://talan.bank.gov.ua/get-user-certificate/JCeucfyMZu2cgr4PLCDL" TargetMode="External"/><Relationship Id="rId443" Type="http://schemas.openxmlformats.org/officeDocument/2006/relationships/hyperlink" Target="https://talan.bank.gov.ua/get-user-certificate/JCeucLF8EH0vU0f0nQ1u" TargetMode="External"/><Relationship Id="rId303" Type="http://schemas.openxmlformats.org/officeDocument/2006/relationships/hyperlink" Target="https://talan.bank.gov.ua/get-user-certificate/JCeucgOG_wibZJ4z68fC" TargetMode="External"/><Relationship Id="rId485" Type="http://schemas.openxmlformats.org/officeDocument/2006/relationships/hyperlink" Target="https://talan.bank.gov.ua/get-user-certificate/JCeucJyUkeE-D1f3JWu-" TargetMode="External"/><Relationship Id="rId42" Type="http://schemas.openxmlformats.org/officeDocument/2006/relationships/hyperlink" Target="https://talan.bank.gov.ua/get-user-certificate/JCeuc5GproU-xgeBqKB2" TargetMode="External"/><Relationship Id="rId84" Type="http://schemas.openxmlformats.org/officeDocument/2006/relationships/hyperlink" Target="https://talan.bank.gov.ua/get-user-certificate/JCeucOrkmFBUBlQn0dWE" TargetMode="External"/><Relationship Id="rId138" Type="http://schemas.openxmlformats.org/officeDocument/2006/relationships/hyperlink" Target="https://talan.bank.gov.ua/get-user-certificate/JCeucJqKPjeBuzmyjnay" TargetMode="External"/><Relationship Id="rId345" Type="http://schemas.openxmlformats.org/officeDocument/2006/relationships/hyperlink" Target="https://talan.bank.gov.ua/get-user-certificate/JCeucuu9aPZGBTbg4Dw_" TargetMode="External"/><Relationship Id="rId387" Type="http://schemas.openxmlformats.org/officeDocument/2006/relationships/hyperlink" Target="https://talan.bank.gov.ua/get-user-certificate/JCeucCRtQVxRrU8wZ_np" TargetMode="External"/><Relationship Id="rId510" Type="http://schemas.openxmlformats.org/officeDocument/2006/relationships/hyperlink" Target="https://talan.bank.gov.ua/get-user-certificate/XPKxmQbCSMhR87mwtybm" TargetMode="External"/><Relationship Id="rId191" Type="http://schemas.openxmlformats.org/officeDocument/2006/relationships/hyperlink" Target="https://talan.bank.gov.ua/get-user-certificate/JCeuc_tMG298BjeZFU5Q" TargetMode="External"/><Relationship Id="rId205" Type="http://schemas.openxmlformats.org/officeDocument/2006/relationships/hyperlink" Target="https://talan.bank.gov.ua/get-user-certificate/JCeucChCEBRI0BBPhRoo" TargetMode="External"/><Relationship Id="rId247" Type="http://schemas.openxmlformats.org/officeDocument/2006/relationships/hyperlink" Target="https://talan.bank.gov.ua/get-user-certificate/JCeucROCmOfADT2SlLH2" TargetMode="External"/><Relationship Id="rId412" Type="http://schemas.openxmlformats.org/officeDocument/2006/relationships/hyperlink" Target="https://talan.bank.gov.ua/get-user-certificate/JCeuc7Bcqttp4ndT5qFm" TargetMode="External"/><Relationship Id="rId107" Type="http://schemas.openxmlformats.org/officeDocument/2006/relationships/hyperlink" Target="https://talan.bank.gov.ua/get-user-certificate/JCeucTKzL8qrX8jGaQMf" TargetMode="External"/><Relationship Id="rId289" Type="http://schemas.openxmlformats.org/officeDocument/2006/relationships/hyperlink" Target="https://talan.bank.gov.ua/get-user-certificate/JCeuc3Y01iuzxJruIz-W" TargetMode="External"/><Relationship Id="rId454" Type="http://schemas.openxmlformats.org/officeDocument/2006/relationships/hyperlink" Target="https://talan.bank.gov.ua/get-user-certificate/JCeucm2Sb8qink2ZfTTL" TargetMode="External"/><Relationship Id="rId496" Type="http://schemas.openxmlformats.org/officeDocument/2006/relationships/hyperlink" Target="https://talan.bank.gov.ua/get-user-certificate/JCeucE6B45ambflOpOGj" TargetMode="External"/><Relationship Id="rId11" Type="http://schemas.openxmlformats.org/officeDocument/2006/relationships/hyperlink" Target="https://talan.bank.gov.ua/get-user-certificate/JCeuc5TXwZd1oYwf3EsT" TargetMode="External"/><Relationship Id="rId53" Type="http://schemas.openxmlformats.org/officeDocument/2006/relationships/hyperlink" Target="https://talan.bank.gov.ua/get-user-certificate/JCeucIdoNYZ-C0Yb3OyH" TargetMode="External"/><Relationship Id="rId149" Type="http://schemas.openxmlformats.org/officeDocument/2006/relationships/hyperlink" Target="https://talan.bank.gov.ua/get-user-certificate/JCeucb_qV4CqrOru2uVm" TargetMode="External"/><Relationship Id="rId314" Type="http://schemas.openxmlformats.org/officeDocument/2006/relationships/hyperlink" Target="https://talan.bank.gov.ua/get-user-certificate/JCeucjeemSznSa-myEOq" TargetMode="External"/><Relationship Id="rId356" Type="http://schemas.openxmlformats.org/officeDocument/2006/relationships/hyperlink" Target="https://talan.bank.gov.ua/get-user-certificate/JCeuclGGh5ostC-4KJnU" TargetMode="External"/><Relationship Id="rId398" Type="http://schemas.openxmlformats.org/officeDocument/2006/relationships/hyperlink" Target="https://talan.bank.gov.ua/get-user-certificate/JCeuc--HlomvMsuy2rtA" TargetMode="External"/><Relationship Id="rId521" Type="http://schemas.openxmlformats.org/officeDocument/2006/relationships/hyperlink" Target="https://talan.bank.gov.ua/get-user-certificate/XPKxmzTRV9ZdyPcq6-Rf" TargetMode="External"/><Relationship Id="rId95" Type="http://schemas.openxmlformats.org/officeDocument/2006/relationships/hyperlink" Target="https://talan.bank.gov.ua/get-user-certificate/JCeucK0XOAfuwE_1hhFr" TargetMode="External"/><Relationship Id="rId160" Type="http://schemas.openxmlformats.org/officeDocument/2006/relationships/hyperlink" Target="https://talan.bank.gov.ua/get-user-certificate/JCeucdVRdvzdP0RV4cd4" TargetMode="External"/><Relationship Id="rId216" Type="http://schemas.openxmlformats.org/officeDocument/2006/relationships/hyperlink" Target="https://talan.bank.gov.ua/get-user-certificate/JCeucoqCqevqAoFcV71r" TargetMode="External"/><Relationship Id="rId423" Type="http://schemas.openxmlformats.org/officeDocument/2006/relationships/hyperlink" Target="https://talan.bank.gov.ua/get-user-certificate/JCeucJdEQbIgS2TjLrxW" TargetMode="External"/><Relationship Id="rId258" Type="http://schemas.openxmlformats.org/officeDocument/2006/relationships/hyperlink" Target="https://talan.bank.gov.ua/get-user-certificate/JCeucT7WXG2q2qMkJ2M4" TargetMode="External"/><Relationship Id="rId465" Type="http://schemas.openxmlformats.org/officeDocument/2006/relationships/hyperlink" Target="https://talan.bank.gov.ua/get-user-certificate/JCeucI-9ix1BOCaErnFy" TargetMode="External"/><Relationship Id="rId22" Type="http://schemas.openxmlformats.org/officeDocument/2006/relationships/hyperlink" Target="https://talan.bank.gov.ua/get-user-certificate/JCeuc5lhDs0Fo7grVDXE" TargetMode="External"/><Relationship Id="rId64" Type="http://schemas.openxmlformats.org/officeDocument/2006/relationships/hyperlink" Target="https://talan.bank.gov.ua/get-user-certificate/JCeucuyEw-8eLOg491lk" TargetMode="External"/><Relationship Id="rId118" Type="http://schemas.openxmlformats.org/officeDocument/2006/relationships/hyperlink" Target="https://talan.bank.gov.ua/get-user-certificate/JCeucZO6OCLadbpNw14z" TargetMode="External"/><Relationship Id="rId325" Type="http://schemas.openxmlformats.org/officeDocument/2006/relationships/hyperlink" Target="https://talan.bank.gov.ua/get-user-certificate/JCeucroyi-ctEulXPGzi" TargetMode="External"/><Relationship Id="rId367" Type="http://schemas.openxmlformats.org/officeDocument/2006/relationships/hyperlink" Target="https://talan.bank.gov.ua/get-user-certificate/JCeucVhkSCzGfl3LuixX" TargetMode="External"/><Relationship Id="rId532" Type="http://schemas.openxmlformats.org/officeDocument/2006/relationships/hyperlink" Target="https://talan.bank.gov.ua/get-user-certificate/cDEtHM7wc6doqUAxi4S5" TargetMode="External"/><Relationship Id="rId171" Type="http://schemas.openxmlformats.org/officeDocument/2006/relationships/hyperlink" Target="https://talan.bank.gov.ua/get-user-certificate/JCeucR2POLddVMBAFM4s" TargetMode="External"/><Relationship Id="rId227" Type="http://schemas.openxmlformats.org/officeDocument/2006/relationships/hyperlink" Target="https://talan.bank.gov.ua/get-user-certificate/JCeuc6C1wgnzuRlO4Xga" TargetMode="External"/><Relationship Id="rId269" Type="http://schemas.openxmlformats.org/officeDocument/2006/relationships/hyperlink" Target="https://talan.bank.gov.ua/get-user-certificate/JCeucdrLPB91Ts4GeH0w" TargetMode="External"/><Relationship Id="rId434" Type="http://schemas.openxmlformats.org/officeDocument/2006/relationships/hyperlink" Target="https://talan.bank.gov.ua/get-user-certificate/JCeucW2FXoN_cNktTs0v" TargetMode="External"/><Relationship Id="rId476" Type="http://schemas.openxmlformats.org/officeDocument/2006/relationships/hyperlink" Target="https://talan.bank.gov.ua/get-user-certificate/JCeucOOfswBk6KxqnnrV" TargetMode="External"/><Relationship Id="rId33" Type="http://schemas.openxmlformats.org/officeDocument/2006/relationships/hyperlink" Target="https://talan.bank.gov.ua/get-user-certificate/JCeucrvUB9rK45QpecMc" TargetMode="External"/><Relationship Id="rId129" Type="http://schemas.openxmlformats.org/officeDocument/2006/relationships/hyperlink" Target="https://talan.bank.gov.ua/get-user-certificate/JCeucG0hOnFJzAZ_fhSp" TargetMode="External"/><Relationship Id="rId280" Type="http://schemas.openxmlformats.org/officeDocument/2006/relationships/hyperlink" Target="https://talan.bank.gov.ua/get-user-certificate/JCeucerrpWGRHaF5VIfi" TargetMode="External"/><Relationship Id="rId336" Type="http://schemas.openxmlformats.org/officeDocument/2006/relationships/hyperlink" Target="https://talan.bank.gov.ua/get-user-certificate/JCeuc4MwlgNgs25hafTk" TargetMode="External"/><Relationship Id="rId501" Type="http://schemas.openxmlformats.org/officeDocument/2006/relationships/hyperlink" Target="https://talan.bank.gov.ua/get-user-certificate/JCeucjLoh56QxoO-HIYA" TargetMode="External"/><Relationship Id="rId75" Type="http://schemas.openxmlformats.org/officeDocument/2006/relationships/hyperlink" Target="https://talan.bank.gov.ua/get-user-certificate/JCeucOA7Sr0v_Q5ZSEO1" TargetMode="External"/><Relationship Id="rId140" Type="http://schemas.openxmlformats.org/officeDocument/2006/relationships/hyperlink" Target="https://talan.bank.gov.ua/get-user-certificate/JCeucDT5uWQu9JnkE6gJ" TargetMode="External"/><Relationship Id="rId182" Type="http://schemas.openxmlformats.org/officeDocument/2006/relationships/hyperlink" Target="https://talan.bank.gov.ua/get-user-certificate/JCeucrxIPLtQHAqvgWuy" TargetMode="External"/><Relationship Id="rId378" Type="http://schemas.openxmlformats.org/officeDocument/2006/relationships/hyperlink" Target="https://talan.bank.gov.ua/get-user-certificate/JCeuceUbC42-DXMDV5c4" TargetMode="External"/><Relationship Id="rId403" Type="http://schemas.openxmlformats.org/officeDocument/2006/relationships/hyperlink" Target="https://talan.bank.gov.ua/get-user-certificate/JCeuczl8BIkf5dumbmsa" TargetMode="External"/><Relationship Id="rId6" Type="http://schemas.openxmlformats.org/officeDocument/2006/relationships/hyperlink" Target="https://talan.bank.gov.ua/get-user-certificate/JCeucb-Ap9wjjalvIOAT" TargetMode="External"/><Relationship Id="rId238" Type="http://schemas.openxmlformats.org/officeDocument/2006/relationships/hyperlink" Target="https://talan.bank.gov.ua/get-user-certificate/JCeucgtsMyLgCp0l_O8C" TargetMode="External"/><Relationship Id="rId445" Type="http://schemas.openxmlformats.org/officeDocument/2006/relationships/hyperlink" Target="https://talan.bank.gov.ua/get-user-certificate/JCeucOJNwkvLP2TXU1jJ" TargetMode="External"/><Relationship Id="rId487" Type="http://schemas.openxmlformats.org/officeDocument/2006/relationships/hyperlink" Target="https://talan.bank.gov.ua/get-user-certificate/JCeucPcOTdoFBVYq0VJP" TargetMode="External"/><Relationship Id="rId291" Type="http://schemas.openxmlformats.org/officeDocument/2006/relationships/hyperlink" Target="https://talan.bank.gov.ua/get-user-certificate/JCeucJskNMr-CXKOTstk" TargetMode="External"/><Relationship Id="rId305" Type="http://schemas.openxmlformats.org/officeDocument/2006/relationships/hyperlink" Target="https://talan.bank.gov.ua/get-user-certificate/JCeucsT6OD10T1u7jqmv" TargetMode="External"/><Relationship Id="rId347" Type="http://schemas.openxmlformats.org/officeDocument/2006/relationships/hyperlink" Target="https://talan.bank.gov.ua/get-user-certificate/JCeucl6uhnP6Zb-mx8UN" TargetMode="External"/><Relationship Id="rId512" Type="http://schemas.openxmlformats.org/officeDocument/2006/relationships/hyperlink" Target="https://talan.bank.gov.ua/get-user-certificate/XPKxmNm1Vq7-7CV-nTDR" TargetMode="External"/><Relationship Id="rId44" Type="http://schemas.openxmlformats.org/officeDocument/2006/relationships/hyperlink" Target="https://talan.bank.gov.ua/get-user-certificate/JCeuc9-5OQEI9sny7yJy" TargetMode="External"/><Relationship Id="rId86" Type="http://schemas.openxmlformats.org/officeDocument/2006/relationships/hyperlink" Target="https://talan.bank.gov.ua/get-user-certificate/JCeuc5MKrH73KrzkPvJL" TargetMode="External"/><Relationship Id="rId151" Type="http://schemas.openxmlformats.org/officeDocument/2006/relationships/hyperlink" Target="https://talan.bank.gov.ua/get-user-certificate/JCeuc6Xik0Qy5pvtr6Oh" TargetMode="External"/><Relationship Id="rId389" Type="http://schemas.openxmlformats.org/officeDocument/2006/relationships/hyperlink" Target="https://talan.bank.gov.ua/get-user-certificate/JCeucQ2BAe614HpBEiF0" TargetMode="External"/><Relationship Id="rId193" Type="http://schemas.openxmlformats.org/officeDocument/2006/relationships/hyperlink" Target="https://talan.bank.gov.ua/get-user-certificate/JCeucTf4kBrMU3C5xjBX" TargetMode="External"/><Relationship Id="rId207" Type="http://schemas.openxmlformats.org/officeDocument/2006/relationships/hyperlink" Target="https://talan.bank.gov.ua/get-user-certificate/JCeucih_0N5cVa3hN-Ei" TargetMode="External"/><Relationship Id="rId249" Type="http://schemas.openxmlformats.org/officeDocument/2006/relationships/hyperlink" Target="https://talan.bank.gov.ua/get-user-certificate/JCeucd4bQbSwMSdj_OTo" TargetMode="External"/><Relationship Id="rId414" Type="http://schemas.openxmlformats.org/officeDocument/2006/relationships/hyperlink" Target="https://talan.bank.gov.ua/get-user-certificate/JCeuc8Fi2-m4_8oMZIjr" TargetMode="External"/><Relationship Id="rId456" Type="http://schemas.openxmlformats.org/officeDocument/2006/relationships/hyperlink" Target="https://talan.bank.gov.ua/get-user-certificate/JCeucXjm4pSCpiBIw5VL" TargetMode="External"/><Relationship Id="rId498" Type="http://schemas.openxmlformats.org/officeDocument/2006/relationships/hyperlink" Target="https://talan.bank.gov.ua/get-user-certificate/JCeucIiQ-sa_jsDo9Hgs" TargetMode="External"/><Relationship Id="rId13" Type="http://schemas.openxmlformats.org/officeDocument/2006/relationships/hyperlink" Target="https://talan.bank.gov.ua/get-user-certificate/JCeuctdcsLuxKdlBF5j5" TargetMode="External"/><Relationship Id="rId109" Type="http://schemas.openxmlformats.org/officeDocument/2006/relationships/hyperlink" Target="https://talan.bank.gov.ua/get-user-certificate/JCeuce9kIxF7XH95XLJp" TargetMode="External"/><Relationship Id="rId260" Type="http://schemas.openxmlformats.org/officeDocument/2006/relationships/hyperlink" Target="https://talan.bank.gov.ua/get-user-certificate/JCeucxB-hy1WDoXvzw0_" TargetMode="External"/><Relationship Id="rId316" Type="http://schemas.openxmlformats.org/officeDocument/2006/relationships/hyperlink" Target="https://talan.bank.gov.ua/get-user-certificate/JCeucr_vVr8bCksBXEYz" TargetMode="External"/><Relationship Id="rId523" Type="http://schemas.openxmlformats.org/officeDocument/2006/relationships/hyperlink" Target="https://talan.bank.gov.ua/get-user-certificate/XPKxm2mX-cs5u8hllUPX" TargetMode="External"/><Relationship Id="rId55" Type="http://schemas.openxmlformats.org/officeDocument/2006/relationships/hyperlink" Target="https://talan.bank.gov.ua/get-user-certificate/JCeucrep2Hhf0PC96mRX" TargetMode="External"/><Relationship Id="rId97" Type="http://schemas.openxmlformats.org/officeDocument/2006/relationships/hyperlink" Target="https://talan.bank.gov.ua/get-user-certificate/JCeucbUYxgilndSy8PS_" TargetMode="External"/><Relationship Id="rId120" Type="http://schemas.openxmlformats.org/officeDocument/2006/relationships/hyperlink" Target="https://talan.bank.gov.ua/get-user-certificate/JCeucpgsvuUUc4gxWfwA" TargetMode="External"/><Relationship Id="rId358" Type="http://schemas.openxmlformats.org/officeDocument/2006/relationships/hyperlink" Target="https://talan.bank.gov.ua/get-user-certificate/JCeucFnRRNK2FkPnQAa2" TargetMode="External"/><Relationship Id="rId162" Type="http://schemas.openxmlformats.org/officeDocument/2006/relationships/hyperlink" Target="https://talan.bank.gov.ua/get-user-certificate/JCeucb_Q9AaN5sWdfgw9" TargetMode="External"/><Relationship Id="rId218" Type="http://schemas.openxmlformats.org/officeDocument/2006/relationships/hyperlink" Target="https://talan.bank.gov.ua/get-user-certificate/JCeuceeZr-PiRQWmGxe-" TargetMode="External"/><Relationship Id="rId425" Type="http://schemas.openxmlformats.org/officeDocument/2006/relationships/hyperlink" Target="https://talan.bank.gov.ua/get-user-certificate/JCeucKOZpZVqbevC7M0A" TargetMode="External"/><Relationship Id="rId467" Type="http://schemas.openxmlformats.org/officeDocument/2006/relationships/hyperlink" Target="https://talan.bank.gov.ua/get-user-certificate/JCeucEk3gvRkwBstfj09" TargetMode="External"/><Relationship Id="rId271" Type="http://schemas.openxmlformats.org/officeDocument/2006/relationships/hyperlink" Target="https://talan.bank.gov.ua/get-user-certificate/JCeucB29s-nHLl0NrUAb" TargetMode="External"/><Relationship Id="rId24" Type="http://schemas.openxmlformats.org/officeDocument/2006/relationships/hyperlink" Target="https://talan.bank.gov.ua/get-user-certificate/JCeucykStrWlmQprWBxd" TargetMode="External"/><Relationship Id="rId66" Type="http://schemas.openxmlformats.org/officeDocument/2006/relationships/hyperlink" Target="https://talan.bank.gov.ua/get-user-certificate/JCeucAvSpSzDbrLBmF4l" TargetMode="External"/><Relationship Id="rId131" Type="http://schemas.openxmlformats.org/officeDocument/2006/relationships/hyperlink" Target="https://talan.bank.gov.ua/get-user-certificate/JCeucidTRzUMofNIKIUy" TargetMode="External"/><Relationship Id="rId327" Type="http://schemas.openxmlformats.org/officeDocument/2006/relationships/hyperlink" Target="https://talan.bank.gov.ua/get-user-certificate/JCeuc4ApxLXr5VjEwvOk" TargetMode="External"/><Relationship Id="rId369" Type="http://schemas.openxmlformats.org/officeDocument/2006/relationships/hyperlink" Target="https://talan.bank.gov.ua/get-user-certificate/JCeuc9bbkqZPU4X1lbQI" TargetMode="External"/><Relationship Id="rId534" Type="http://schemas.openxmlformats.org/officeDocument/2006/relationships/hyperlink" Target="https://talan.bank.gov.ua/get-user-certificate/cDEtH__XoA8NbeE0eBAV" TargetMode="External"/><Relationship Id="rId173" Type="http://schemas.openxmlformats.org/officeDocument/2006/relationships/hyperlink" Target="https://talan.bank.gov.ua/get-user-certificate/JCeuc0Tl209LpXzYBDUs" TargetMode="External"/><Relationship Id="rId229" Type="http://schemas.openxmlformats.org/officeDocument/2006/relationships/hyperlink" Target="https://talan.bank.gov.ua/get-user-certificate/JCeucUXPfKGHDJf4qfeP" TargetMode="External"/><Relationship Id="rId380" Type="http://schemas.openxmlformats.org/officeDocument/2006/relationships/hyperlink" Target="https://talan.bank.gov.ua/get-user-certificate/JCeucbM4HtKxY-vuDyyP" TargetMode="External"/><Relationship Id="rId436" Type="http://schemas.openxmlformats.org/officeDocument/2006/relationships/hyperlink" Target="https://talan.bank.gov.ua/get-user-certificate/JCeuc-BScwKGp4ak5QXA" TargetMode="External"/><Relationship Id="rId240" Type="http://schemas.openxmlformats.org/officeDocument/2006/relationships/hyperlink" Target="https://talan.bank.gov.ua/get-user-certificate/JCeucuyeUBvk3NWV_7cL" TargetMode="External"/><Relationship Id="rId478" Type="http://schemas.openxmlformats.org/officeDocument/2006/relationships/hyperlink" Target="https://talan.bank.gov.ua/get-user-certificate/JCeucb5jhhbZGe2nha8v" TargetMode="External"/><Relationship Id="rId35" Type="http://schemas.openxmlformats.org/officeDocument/2006/relationships/hyperlink" Target="https://talan.bank.gov.ua/get-user-certificate/JCeuc7KVnP8tZQLnU429" TargetMode="External"/><Relationship Id="rId77" Type="http://schemas.openxmlformats.org/officeDocument/2006/relationships/hyperlink" Target="https://talan.bank.gov.ua/get-user-certificate/JCeucD9aUlDDEBzu-GVz" TargetMode="External"/><Relationship Id="rId100" Type="http://schemas.openxmlformats.org/officeDocument/2006/relationships/hyperlink" Target="https://talan.bank.gov.ua/get-user-certificate/JCeucrs9UyS8iV8TnbqS" TargetMode="External"/><Relationship Id="rId282" Type="http://schemas.openxmlformats.org/officeDocument/2006/relationships/hyperlink" Target="https://talan.bank.gov.ua/get-user-certificate/JCeucuGK8hXx542lsh2f" TargetMode="External"/><Relationship Id="rId338" Type="http://schemas.openxmlformats.org/officeDocument/2006/relationships/hyperlink" Target="https://talan.bank.gov.ua/get-user-certificate/JCeucgkptDAFm4Fx0mAq" TargetMode="External"/><Relationship Id="rId503" Type="http://schemas.openxmlformats.org/officeDocument/2006/relationships/hyperlink" Target="https://talan.bank.gov.ua/get-user-certificate/JCeuc7BSYkxQ3_hS7zYi" TargetMode="External"/><Relationship Id="rId8" Type="http://schemas.openxmlformats.org/officeDocument/2006/relationships/hyperlink" Target="https://talan.bank.gov.ua/get-user-certificate/JCeucG6xmCLajOL59AG-" TargetMode="External"/><Relationship Id="rId142" Type="http://schemas.openxmlformats.org/officeDocument/2006/relationships/hyperlink" Target="https://talan.bank.gov.ua/get-user-certificate/JCeucv4OMbmfpAb7vQWs" TargetMode="External"/><Relationship Id="rId184" Type="http://schemas.openxmlformats.org/officeDocument/2006/relationships/hyperlink" Target="https://talan.bank.gov.ua/get-user-certificate/JCeuc4Lfnm6wts8zpfFG" TargetMode="External"/><Relationship Id="rId391" Type="http://schemas.openxmlformats.org/officeDocument/2006/relationships/hyperlink" Target="https://talan.bank.gov.ua/get-user-certificate/JCeucPZ4_UTkbCk1nhPY" TargetMode="External"/><Relationship Id="rId405" Type="http://schemas.openxmlformats.org/officeDocument/2006/relationships/hyperlink" Target="https://talan.bank.gov.ua/get-user-certificate/JCeucLDiKoffmCQEdt7Q" TargetMode="External"/><Relationship Id="rId447" Type="http://schemas.openxmlformats.org/officeDocument/2006/relationships/hyperlink" Target="https://talan.bank.gov.ua/get-user-certificate/JCeucy743Uv91BI72rqT" TargetMode="External"/><Relationship Id="rId251" Type="http://schemas.openxmlformats.org/officeDocument/2006/relationships/hyperlink" Target="https://talan.bank.gov.ua/get-user-certificate/JCeucNQQc54ctnykFFpG" TargetMode="External"/><Relationship Id="rId489" Type="http://schemas.openxmlformats.org/officeDocument/2006/relationships/hyperlink" Target="https://talan.bank.gov.ua/get-user-certificate/JCeuch_2b5no5ncUlbxg" TargetMode="External"/><Relationship Id="rId46" Type="http://schemas.openxmlformats.org/officeDocument/2006/relationships/hyperlink" Target="https://talan.bank.gov.ua/get-user-certificate/JCeucSgye7YTqmlik5_b" TargetMode="External"/><Relationship Id="rId293" Type="http://schemas.openxmlformats.org/officeDocument/2006/relationships/hyperlink" Target="https://talan.bank.gov.ua/get-user-certificate/JCeuc3Qnl2DkeAocOhag" TargetMode="External"/><Relationship Id="rId307" Type="http://schemas.openxmlformats.org/officeDocument/2006/relationships/hyperlink" Target="https://talan.bank.gov.ua/get-user-certificate/JCeuctVEzP-bZZjMKwj7" TargetMode="External"/><Relationship Id="rId349" Type="http://schemas.openxmlformats.org/officeDocument/2006/relationships/hyperlink" Target="https://talan.bank.gov.ua/get-user-certificate/JCeuc6OjQ37P86gMWSHJ" TargetMode="External"/><Relationship Id="rId514" Type="http://schemas.openxmlformats.org/officeDocument/2006/relationships/hyperlink" Target="https://talan.bank.gov.ua/get-user-certificate/XPKxmh_L1rPYGjKFIdEt" TargetMode="External"/><Relationship Id="rId88" Type="http://schemas.openxmlformats.org/officeDocument/2006/relationships/hyperlink" Target="https://talan.bank.gov.ua/get-user-certificate/JCeucKHOpM2c0KSpURb7" TargetMode="External"/><Relationship Id="rId111" Type="http://schemas.openxmlformats.org/officeDocument/2006/relationships/hyperlink" Target="https://talan.bank.gov.ua/get-user-certificate/JCeucOxEvLjjgGzODaG5" TargetMode="External"/><Relationship Id="rId153" Type="http://schemas.openxmlformats.org/officeDocument/2006/relationships/hyperlink" Target="https://talan.bank.gov.ua/get-user-certificate/JCeucsEq8NduG4C6VfG9" TargetMode="External"/><Relationship Id="rId195" Type="http://schemas.openxmlformats.org/officeDocument/2006/relationships/hyperlink" Target="https://talan.bank.gov.ua/get-user-certificate/JCeucvPP5gvIc-0UmVkW" TargetMode="External"/><Relationship Id="rId209" Type="http://schemas.openxmlformats.org/officeDocument/2006/relationships/hyperlink" Target="https://talan.bank.gov.ua/get-user-certificate/JCeuc3WqEJbcWsI7dRhU" TargetMode="External"/><Relationship Id="rId360" Type="http://schemas.openxmlformats.org/officeDocument/2006/relationships/hyperlink" Target="https://talan.bank.gov.ua/get-user-certificate/JCeucD8Yv4Rszd1RsBVM" TargetMode="External"/><Relationship Id="rId416" Type="http://schemas.openxmlformats.org/officeDocument/2006/relationships/hyperlink" Target="https://talan.bank.gov.ua/get-user-certificate/JCeucpOsn8eo7iVjwvLU" TargetMode="External"/><Relationship Id="rId220" Type="http://schemas.openxmlformats.org/officeDocument/2006/relationships/hyperlink" Target="https://talan.bank.gov.ua/get-user-certificate/JCeucp3fQWfreTfjdwWn" TargetMode="External"/><Relationship Id="rId458" Type="http://schemas.openxmlformats.org/officeDocument/2006/relationships/hyperlink" Target="https://talan.bank.gov.ua/get-user-certificate/JCeucQ9vAqKnoz5TaW9q" TargetMode="External"/><Relationship Id="rId15" Type="http://schemas.openxmlformats.org/officeDocument/2006/relationships/hyperlink" Target="https://talan.bank.gov.ua/get-user-certificate/JCeuc5kJuOvSeN9pgw3n" TargetMode="External"/><Relationship Id="rId57" Type="http://schemas.openxmlformats.org/officeDocument/2006/relationships/hyperlink" Target="https://talan.bank.gov.ua/get-user-certificate/JCeucAW1mlGZnxhIlHaC" TargetMode="External"/><Relationship Id="rId262" Type="http://schemas.openxmlformats.org/officeDocument/2006/relationships/hyperlink" Target="https://talan.bank.gov.ua/get-user-certificate/JCeucDlulMXmse7uUgme" TargetMode="External"/><Relationship Id="rId318" Type="http://schemas.openxmlformats.org/officeDocument/2006/relationships/hyperlink" Target="https://talan.bank.gov.ua/get-user-certificate/JCeucAN_gAc2Kh3DK2D4" TargetMode="External"/><Relationship Id="rId525" Type="http://schemas.openxmlformats.org/officeDocument/2006/relationships/hyperlink" Target="https://talan.bank.gov.ua/get-user-certificate/XPKxmq0NT27R-0HnhjmW" TargetMode="External"/><Relationship Id="rId99" Type="http://schemas.openxmlformats.org/officeDocument/2006/relationships/hyperlink" Target="https://talan.bank.gov.ua/get-user-certificate/JCeucm4EEnbcvC5XGIWM" TargetMode="External"/><Relationship Id="rId122" Type="http://schemas.openxmlformats.org/officeDocument/2006/relationships/hyperlink" Target="https://talan.bank.gov.ua/get-user-certificate/JCeucMg-mG_NredwFg1u" TargetMode="External"/><Relationship Id="rId164" Type="http://schemas.openxmlformats.org/officeDocument/2006/relationships/hyperlink" Target="https://talan.bank.gov.ua/get-user-certificate/JCeucZRd8Ev_wRkQIHpG" TargetMode="External"/><Relationship Id="rId371" Type="http://schemas.openxmlformats.org/officeDocument/2006/relationships/hyperlink" Target="https://talan.bank.gov.ua/get-user-certificate/JCeuc9AfTx7_5TGyVKO3" TargetMode="External"/><Relationship Id="rId427" Type="http://schemas.openxmlformats.org/officeDocument/2006/relationships/hyperlink" Target="https://talan.bank.gov.ua/get-user-certificate/JCeucuoNfRmvzZc6je8K" TargetMode="External"/><Relationship Id="rId469" Type="http://schemas.openxmlformats.org/officeDocument/2006/relationships/hyperlink" Target="https://talan.bank.gov.ua/get-user-certificate/JCeucMVt2tqjeB5TCCCu" TargetMode="External"/><Relationship Id="rId26" Type="http://schemas.openxmlformats.org/officeDocument/2006/relationships/hyperlink" Target="https://talan.bank.gov.ua/get-user-certificate/JCeucQ-qb43j8YuQTdeE" TargetMode="External"/><Relationship Id="rId231" Type="http://schemas.openxmlformats.org/officeDocument/2006/relationships/hyperlink" Target="https://talan.bank.gov.ua/get-user-certificate/JCeuclmMmFw3G3Q6pHqA" TargetMode="External"/><Relationship Id="rId273" Type="http://schemas.openxmlformats.org/officeDocument/2006/relationships/hyperlink" Target="https://talan.bank.gov.ua/get-user-certificate/JCeucbt7vjjIH5S_9J-9" TargetMode="External"/><Relationship Id="rId329" Type="http://schemas.openxmlformats.org/officeDocument/2006/relationships/hyperlink" Target="https://talan.bank.gov.ua/get-user-certificate/JCeuc-LKjM9WZZda1eO0" TargetMode="External"/><Relationship Id="rId480" Type="http://schemas.openxmlformats.org/officeDocument/2006/relationships/hyperlink" Target="https://talan.bank.gov.ua/get-user-certificate/JCeucrOcN_6-wIS1alTC" TargetMode="External"/><Relationship Id="rId536" Type="http://schemas.openxmlformats.org/officeDocument/2006/relationships/hyperlink" Target="https://talan.bank.gov.ua/get-user-certificate/cDEtHULZtP-TVMM4pwbz" TargetMode="External"/><Relationship Id="rId68" Type="http://schemas.openxmlformats.org/officeDocument/2006/relationships/hyperlink" Target="https://talan.bank.gov.ua/get-user-certificate/JCeucEIZsqxhE_XUi9Gq" TargetMode="External"/><Relationship Id="rId133" Type="http://schemas.openxmlformats.org/officeDocument/2006/relationships/hyperlink" Target="https://talan.bank.gov.ua/get-user-certificate/JCeucilzAeGINptD8jUz" TargetMode="External"/><Relationship Id="rId175" Type="http://schemas.openxmlformats.org/officeDocument/2006/relationships/hyperlink" Target="https://talan.bank.gov.ua/get-user-certificate/JCeucTd1_9rgjX7VF6NY" TargetMode="External"/><Relationship Id="rId340" Type="http://schemas.openxmlformats.org/officeDocument/2006/relationships/hyperlink" Target="https://talan.bank.gov.ua/get-user-certificate/JCeucX6YAQUhbfuMCSpN" TargetMode="External"/><Relationship Id="rId200" Type="http://schemas.openxmlformats.org/officeDocument/2006/relationships/hyperlink" Target="https://talan.bank.gov.ua/get-user-certificate/JCeuc_y5kQZ3uJi1kXQn" TargetMode="External"/><Relationship Id="rId382" Type="http://schemas.openxmlformats.org/officeDocument/2006/relationships/hyperlink" Target="https://talan.bank.gov.ua/get-user-certificate/JCeucuQY9w-TVH2aENX6" TargetMode="External"/><Relationship Id="rId438" Type="http://schemas.openxmlformats.org/officeDocument/2006/relationships/hyperlink" Target="https://talan.bank.gov.ua/get-user-certificate/JCeucejgtR3Pz1-iD6DG" TargetMode="External"/><Relationship Id="rId242" Type="http://schemas.openxmlformats.org/officeDocument/2006/relationships/hyperlink" Target="https://talan.bank.gov.ua/get-user-certificate/JCeuc7UI-9o4B3OtpDCz" TargetMode="External"/><Relationship Id="rId284" Type="http://schemas.openxmlformats.org/officeDocument/2006/relationships/hyperlink" Target="https://talan.bank.gov.ua/get-user-certificate/JCeucoTT4llnHi-_SvoW" TargetMode="External"/><Relationship Id="rId491" Type="http://schemas.openxmlformats.org/officeDocument/2006/relationships/hyperlink" Target="https://talan.bank.gov.ua/get-user-certificate/JCeucMQpA-YlFheS-dhM" TargetMode="External"/><Relationship Id="rId505" Type="http://schemas.openxmlformats.org/officeDocument/2006/relationships/hyperlink" Target="https://talan.bank.gov.ua/get-user-certificate/JCeucriIoI4TIC0DSDcZ" TargetMode="External"/><Relationship Id="rId37" Type="http://schemas.openxmlformats.org/officeDocument/2006/relationships/hyperlink" Target="https://talan.bank.gov.ua/get-user-certificate/JCeucq_ozlvI2Nr8DpfM" TargetMode="External"/><Relationship Id="rId79" Type="http://schemas.openxmlformats.org/officeDocument/2006/relationships/hyperlink" Target="https://talan.bank.gov.ua/get-user-certificate/JCeucfTLhJRZLglLMZ78" TargetMode="External"/><Relationship Id="rId102" Type="http://schemas.openxmlformats.org/officeDocument/2006/relationships/hyperlink" Target="https://talan.bank.gov.ua/get-user-certificate/JCeucKGml8MDc8wJJpaE" TargetMode="External"/><Relationship Id="rId144" Type="http://schemas.openxmlformats.org/officeDocument/2006/relationships/hyperlink" Target="https://talan.bank.gov.ua/get-user-certificate/JCeucAWzzpLuihFjOYBR" TargetMode="External"/><Relationship Id="rId90" Type="http://schemas.openxmlformats.org/officeDocument/2006/relationships/hyperlink" Target="https://talan.bank.gov.ua/get-user-certificate/JCeucAp17FZg1nqUFuDK" TargetMode="External"/><Relationship Id="rId186" Type="http://schemas.openxmlformats.org/officeDocument/2006/relationships/hyperlink" Target="https://talan.bank.gov.ua/get-user-certificate/JCeucb9I5AQn7ateuueI" TargetMode="External"/><Relationship Id="rId351" Type="http://schemas.openxmlformats.org/officeDocument/2006/relationships/hyperlink" Target="https://talan.bank.gov.ua/get-user-certificate/JCeucyZVid6gwAJlR5s7" TargetMode="External"/><Relationship Id="rId393" Type="http://schemas.openxmlformats.org/officeDocument/2006/relationships/hyperlink" Target="https://talan.bank.gov.ua/get-user-certificate/JCeucWWpMlhmC-iScetT" TargetMode="External"/><Relationship Id="rId407" Type="http://schemas.openxmlformats.org/officeDocument/2006/relationships/hyperlink" Target="https://talan.bank.gov.ua/get-user-certificate/JCeucfIqr9BYRBFoK-x_" TargetMode="External"/><Relationship Id="rId449" Type="http://schemas.openxmlformats.org/officeDocument/2006/relationships/hyperlink" Target="https://talan.bank.gov.ua/get-user-certificate/JCeucWzrm8M9Sgf29_xe" TargetMode="External"/><Relationship Id="rId211" Type="http://schemas.openxmlformats.org/officeDocument/2006/relationships/hyperlink" Target="https://talan.bank.gov.ua/get-user-certificate/JCeuczx6lMm6V9OUFJqa" TargetMode="External"/><Relationship Id="rId253" Type="http://schemas.openxmlformats.org/officeDocument/2006/relationships/hyperlink" Target="https://talan.bank.gov.ua/get-user-certificate/JCeucKNCCaBeb2IqnVaq" TargetMode="External"/><Relationship Id="rId295" Type="http://schemas.openxmlformats.org/officeDocument/2006/relationships/hyperlink" Target="https://talan.bank.gov.ua/get-user-certificate/JCeucNzrQNLdgdUXNh8p" TargetMode="External"/><Relationship Id="rId309" Type="http://schemas.openxmlformats.org/officeDocument/2006/relationships/hyperlink" Target="https://talan.bank.gov.ua/get-user-certificate/JCeuchRdSI4tgvn59OJu" TargetMode="External"/><Relationship Id="rId460" Type="http://schemas.openxmlformats.org/officeDocument/2006/relationships/hyperlink" Target="https://talan.bank.gov.ua/get-user-certificate/JCeucgFKw8zFfgK2m-0p" TargetMode="External"/><Relationship Id="rId516" Type="http://schemas.openxmlformats.org/officeDocument/2006/relationships/hyperlink" Target="https://talan.bank.gov.ua/get-user-certificate/XPKxme-ZVxX2sWu-AajF" TargetMode="External"/><Relationship Id="rId48" Type="http://schemas.openxmlformats.org/officeDocument/2006/relationships/hyperlink" Target="https://talan.bank.gov.ua/get-user-certificate/JCeucnS-AP9gtK2-sV1i" TargetMode="External"/><Relationship Id="rId113" Type="http://schemas.openxmlformats.org/officeDocument/2006/relationships/hyperlink" Target="https://talan.bank.gov.ua/get-user-certificate/JCeuclBl0dpDq19nIAMA" TargetMode="External"/><Relationship Id="rId320" Type="http://schemas.openxmlformats.org/officeDocument/2006/relationships/hyperlink" Target="https://talan.bank.gov.ua/get-user-certificate/JCeucf_hZXKPT5wVKQfW" TargetMode="External"/><Relationship Id="rId155" Type="http://schemas.openxmlformats.org/officeDocument/2006/relationships/hyperlink" Target="https://talan.bank.gov.ua/get-user-certificate/JCeuc9W37JS1qEOPuCuW" TargetMode="External"/><Relationship Id="rId197" Type="http://schemas.openxmlformats.org/officeDocument/2006/relationships/hyperlink" Target="https://talan.bank.gov.ua/get-user-certificate/JCeuc67zzsQwCgysnJmd" TargetMode="External"/><Relationship Id="rId362" Type="http://schemas.openxmlformats.org/officeDocument/2006/relationships/hyperlink" Target="https://talan.bank.gov.ua/get-user-certificate/JCeucTvCzuSthBFANcT4" TargetMode="External"/><Relationship Id="rId418" Type="http://schemas.openxmlformats.org/officeDocument/2006/relationships/hyperlink" Target="https://talan.bank.gov.ua/get-user-certificate/JCeuchdQq7XmnvvRoTn2" TargetMode="External"/><Relationship Id="rId222" Type="http://schemas.openxmlformats.org/officeDocument/2006/relationships/hyperlink" Target="https://talan.bank.gov.ua/get-user-certificate/JCeuc3qLFG4kHK6cjeSw" TargetMode="External"/><Relationship Id="rId264" Type="http://schemas.openxmlformats.org/officeDocument/2006/relationships/hyperlink" Target="https://talan.bank.gov.ua/get-user-certificate/JCeucTjZdY3TqPELu2nR" TargetMode="External"/><Relationship Id="rId471" Type="http://schemas.openxmlformats.org/officeDocument/2006/relationships/hyperlink" Target="https://talan.bank.gov.ua/get-user-certificate/JCeucZN2zYHSCb4CWnDB" TargetMode="External"/><Relationship Id="rId17" Type="http://schemas.openxmlformats.org/officeDocument/2006/relationships/hyperlink" Target="https://talan.bank.gov.ua/get-user-certificate/JCeucCwmxKNeMi6f3tao" TargetMode="External"/><Relationship Id="rId59" Type="http://schemas.openxmlformats.org/officeDocument/2006/relationships/hyperlink" Target="https://talan.bank.gov.ua/get-user-certificate/JCeucVcC7K6E6Z6hxQNj" TargetMode="External"/><Relationship Id="rId124" Type="http://schemas.openxmlformats.org/officeDocument/2006/relationships/hyperlink" Target="https://talan.bank.gov.ua/get-user-certificate/JCeucTkRe9nhs3pPSQrR" TargetMode="External"/><Relationship Id="rId527" Type="http://schemas.openxmlformats.org/officeDocument/2006/relationships/hyperlink" Target="https://talan.bank.gov.ua/get-user-certificate/XPKxmUm51Cn1Fz1hNUEq" TargetMode="External"/><Relationship Id="rId70" Type="http://schemas.openxmlformats.org/officeDocument/2006/relationships/hyperlink" Target="https://talan.bank.gov.ua/get-user-certificate/JCeucnQ8P5e-ch8QI-qD" TargetMode="External"/><Relationship Id="rId166" Type="http://schemas.openxmlformats.org/officeDocument/2006/relationships/hyperlink" Target="https://talan.bank.gov.ua/get-user-certificate/JCeucP23A-wPr1JNC2r7" TargetMode="External"/><Relationship Id="rId331" Type="http://schemas.openxmlformats.org/officeDocument/2006/relationships/hyperlink" Target="https://talan.bank.gov.ua/get-user-certificate/JCeuc77EIrgrCKFzio-8" TargetMode="External"/><Relationship Id="rId373" Type="http://schemas.openxmlformats.org/officeDocument/2006/relationships/hyperlink" Target="https://talan.bank.gov.ua/get-user-certificate/JCeucdKPJk_lXNyAHyrw" TargetMode="External"/><Relationship Id="rId429" Type="http://schemas.openxmlformats.org/officeDocument/2006/relationships/hyperlink" Target="https://talan.bank.gov.ua/get-user-certificate/JCeucuOWR9sWbgWANZf9" TargetMode="External"/><Relationship Id="rId1" Type="http://schemas.openxmlformats.org/officeDocument/2006/relationships/hyperlink" Target="https://talan.bank.gov.ua/get-user-certificate/JCeuc49lBdXUMOq23oOr" TargetMode="External"/><Relationship Id="rId233" Type="http://schemas.openxmlformats.org/officeDocument/2006/relationships/hyperlink" Target="https://talan.bank.gov.ua/get-user-certificate/JCeuctYp1QoOVM3W8Hni" TargetMode="External"/><Relationship Id="rId440" Type="http://schemas.openxmlformats.org/officeDocument/2006/relationships/hyperlink" Target="https://talan.bank.gov.ua/get-user-certificate/JCeucuSUgpQXsIAUfE3Z" TargetMode="External"/><Relationship Id="rId28" Type="http://schemas.openxmlformats.org/officeDocument/2006/relationships/hyperlink" Target="https://talan.bank.gov.ua/get-user-certificate/JCeuc5ZRduIFPeCMJ2Tu" TargetMode="External"/><Relationship Id="rId275" Type="http://schemas.openxmlformats.org/officeDocument/2006/relationships/hyperlink" Target="https://talan.bank.gov.ua/get-user-certificate/JCeucElebfR7SfkkEUda" TargetMode="External"/><Relationship Id="rId300" Type="http://schemas.openxmlformats.org/officeDocument/2006/relationships/hyperlink" Target="https://talan.bank.gov.ua/get-user-certificate/JCeuczspfnj9ed_y81wv" TargetMode="External"/><Relationship Id="rId482" Type="http://schemas.openxmlformats.org/officeDocument/2006/relationships/hyperlink" Target="https://talan.bank.gov.ua/get-user-certificate/JCeucybAAD6Yr1WtlMIk" TargetMode="External"/><Relationship Id="rId538" Type="http://schemas.openxmlformats.org/officeDocument/2006/relationships/printerSettings" Target="../printerSettings/printerSettings1.bin"/><Relationship Id="rId81" Type="http://schemas.openxmlformats.org/officeDocument/2006/relationships/hyperlink" Target="https://talan.bank.gov.ua/get-user-certificate/JCeuc8hVEAykfEQjqPvg" TargetMode="External"/><Relationship Id="rId135" Type="http://schemas.openxmlformats.org/officeDocument/2006/relationships/hyperlink" Target="https://talan.bank.gov.ua/get-user-certificate/JCeucMw6_VW0Cwm5rne0" TargetMode="External"/><Relationship Id="rId177" Type="http://schemas.openxmlformats.org/officeDocument/2006/relationships/hyperlink" Target="https://talan.bank.gov.ua/get-user-certificate/JCeucHk_82v_r_Sclr2V" TargetMode="External"/><Relationship Id="rId342" Type="http://schemas.openxmlformats.org/officeDocument/2006/relationships/hyperlink" Target="https://talan.bank.gov.ua/get-user-certificate/JCeuckYc5LoJsJSJvg2v" TargetMode="External"/><Relationship Id="rId384" Type="http://schemas.openxmlformats.org/officeDocument/2006/relationships/hyperlink" Target="https://talan.bank.gov.ua/get-user-certificate/JCeucIf59sMoa64CVrtm" TargetMode="External"/><Relationship Id="rId202" Type="http://schemas.openxmlformats.org/officeDocument/2006/relationships/hyperlink" Target="https://talan.bank.gov.ua/get-user-certificate/JCeuc2dk8oQvql80DakR" TargetMode="External"/><Relationship Id="rId244" Type="http://schemas.openxmlformats.org/officeDocument/2006/relationships/hyperlink" Target="https://talan.bank.gov.ua/get-user-certificate/JCeuccGZuulK7NE7c6dG" TargetMode="External"/><Relationship Id="rId39" Type="http://schemas.openxmlformats.org/officeDocument/2006/relationships/hyperlink" Target="https://talan.bank.gov.ua/get-user-certificate/JCeucczb1jgr_BJnC3KA" TargetMode="External"/><Relationship Id="rId286" Type="http://schemas.openxmlformats.org/officeDocument/2006/relationships/hyperlink" Target="https://talan.bank.gov.ua/get-user-certificate/JCeucEH5XWG5dVrR8k2V" TargetMode="External"/><Relationship Id="rId451" Type="http://schemas.openxmlformats.org/officeDocument/2006/relationships/hyperlink" Target="https://talan.bank.gov.ua/get-user-certificate/JCeucJO1Ncn0EJ6jVdel" TargetMode="External"/><Relationship Id="rId493" Type="http://schemas.openxmlformats.org/officeDocument/2006/relationships/hyperlink" Target="https://talan.bank.gov.ua/get-user-certificate/JCeucfOjPUgcsx9wIj_t" TargetMode="External"/><Relationship Id="rId507" Type="http://schemas.openxmlformats.org/officeDocument/2006/relationships/hyperlink" Target="https://talan.bank.gov.ua/get-user-certificate/JCeucpJLMxRgMnJ0SNpQ" TargetMode="External"/><Relationship Id="rId50" Type="http://schemas.openxmlformats.org/officeDocument/2006/relationships/hyperlink" Target="https://talan.bank.gov.ua/get-user-certificate/JCeucJt0rGFPVpVqzxbm" TargetMode="External"/><Relationship Id="rId104" Type="http://schemas.openxmlformats.org/officeDocument/2006/relationships/hyperlink" Target="https://talan.bank.gov.ua/get-user-certificate/JCeuc2DwLP-h7OwfY7ZN" TargetMode="External"/><Relationship Id="rId146" Type="http://schemas.openxmlformats.org/officeDocument/2006/relationships/hyperlink" Target="https://talan.bank.gov.ua/get-user-certificate/JCeucROCQDYAlnh9uuz-" TargetMode="External"/><Relationship Id="rId188" Type="http://schemas.openxmlformats.org/officeDocument/2006/relationships/hyperlink" Target="https://talan.bank.gov.ua/get-user-certificate/JCeucFqRNGHAHazXmI5j" TargetMode="External"/><Relationship Id="rId311" Type="http://schemas.openxmlformats.org/officeDocument/2006/relationships/hyperlink" Target="https://talan.bank.gov.ua/get-user-certificate/JCeucB4QjdnW2mVSPkwa" TargetMode="External"/><Relationship Id="rId353" Type="http://schemas.openxmlformats.org/officeDocument/2006/relationships/hyperlink" Target="https://talan.bank.gov.ua/get-user-certificate/JCeucRH8Qb4nsHT37EYm" TargetMode="External"/><Relationship Id="rId395" Type="http://schemas.openxmlformats.org/officeDocument/2006/relationships/hyperlink" Target="https://talan.bank.gov.ua/get-user-certificate/JCeucoNQW_AGnf6PJOCp" TargetMode="External"/><Relationship Id="rId409" Type="http://schemas.openxmlformats.org/officeDocument/2006/relationships/hyperlink" Target="https://talan.bank.gov.ua/get-user-certificate/JCeucYLFu7Pk2hiBP7iS" TargetMode="External"/><Relationship Id="rId92" Type="http://schemas.openxmlformats.org/officeDocument/2006/relationships/hyperlink" Target="https://talan.bank.gov.ua/get-user-certificate/JCeuc5IHMTGbkyHoaobZ" TargetMode="External"/><Relationship Id="rId213" Type="http://schemas.openxmlformats.org/officeDocument/2006/relationships/hyperlink" Target="https://talan.bank.gov.ua/get-user-certificate/JCeucqUkUBoQk4rkDQ3W" TargetMode="External"/><Relationship Id="rId420" Type="http://schemas.openxmlformats.org/officeDocument/2006/relationships/hyperlink" Target="https://talan.bank.gov.ua/get-user-certificate/JCeucQoTb8ghWwGwui0i" TargetMode="External"/><Relationship Id="rId255" Type="http://schemas.openxmlformats.org/officeDocument/2006/relationships/hyperlink" Target="https://talan.bank.gov.ua/get-user-certificate/JCeuc-5wxWszXuRMtD8n" TargetMode="External"/><Relationship Id="rId297" Type="http://schemas.openxmlformats.org/officeDocument/2006/relationships/hyperlink" Target="https://talan.bank.gov.ua/get-user-certificate/JCeucZiI5W_armPWlxRV" TargetMode="External"/><Relationship Id="rId462" Type="http://schemas.openxmlformats.org/officeDocument/2006/relationships/hyperlink" Target="https://talan.bank.gov.ua/get-user-certificate/JCeucoRFqRdgST9AAU2d" TargetMode="External"/><Relationship Id="rId518" Type="http://schemas.openxmlformats.org/officeDocument/2006/relationships/hyperlink" Target="https://talan.bank.gov.ua/get-user-certificate/XPKxmH1iiopIE5wlZERg" TargetMode="External"/><Relationship Id="rId115" Type="http://schemas.openxmlformats.org/officeDocument/2006/relationships/hyperlink" Target="https://talan.bank.gov.ua/get-user-certificate/JCeucvID5ZIFTcg3xEDe" TargetMode="External"/><Relationship Id="rId157" Type="http://schemas.openxmlformats.org/officeDocument/2006/relationships/hyperlink" Target="https://talan.bank.gov.ua/get-user-certificate/JCeucDQA1jKqY596P-Ab" TargetMode="External"/><Relationship Id="rId322" Type="http://schemas.openxmlformats.org/officeDocument/2006/relationships/hyperlink" Target="https://talan.bank.gov.ua/get-user-certificate/JCeucWq7o_vd0FS2uAiA" TargetMode="External"/><Relationship Id="rId364" Type="http://schemas.openxmlformats.org/officeDocument/2006/relationships/hyperlink" Target="https://talan.bank.gov.ua/get-user-certificate/JCeuc2bZ20z8ZaNUhu7q" TargetMode="External"/><Relationship Id="rId61" Type="http://schemas.openxmlformats.org/officeDocument/2006/relationships/hyperlink" Target="https://talan.bank.gov.ua/get-user-certificate/JCeuceYtntdjZzfV14D0" TargetMode="External"/><Relationship Id="rId199" Type="http://schemas.openxmlformats.org/officeDocument/2006/relationships/hyperlink" Target="https://talan.bank.gov.ua/get-user-certificate/JCeucaOo8tRLK5YaKZK5" TargetMode="External"/><Relationship Id="rId19" Type="http://schemas.openxmlformats.org/officeDocument/2006/relationships/hyperlink" Target="https://talan.bank.gov.ua/get-user-certificate/JCeucfAiA3Lokpft9I_q" TargetMode="External"/><Relationship Id="rId224" Type="http://schemas.openxmlformats.org/officeDocument/2006/relationships/hyperlink" Target="https://talan.bank.gov.ua/get-user-certificate/JCeucsNHB7NIISs2sCyE" TargetMode="External"/><Relationship Id="rId266" Type="http://schemas.openxmlformats.org/officeDocument/2006/relationships/hyperlink" Target="https://talan.bank.gov.ua/get-user-certificate/JCeuckTcY7wWob2_5_ap" TargetMode="External"/><Relationship Id="rId431" Type="http://schemas.openxmlformats.org/officeDocument/2006/relationships/hyperlink" Target="https://talan.bank.gov.ua/get-user-certificate/JCeucEIQhNpzDD5_0a_8" TargetMode="External"/><Relationship Id="rId473" Type="http://schemas.openxmlformats.org/officeDocument/2006/relationships/hyperlink" Target="https://talan.bank.gov.ua/get-user-certificate/JCeuc9BtizU3IMgBcur2" TargetMode="External"/><Relationship Id="rId529" Type="http://schemas.openxmlformats.org/officeDocument/2006/relationships/hyperlink" Target="https://talan.bank.gov.ua/get-user-certificate/cDEtHevhI9276WrIH4yN" TargetMode="External"/><Relationship Id="rId30" Type="http://schemas.openxmlformats.org/officeDocument/2006/relationships/hyperlink" Target="https://talan.bank.gov.ua/get-user-certificate/JCeucaFOplYDKtsh3EzS" TargetMode="External"/><Relationship Id="rId126" Type="http://schemas.openxmlformats.org/officeDocument/2006/relationships/hyperlink" Target="https://talan.bank.gov.ua/get-user-certificate/JCeuclrJvlkeSmJMTabu" TargetMode="External"/><Relationship Id="rId168" Type="http://schemas.openxmlformats.org/officeDocument/2006/relationships/hyperlink" Target="https://talan.bank.gov.ua/get-user-certificate/JCeucZJAWRIekIVh2BET" TargetMode="External"/><Relationship Id="rId333" Type="http://schemas.openxmlformats.org/officeDocument/2006/relationships/hyperlink" Target="https://talan.bank.gov.ua/get-user-certificate/JCeucE1c-OvUbRxhmp-X" TargetMode="External"/><Relationship Id="rId72" Type="http://schemas.openxmlformats.org/officeDocument/2006/relationships/hyperlink" Target="https://talan.bank.gov.ua/get-user-certificate/JCeuc7_4cJY4CvW8jTyp" TargetMode="External"/><Relationship Id="rId375" Type="http://schemas.openxmlformats.org/officeDocument/2006/relationships/hyperlink" Target="https://talan.bank.gov.ua/get-user-certificate/JCeucvAbklL7ABGhKR1f" TargetMode="External"/><Relationship Id="rId3" Type="http://schemas.openxmlformats.org/officeDocument/2006/relationships/hyperlink" Target="https://talan.bank.gov.ua/get-user-certificate/JCeuc0IBYPQ5QKNF-p0w" TargetMode="External"/><Relationship Id="rId235" Type="http://schemas.openxmlformats.org/officeDocument/2006/relationships/hyperlink" Target="https://talan.bank.gov.ua/get-user-certificate/JCeucNXA8ygHZOLb9Qus" TargetMode="External"/><Relationship Id="rId277" Type="http://schemas.openxmlformats.org/officeDocument/2006/relationships/hyperlink" Target="https://talan.bank.gov.ua/get-user-certificate/JCeucKD01M48swNvab7h" TargetMode="External"/><Relationship Id="rId400" Type="http://schemas.openxmlformats.org/officeDocument/2006/relationships/hyperlink" Target="https://talan.bank.gov.ua/get-user-certificate/JCeucpHKhj5snl5xiV7v" TargetMode="External"/><Relationship Id="rId442" Type="http://schemas.openxmlformats.org/officeDocument/2006/relationships/hyperlink" Target="https://talan.bank.gov.ua/get-user-certificate/JCeucdnfQ2sej80yV8dD" TargetMode="External"/><Relationship Id="rId484" Type="http://schemas.openxmlformats.org/officeDocument/2006/relationships/hyperlink" Target="https://talan.bank.gov.ua/get-user-certificate/JCeuccGDDFNU1HoHavdO" TargetMode="External"/><Relationship Id="rId137" Type="http://schemas.openxmlformats.org/officeDocument/2006/relationships/hyperlink" Target="https://talan.bank.gov.ua/get-user-certificate/JCeuc9L7jqdDZRzQlAf1" TargetMode="External"/><Relationship Id="rId302" Type="http://schemas.openxmlformats.org/officeDocument/2006/relationships/hyperlink" Target="https://talan.bank.gov.ua/get-user-certificate/JCeucr-FwScIQ8p7heRy" TargetMode="External"/><Relationship Id="rId344" Type="http://schemas.openxmlformats.org/officeDocument/2006/relationships/hyperlink" Target="https://talan.bank.gov.ua/get-user-certificate/JCeuc3AVnNhEf7bsZR3K" TargetMode="External"/><Relationship Id="rId41" Type="http://schemas.openxmlformats.org/officeDocument/2006/relationships/hyperlink" Target="https://talan.bank.gov.ua/get-user-certificate/JCeuc5-0vBvT0UpSR3VP" TargetMode="External"/><Relationship Id="rId83" Type="http://schemas.openxmlformats.org/officeDocument/2006/relationships/hyperlink" Target="https://talan.bank.gov.ua/get-user-certificate/JCeucnGag7FtVoqWawGc" TargetMode="External"/><Relationship Id="rId179" Type="http://schemas.openxmlformats.org/officeDocument/2006/relationships/hyperlink" Target="https://talan.bank.gov.ua/get-user-certificate/JCeucKdK4fUtDrXWu4Vz" TargetMode="External"/><Relationship Id="rId386" Type="http://schemas.openxmlformats.org/officeDocument/2006/relationships/hyperlink" Target="https://talan.bank.gov.ua/get-user-certificate/JCeucp4eXnfIbCSsFHGW" TargetMode="External"/><Relationship Id="rId190" Type="http://schemas.openxmlformats.org/officeDocument/2006/relationships/hyperlink" Target="https://talan.bank.gov.ua/get-user-certificate/JCeuclIIArfhfyn-fetN" TargetMode="External"/><Relationship Id="rId204" Type="http://schemas.openxmlformats.org/officeDocument/2006/relationships/hyperlink" Target="https://talan.bank.gov.ua/get-user-certificate/JCeucp_rfNrTBLTUTWSL" TargetMode="External"/><Relationship Id="rId246" Type="http://schemas.openxmlformats.org/officeDocument/2006/relationships/hyperlink" Target="https://talan.bank.gov.ua/get-user-certificate/JCeucku0dDqI1g4fm_d-" TargetMode="External"/><Relationship Id="rId288" Type="http://schemas.openxmlformats.org/officeDocument/2006/relationships/hyperlink" Target="https://talan.bank.gov.ua/get-user-certificate/JCeucabiwlEEUKWop1bj" TargetMode="External"/><Relationship Id="rId411" Type="http://schemas.openxmlformats.org/officeDocument/2006/relationships/hyperlink" Target="https://talan.bank.gov.ua/get-user-certificate/JCeucUq1zQmIeNIIKsJh" TargetMode="External"/><Relationship Id="rId453" Type="http://schemas.openxmlformats.org/officeDocument/2006/relationships/hyperlink" Target="https://talan.bank.gov.ua/get-user-certificate/JCeuc05a-py0afEGHmUe" TargetMode="External"/><Relationship Id="rId509" Type="http://schemas.openxmlformats.org/officeDocument/2006/relationships/hyperlink" Target="https://talan.bank.gov.ua/get-user-certificate/XPKxmGthxfb_mNh-SCAh" TargetMode="External"/><Relationship Id="rId106" Type="http://schemas.openxmlformats.org/officeDocument/2006/relationships/hyperlink" Target="https://talan.bank.gov.ua/get-user-certificate/JCeuc7TEzSSfeZ9oae7o" TargetMode="External"/><Relationship Id="rId313" Type="http://schemas.openxmlformats.org/officeDocument/2006/relationships/hyperlink" Target="https://talan.bank.gov.ua/get-user-certificate/JCeucgg_05BfXihFmKCk" TargetMode="External"/><Relationship Id="rId495" Type="http://schemas.openxmlformats.org/officeDocument/2006/relationships/hyperlink" Target="https://talan.bank.gov.ua/get-user-certificate/JCeucjejFjvFkDBMiQTN" TargetMode="External"/><Relationship Id="rId10" Type="http://schemas.openxmlformats.org/officeDocument/2006/relationships/hyperlink" Target="https://talan.bank.gov.ua/get-user-certificate/JCeucq0-A3tJn1qOlXoK" TargetMode="External"/><Relationship Id="rId52" Type="http://schemas.openxmlformats.org/officeDocument/2006/relationships/hyperlink" Target="https://talan.bank.gov.ua/get-user-certificate/JCeucgS_vH35b86jLx9n" TargetMode="External"/><Relationship Id="rId94" Type="http://schemas.openxmlformats.org/officeDocument/2006/relationships/hyperlink" Target="https://talan.bank.gov.ua/get-user-certificate/JCeucFWEtcBEUNtkcWaf" TargetMode="External"/><Relationship Id="rId148" Type="http://schemas.openxmlformats.org/officeDocument/2006/relationships/hyperlink" Target="https://talan.bank.gov.ua/get-user-certificate/JCeuc9cagu1241qgE2Xn" TargetMode="External"/><Relationship Id="rId355" Type="http://schemas.openxmlformats.org/officeDocument/2006/relationships/hyperlink" Target="https://talan.bank.gov.ua/get-user-certificate/JCeucK6qNmPvSPn_m5ON" TargetMode="External"/><Relationship Id="rId397" Type="http://schemas.openxmlformats.org/officeDocument/2006/relationships/hyperlink" Target="https://talan.bank.gov.ua/get-user-certificate/JCeucqFpZpxArAzhvODg" TargetMode="External"/><Relationship Id="rId520" Type="http://schemas.openxmlformats.org/officeDocument/2006/relationships/hyperlink" Target="https://talan.bank.gov.ua/get-user-certificate/XPKxmJO3wOkrMBM04ZJA" TargetMode="External"/><Relationship Id="rId215" Type="http://schemas.openxmlformats.org/officeDocument/2006/relationships/hyperlink" Target="https://talan.bank.gov.ua/get-user-certificate/JCeucBXZN5mGSIeIprGK" TargetMode="External"/><Relationship Id="rId257" Type="http://schemas.openxmlformats.org/officeDocument/2006/relationships/hyperlink" Target="https://talan.bank.gov.ua/get-user-certificate/JCeuc_ZoC3Kyg6r2SZv7" TargetMode="External"/><Relationship Id="rId422" Type="http://schemas.openxmlformats.org/officeDocument/2006/relationships/hyperlink" Target="https://talan.bank.gov.ua/get-user-certificate/JCeucbrFH6CGTZ5SYlyB" TargetMode="External"/><Relationship Id="rId464" Type="http://schemas.openxmlformats.org/officeDocument/2006/relationships/hyperlink" Target="https://talan.bank.gov.ua/get-user-certificate/JCeucMqeRl3Dp7hu46yx" TargetMode="External"/><Relationship Id="rId299" Type="http://schemas.openxmlformats.org/officeDocument/2006/relationships/hyperlink" Target="https://talan.bank.gov.ua/get-user-certificate/JCeucjIBg2zRwCqu7WFM" TargetMode="External"/><Relationship Id="rId63" Type="http://schemas.openxmlformats.org/officeDocument/2006/relationships/hyperlink" Target="https://talan.bank.gov.ua/get-user-certificate/JCeucAzIoDCMygV1XK3Z" TargetMode="External"/><Relationship Id="rId159" Type="http://schemas.openxmlformats.org/officeDocument/2006/relationships/hyperlink" Target="https://talan.bank.gov.ua/get-user-certificate/JCeuc9dFEsfO-xMjJvUx" TargetMode="External"/><Relationship Id="rId366" Type="http://schemas.openxmlformats.org/officeDocument/2006/relationships/hyperlink" Target="https://talan.bank.gov.ua/get-user-certificate/JCeucyKnAa_TfjtVlfPF" TargetMode="External"/><Relationship Id="rId226" Type="http://schemas.openxmlformats.org/officeDocument/2006/relationships/hyperlink" Target="https://talan.bank.gov.ua/get-user-certificate/JCeuclGQn2azUdhTCDAH" TargetMode="External"/><Relationship Id="rId433" Type="http://schemas.openxmlformats.org/officeDocument/2006/relationships/hyperlink" Target="https://talan.bank.gov.ua/get-user-certificate/JCeucz3F9OywhnuxlKsE" TargetMode="External"/><Relationship Id="rId74" Type="http://schemas.openxmlformats.org/officeDocument/2006/relationships/hyperlink" Target="https://talan.bank.gov.ua/get-user-certificate/JCeuclmEYcW7wdtP4N1R" TargetMode="External"/><Relationship Id="rId377" Type="http://schemas.openxmlformats.org/officeDocument/2006/relationships/hyperlink" Target="https://talan.bank.gov.ua/get-user-certificate/JCeucwrOQAg_kQ3N0SVL" TargetMode="External"/><Relationship Id="rId500" Type="http://schemas.openxmlformats.org/officeDocument/2006/relationships/hyperlink" Target="https://talan.bank.gov.ua/get-user-certificate/JCeuclAi8-PtQdU0HFyg" TargetMode="External"/><Relationship Id="rId5" Type="http://schemas.openxmlformats.org/officeDocument/2006/relationships/hyperlink" Target="https://talan.bank.gov.ua/get-user-certificate/JCeucjNN_ZrzHtc9vwOd" TargetMode="External"/><Relationship Id="rId237" Type="http://schemas.openxmlformats.org/officeDocument/2006/relationships/hyperlink" Target="https://talan.bank.gov.ua/get-user-certificate/JCeucxuvd7BMCIGCb5qq" TargetMode="External"/><Relationship Id="rId444" Type="http://schemas.openxmlformats.org/officeDocument/2006/relationships/hyperlink" Target="https://talan.bank.gov.ua/get-user-certificate/JCeucNw7__EPrhlKcOF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8"/>
  <sheetViews>
    <sheetView tabSelected="1" topLeftCell="A524" workbookViewId="0">
      <selection activeCell="G530" sqref="G530"/>
    </sheetView>
  </sheetViews>
  <sheetFormatPr defaultRowHeight="14.4" x14ac:dyDescent="0.3"/>
  <cols>
    <col min="1" max="1" width="33.77734375" customWidth="1"/>
    <col min="2" max="2" width="35.33203125" customWidth="1"/>
  </cols>
  <sheetData>
    <row r="1" spans="1:2" s="1" customFormat="1" x14ac:dyDescent="0.3">
      <c r="A1" s="1" t="s">
        <v>509</v>
      </c>
      <c r="B1" s="1" t="s">
        <v>0</v>
      </c>
    </row>
    <row r="2" spans="1:2" x14ac:dyDescent="0.3">
      <c r="A2" t="s">
        <v>1</v>
      </c>
      <c r="B2" t="str">
        <f>HYPERLINK("https://talan.bank.gov.ua/get-user-certificate/JCeuc49lBdXUMOq23oOr","Завантажити сертифікат")</f>
        <v>Завантажити сертифікат</v>
      </c>
    </row>
    <row r="3" spans="1:2" x14ac:dyDescent="0.3">
      <c r="A3" t="s">
        <v>2</v>
      </c>
      <c r="B3" t="str">
        <f>HYPERLINK("https://talan.bank.gov.ua/get-user-certificate/JCeucfkLzRqEe8PyhNo0","Завантажити сертифікат")</f>
        <v>Завантажити сертифікат</v>
      </c>
    </row>
    <row r="4" spans="1:2" x14ac:dyDescent="0.3">
      <c r="A4" t="s">
        <v>3</v>
      </c>
      <c r="B4" t="str">
        <f>HYPERLINK("https://talan.bank.gov.ua/get-user-certificate/JCeuc0IBYPQ5QKNF-p0w","Завантажити сертифікат")</f>
        <v>Завантажити сертифікат</v>
      </c>
    </row>
    <row r="5" spans="1:2" x14ac:dyDescent="0.3">
      <c r="A5" t="s">
        <v>4</v>
      </c>
      <c r="B5" t="str">
        <f>HYPERLINK("https://talan.bank.gov.ua/get-user-certificate/JCeucoZ02QJCGif0uvlb","Завантажити сертифікат")</f>
        <v>Завантажити сертифікат</v>
      </c>
    </row>
    <row r="6" spans="1:2" x14ac:dyDescent="0.3">
      <c r="A6" t="s">
        <v>5</v>
      </c>
      <c r="B6" t="str">
        <f>HYPERLINK("https://talan.bank.gov.ua/get-user-certificate/JCeucjNN_ZrzHtc9vwOd","Завантажити сертифікат")</f>
        <v>Завантажити сертифікат</v>
      </c>
    </row>
    <row r="7" spans="1:2" x14ac:dyDescent="0.3">
      <c r="A7" t="s">
        <v>6</v>
      </c>
      <c r="B7" t="str">
        <f>HYPERLINK("https://talan.bank.gov.ua/get-user-certificate/JCeucb-Ap9wjjalvIOAT","Завантажити сертифікат")</f>
        <v>Завантажити сертифікат</v>
      </c>
    </row>
    <row r="8" spans="1:2" x14ac:dyDescent="0.3">
      <c r="A8" t="s">
        <v>7</v>
      </c>
      <c r="B8" t="str">
        <f>HYPERLINK("https://talan.bank.gov.ua/get-user-certificate/JCeucbIiCa6PwwlL1DE_","Завантажити сертифікат")</f>
        <v>Завантажити сертифікат</v>
      </c>
    </row>
    <row r="9" spans="1:2" x14ac:dyDescent="0.3">
      <c r="A9" t="s">
        <v>8</v>
      </c>
      <c r="B9" t="str">
        <f>HYPERLINK("https://talan.bank.gov.ua/get-user-certificate/JCeucG6xmCLajOL59AG-","Завантажити сертифікат")</f>
        <v>Завантажити сертифікат</v>
      </c>
    </row>
    <row r="10" spans="1:2" x14ac:dyDescent="0.3">
      <c r="A10" t="s">
        <v>9</v>
      </c>
      <c r="B10" t="str">
        <f>HYPERLINK("https://talan.bank.gov.ua/get-user-certificate/JCeucs3yunAhN08VMPRd","Завантажити сертифікат")</f>
        <v>Завантажити сертифікат</v>
      </c>
    </row>
    <row r="11" spans="1:2" x14ac:dyDescent="0.3">
      <c r="A11" t="s">
        <v>10</v>
      </c>
      <c r="B11" t="str">
        <f>HYPERLINK("https://talan.bank.gov.ua/get-user-certificate/JCeucq0-A3tJn1qOlXoK","Завантажити сертифікат")</f>
        <v>Завантажити сертифікат</v>
      </c>
    </row>
    <row r="12" spans="1:2" x14ac:dyDescent="0.3">
      <c r="A12" t="s">
        <v>11</v>
      </c>
      <c r="B12" t="str">
        <f>HYPERLINK("https://talan.bank.gov.ua/get-user-certificate/JCeuc5TXwZd1oYwf3EsT","Завантажити сертифікат")</f>
        <v>Завантажити сертифікат</v>
      </c>
    </row>
    <row r="13" spans="1:2" x14ac:dyDescent="0.3">
      <c r="A13" t="s">
        <v>12</v>
      </c>
      <c r="B13" t="str">
        <f>HYPERLINK("https://talan.bank.gov.ua/get-user-certificate/JCeucCyc0XfU59VbAaAd","Завантажити сертифікат")</f>
        <v>Завантажити сертифікат</v>
      </c>
    </row>
    <row r="14" spans="1:2" x14ac:dyDescent="0.3">
      <c r="A14" t="s">
        <v>13</v>
      </c>
      <c r="B14" t="str">
        <f>HYPERLINK("https://talan.bank.gov.ua/get-user-certificate/JCeuctdcsLuxKdlBF5j5","Завантажити сертифікат")</f>
        <v>Завантажити сертифікат</v>
      </c>
    </row>
    <row r="15" spans="1:2" x14ac:dyDescent="0.3">
      <c r="A15" t="s">
        <v>14</v>
      </c>
      <c r="B15" t="str">
        <f>HYPERLINK("https://talan.bank.gov.ua/get-user-certificate/JCeuc_BshbcE1g4ByHf-","Завантажити сертифікат")</f>
        <v>Завантажити сертифікат</v>
      </c>
    </row>
    <row r="16" spans="1:2" x14ac:dyDescent="0.3">
      <c r="A16" t="s">
        <v>15</v>
      </c>
      <c r="B16" t="str">
        <f>HYPERLINK("https://talan.bank.gov.ua/get-user-certificate/JCeuc5kJuOvSeN9pgw3n","Завантажити сертифікат")</f>
        <v>Завантажити сертифікат</v>
      </c>
    </row>
    <row r="17" spans="1:2" x14ac:dyDescent="0.3">
      <c r="A17" t="s">
        <v>16</v>
      </c>
      <c r="B17" t="str">
        <f>HYPERLINK("https://talan.bank.gov.ua/get-user-certificate/JCeucL7QRP0QXAiWIjVa","Завантажити сертифікат")</f>
        <v>Завантажити сертифікат</v>
      </c>
    </row>
    <row r="18" spans="1:2" x14ac:dyDescent="0.3">
      <c r="A18" t="s">
        <v>17</v>
      </c>
      <c r="B18" t="str">
        <f>HYPERLINK("https://talan.bank.gov.ua/get-user-certificate/JCeucCwmxKNeMi6f3tao","Завантажити сертифікат")</f>
        <v>Завантажити сертифікат</v>
      </c>
    </row>
    <row r="19" spans="1:2" x14ac:dyDescent="0.3">
      <c r="A19" t="s">
        <v>18</v>
      </c>
      <c r="B19" t="str">
        <f>HYPERLINK("https://talan.bank.gov.ua/get-user-certificate/JCeucWUznH_fAd_xCQmw","Завантажити сертифікат")</f>
        <v>Завантажити сертифікат</v>
      </c>
    </row>
    <row r="20" spans="1:2" x14ac:dyDescent="0.3">
      <c r="A20" t="s">
        <v>19</v>
      </c>
      <c r="B20" t="str">
        <f>HYPERLINK("https://talan.bank.gov.ua/get-user-certificate/JCeucfAiA3Lokpft9I_q","Завантажити сертифікат")</f>
        <v>Завантажити сертифікат</v>
      </c>
    </row>
    <row r="21" spans="1:2" x14ac:dyDescent="0.3">
      <c r="A21" t="s">
        <v>20</v>
      </c>
      <c r="B21" t="str">
        <f>HYPERLINK("https://talan.bank.gov.ua/get-user-certificate/JCeucqvSjSGmIcKOl7b4","Завантажити сертифікат")</f>
        <v>Завантажити сертифікат</v>
      </c>
    </row>
    <row r="22" spans="1:2" x14ac:dyDescent="0.3">
      <c r="A22" t="s">
        <v>21</v>
      </c>
      <c r="B22" t="str">
        <f>HYPERLINK("https://talan.bank.gov.ua/get-user-certificate/JCeuc8-k36x58VJnAbiu","Завантажити сертифікат")</f>
        <v>Завантажити сертифікат</v>
      </c>
    </row>
    <row r="23" spans="1:2" x14ac:dyDescent="0.3">
      <c r="A23" t="s">
        <v>22</v>
      </c>
      <c r="B23" t="str">
        <f>HYPERLINK("https://talan.bank.gov.ua/get-user-certificate/JCeuc5lhDs0Fo7grVDXE","Завантажити сертифікат")</f>
        <v>Завантажити сертифікат</v>
      </c>
    </row>
    <row r="24" spans="1:2" x14ac:dyDescent="0.3">
      <c r="A24" t="s">
        <v>23</v>
      </c>
      <c r="B24" t="str">
        <f>HYPERLINK("https://talan.bank.gov.ua/get-user-certificate/JCeuc54CqpTamd_JE-L5","Завантажити сертифікат")</f>
        <v>Завантажити сертифікат</v>
      </c>
    </row>
    <row r="25" spans="1:2" x14ac:dyDescent="0.3">
      <c r="A25" t="s">
        <v>24</v>
      </c>
      <c r="B25" t="str">
        <f>HYPERLINK("https://talan.bank.gov.ua/get-user-certificate/JCeucykStrWlmQprWBxd","Завантажити сертифікат")</f>
        <v>Завантажити сертифікат</v>
      </c>
    </row>
    <row r="26" spans="1:2" x14ac:dyDescent="0.3">
      <c r="A26" t="s">
        <v>25</v>
      </c>
      <c r="B26" t="str">
        <f>HYPERLINK("https://talan.bank.gov.ua/get-user-certificate/JCeuc-viKKWyFGeneLyZ","Завантажити сертифікат")</f>
        <v>Завантажити сертифікат</v>
      </c>
    </row>
    <row r="27" spans="1:2" x14ac:dyDescent="0.3">
      <c r="A27" t="s">
        <v>26</v>
      </c>
      <c r="B27" t="str">
        <f>HYPERLINK("https://talan.bank.gov.ua/get-user-certificate/JCeucQ-qb43j8YuQTdeE","Завантажити сертифікат")</f>
        <v>Завантажити сертифікат</v>
      </c>
    </row>
    <row r="28" spans="1:2" x14ac:dyDescent="0.3">
      <c r="A28" t="s">
        <v>27</v>
      </c>
      <c r="B28" t="str">
        <f>HYPERLINK("https://talan.bank.gov.ua/get-user-certificate/JCeucIsFuponVksnJMmN","Завантажити сертифікат")</f>
        <v>Завантажити сертифікат</v>
      </c>
    </row>
    <row r="29" spans="1:2" x14ac:dyDescent="0.3">
      <c r="A29" t="s">
        <v>28</v>
      </c>
      <c r="B29" t="str">
        <f>HYPERLINK("https://talan.bank.gov.ua/get-user-certificate/JCeuc5ZRduIFPeCMJ2Tu","Завантажити сертифікат")</f>
        <v>Завантажити сертифікат</v>
      </c>
    </row>
    <row r="30" spans="1:2" x14ac:dyDescent="0.3">
      <c r="A30" t="s">
        <v>29</v>
      </c>
      <c r="B30" t="str">
        <f>HYPERLINK("https://talan.bank.gov.ua/get-user-certificate/JCeucmVT7pf-ixIkSiZj","Завантажити сертифікат")</f>
        <v>Завантажити сертифікат</v>
      </c>
    </row>
    <row r="31" spans="1:2" x14ac:dyDescent="0.3">
      <c r="A31" t="s">
        <v>30</v>
      </c>
      <c r="B31" t="str">
        <f>HYPERLINK("https://talan.bank.gov.ua/get-user-certificate/JCeucaFOplYDKtsh3EzS","Завантажити сертифікат")</f>
        <v>Завантажити сертифікат</v>
      </c>
    </row>
    <row r="32" spans="1:2" x14ac:dyDescent="0.3">
      <c r="A32" t="s">
        <v>31</v>
      </c>
      <c r="B32" t="str">
        <f>HYPERLINK("https://talan.bank.gov.ua/get-user-certificate/JCeuc2l-9NnkWXKkgSdF","Завантажити сертифікат")</f>
        <v>Завантажити сертифікат</v>
      </c>
    </row>
    <row r="33" spans="1:2" x14ac:dyDescent="0.3">
      <c r="A33" t="s">
        <v>32</v>
      </c>
      <c r="B33" t="str">
        <f>HYPERLINK("https://talan.bank.gov.ua/get-user-certificate/JCeuc7wkxKSmZ-NlI9qI","Завантажити сертифікат")</f>
        <v>Завантажити сертифікат</v>
      </c>
    </row>
    <row r="34" spans="1:2" x14ac:dyDescent="0.3">
      <c r="A34" t="s">
        <v>33</v>
      </c>
      <c r="B34" t="str">
        <f>HYPERLINK("https://talan.bank.gov.ua/get-user-certificate/JCeucrvUB9rK45QpecMc","Завантажити сертифікат")</f>
        <v>Завантажити сертифікат</v>
      </c>
    </row>
    <row r="35" spans="1:2" x14ac:dyDescent="0.3">
      <c r="A35" t="s">
        <v>34</v>
      </c>
      <c r="B35" t="str">
        <f>HYPERLINK("https://talan.bank.gov.ua/get-user-certificate/JCeucpTQD_AWC1d3Zx5W","Завантажити сертифікат")</f>
        <v>Завантажити сертифікат</v>
      </c>
    </row>
    <row r="36" spans="1:2" x14ac:dyDescent="0.3">
      <c r="A36" t="s">
        <v>35</v>
      </c>
      <c r="B36" t="str">
        <f>HYPERLINK("https://talan.bank.gov.ua/get-user-certificate/JCeuc7KVnP8tZQLnU429","Завантажити сертифікат")</f>
        <v>Завантажити сертифікат</v>
      </c>
    </row>
    <row r="37" spans="1:2" x14ac:dyDescent="0.3">
      <c r="A37" t="s">
        <v>36</v>
      </c>
      <c r="B37" t="str">
        <f>HYPERLINK("https://talan.bank.gov.ua/get-user-certificate/JCeucHKQ9Jx7Kxcvmice","Завантажити сертифікат")</f>
        <v>Завантажити сертифікат</v>
      </c>
    </row>
    <row r="38" spans="1:2" x14ac:dyDescent="0.3">
      <c r="A38" t="s">
        <v>37</v>
      </c>
      <c r="B38" t="str">
        <f>HYPERLINK("https://talan.bank.gov.ua/get-user-certificate/JCeucq_ozlvI2Nr8DpfM","Завантажити сертифікат")</f>
        <v>Завантажити сертифікат</v>
      </c>
    </row>
    <row r="39" spans="1:2" x14ac:dyDescent="0.3">
      <c r="A39" t="s">
        <v>38</v>
      </c>
      <c r="B39" t="str">
        <f>HYPERLINK("https://talan.bank.gov.ua/get-user-certificate/JCeucG_i99G12eaNrsLu","Завантажити сертифікат")</f>
        <v>Завантажити сертифікат</v>
      </c>
    </row>
    <row r="40" spans="1:2" x14ac:dyDescent="0.3">
      <c r="A40" t="s">
        <v>39</v>
      </c>
      <c r="B40" t="str">
        <f>HYPERLINK("https://talan.bank.gov.ua/get-user-certificate/JCeucczb1jgr_BJnC3KA","Завантажити сертифікат")</f>
        <v>Завантажити сертифікат</v>
      </c>
    </row>
    <row r="41" spans="1:2" x14ac:dyDescent="0.3">
      <c r="A41" t="s">
        <v>40</v>
      </c>
      <c r="B41" t="str">
        <f>HYPERLINK("https://talan.bank.gov.ua/get-user-certificate/JCeuc7je2c-CTcIDyhhL","Завантажити сертифікат")</f>
        <v>Завантажити сертифікат</v>
      </c>
    </row>
    <row r="42" spans="1:2" x14ac:dyDescent="0.3">
      <c r="A42" t="s">
        <v>41</v>
      </c>
      <c r="B42" t="str">
        <f>HYPERLINK("https://talan.bank.gov.ua/get-user-certificate/JCeuc5-0vBvT0UpSR3VP","Завантажити сертифікат")</f>
        <v>Завантажити сертифікат</v>
      </c>
    </row>
    <row r="43" spans="1:2" x14ac:dyDescent="0.3">
      <c r="A43" t="s">
        <v>42</v>
      </c>
      <c r="B43" t="str">
        <f>HYPERLINK("https://talan.bank.gov.ua/get-user-certificate/JCeuc5GproU-xgeBqKB2","Завантажити сертифікат")</f>
        <v>Завантажити сертифікат</v>
      </c>
    </row>
    <row r="44" spans="1:2" x14ac:dyDescent="0.3">
      <c r="A44" t="s">
        <v>43</v>
      </c>
      <c r="B44" t="str">
        <f>HYPERLINK("https://talan.bank.gov.ua/get-user-certificate/JCeucR04Khlwi2rDuAwP","Завантажити сертифікат")</f>
        <v>Завантажити сертифікат</v>
      </c>
    </row>
    <row r="45" spans="1:2" x14ac:dyDescent="0.3">
      <c r="A45" t="s">
        <v>44</v>
      </c>
      <c r="B45" t="str">
        <f>HYPERLINK("https://talan.bank.gov.ua/get-user-certificate/JCeuc9-5OQEI9sny7yJy","Завантажити сертифікат")</f>
        <v>Завантажити сертифікат</v>
      </c>
    </row>
    <row r="46" spans="1:2" x14ac:dyDescent="0.3">
      <c r="A46" t="s">
        <v>45</v>
      </c>
      <c r="B46" t="str">
        <f>HYPERLINK("https://talan.bank.gov.ua/get-user-certificate/JCeucQ6U75B7n4kSX17g","Завантажити сертифікат")</f>
        <v>Завантажити сертифікат</v>
      </c>
    </row>
    <row r="47" spans="1:2" x14ac:dyDescent="0.3">
      <c r="A47" t="s">
        <v>46</v>
      </c>
      <c r="B47" t="str">
        <f>HYPERLINK("https://talan.bank.gov.ua/get-user-certificate/JCeucSgye7YTqmlik5_b","Завантажити сертифікат")</f>
        <v>Завантажити сертифікат</v>
      </c>
    </row>
    <row r="48" spans="1:2" x14ac:dyDescent="0.3">
      <c r="A48" t="s">
        <v>47</v>
      </c>
      <c r="B48" t="str">
        <f>HYPERLINK("https://talan.bank.gov.ua/get-user-certificate/JCeucOzfRWqQ9aj4mGas","Завантажити сертифікат")</f>
        <v>Завантажити сертифікат</v>
      </c>
    </row>
    <row r="49" spans="1:2" x14ac:dyDescent="0.3">
      <c r="A49" t="s">
        <v>48</v>
      </c>
      <c r="B49" t="str">
        <f>HYPERLINK("https://talan.bank.gov.ua/get-user-certificate/JCeucnS-AP9gtK2-sV1i","Завантажити сертифікат")</f>
        <v>Завантажити сертифікат</v>
      </c>
    </row>
    <row r="50" spans="1:2" x14ac:dyDescent="0.3">
      <c r="A50" t="s">
        <v>49</v>
      </c>
      <c r="B50" t="str">
        <f>HYPERLINK("https://talan.bank.gov.ua/get-user-certificate/JCeucaUAczG-PWEFkj4M","Завантажити сертифікат")</f>
        <v>Завантажити сертифікат</v>
      </c>
    </row>
    <row r="51" spans="1:2" x14ac:dyDescent="0.3">
      <c r="A51" t="s">
        <v>50</v>
      </c>
      <c r="B51" t="str">
        <f>HYPERLINK("https://talan.bank.gov.ua/get-user-certificate/JCeucJt0rGFPVpVqzxbm","Завантажити сертифікат")</f>
        <v>Завантажити сертифікат</v>
      </c>
    </row>
    <row r="52" spans="1:2" x14ac:dyDescent="0.3">
      <c r="A52" t="s">
        <v>51</v>
      </c>
      <c r="B52" t="str">
        <f>HYPERLINK("https://talan.bank.gov.ua/get-user-certificate/JCeucPUzgmVNqXnSTwyT","Завантажити сертифікат")</f>
        <v>Завантажити сертифікат</v>
      </c>
    </row>
    <row r="53" spans="1:2" x14ac:dyDescent="0.3">
      <c r="A53" t="s">
        <v>52</v>
      </c>
      <c r="B53" t="str">
        <f>HYPERLINK("https://talan.bank.gov.ua/get-user-certificate/JCeucgS_vH35b86jLx9n","Завантажити сертифікат")</f>
        <v>Завантажити сертифікат</v>
      </c>
    </row>
    <row r="54" spans="1:2" x14ac:dyDescent="0.3">
      <c r="A54" t="s">
        <v>53</v>
      </c>
      <c r="B54" t="str">
        <f>HYPERLINK("https://talan.bank.gov.ua/get-user-certificate/JCeucIdoNYZ-C0Yb3OyH","Завантажити сертифікат")</f>
        <v>Завантажити сертифікат</v>
      </c>
    </row>
    <row r="55" spans="1:2" x14ac:dyDescent="0.3">
      <c r="A55" t="s">
        <v>54</v>
      </c>
      <c r="B55" t="str">
        <f>HYPERLINK("https://talan.bank.gov.ua/get-user-certificate/JCeucOMTceN45t4tq4GX","Завантажити сертифікат")</f>
        <v>Завантажити сертифікат</v>
      </c>
    </row>
    <row r="56" spans="1:2" x14ac:dyDescent="0.3">
      <c r="A56" t="s">
        <v>55</v>
      </c>
      <c r="B56" t="str">
        <f>HYPERLINK("https://talan.bank.gov.ua/get-user-certificate/JCeucrep2Hhf0PC96mRX","Завантажити сертифікат")</f>
        <v>Завантажити сертифікат</v>
      </c>
    </row>
    <row r="57" spans="1:2" x14ac:dyDescent="0.3">
      <c r="A57" t="s">
        <v>56</v>
      </c>
      <c r="B57" t="str">
        <f>HYPERLINK("https://talan.bank.gov.ua/get-user-certificate/JCeucwnedvIEcuIJ6QHL","Завантажити сертифікат")</f>
        <v>Завантажити сертифікат</v>
      </c>
    </row>
    <row r="58" spans="1:2" x14ac:dyDescent="0.3">
      <c r="A58" t="s">
        <v>57</v>
      </c>
      <c r="B58" t="str">
        <f>HYPERLINK("https://talan.bank.gov.ua/get-user-certificate/JCeucAW1mlGZnxhIlHaC","Завантажити сертифікат")</f>
        <v>Завантажити сертифікат</v>
      </c>
    </row>
    <row r="59" spans="1:2" x14ac:dyDescent="0.3">
      <c r="A59" t="s">
        <v>58</v>
      </c>
      <c r="B59" t="str">
        <f>HYPERLINK("https://talan.bank.gov.ua/get-user-certificate/JCeuc8I-ESwHfQ_0fOGC","Завантажити сертифікат")</f>
        <v>Завантажити сертифікат</v>
      </c>
    </row>
    <row r="60" spans="1:2" x14ac:dyDescent="0.3">
      <c r="A60" t="s">
        <v>59</v>
      </c>
      <c r="B60" t="str">
        <f>HYPERLINK("https://talan.bank.gov.ua/get-user-certificate/JCeucVcC7K6E6Z6hxQNj","Завантажити сертифікат")</f>
        <v>Завантажити сертифікат</v>
      </c>
    </row>
    <row r="61" spans="1:2" x14ac:dyDescent="0.3">
      <c r="A61" t="s">
        <v>60</v>
      </c>
      <c r="B61" t="str">
        <f>HYPERLINK("https://talan.bank.gov.ua/get-user-certificate/JCeuckn8frmuOKpkUJtR","Завантажити сертифікат")</f>
        <v>Завантажити сертифікат</v>
      </c>
    </row>
    <row r="62" spans="1:2" x14ac:dyDescent="0.3">
      <c r="A62" t="s">
        <v>61</v>
      </c>
      <c r="B62" t="str">
        <f>HYPERLINK("https://talan.bank.gov.ua/get-user-certificate/JCeuceYtntdjZzfV14D0","Завантажити сертифікат")</f>
        <v>Завантажити сертифікат</v>
      </c>
    </row>
    <row r="63" spans="1:2" x14ac:dyDescent="0.3">
      <c r="A63" t="s">
        <v>62</v>
      </c>
      <c r="B63" t="str">
        <f>HYPERLINK("https://talan.bank.gov.ua/get-user-certificate/JCeucxriFUmUnROR6OxG","Завантажити сертифікат")</f>
        <v>Завантажити сертифікат</v>
      </c>
    </row>
    <row r="64" spans="1:2" x14ac:dyDescent="0.3">
      <c r="A64" t="s">
        <v>63</v>
      </c>
      <c r="B64" t="str">
        <f>HYPERLINK("https://talan.bank.gov.ua/get-user-certificate/JCeucAzIoDCMygV1XK3Z","Завантажити сертифікат")</f>
        <v>Завантажити сертифікат</v>
      </c>
    </row>
    <row r="65" spans="1:2" x14ac:dyDescent="0.3">
      <c r="A65" t="s">
        <v>64</v>
      </c>
      <c r="B65" t="str">
        <f>HYPERLINK("https://talan.bank.gov.ua/get-user-certificate/JCeucuyEw-8eLOg491lk","Завантажити сертифікат")</f>
        <v>Завантажити сертифікат</v>
      </c>
    </row>
    <row r="66" spans="1:2" x14ac:dyDescent="0.3">
      <c r="A66" t="s">
        <v>65</v>
      </c>
      <c r="B66" t="str">
        <f>HYPERLINK("https://talan.bank.gov.ua/get-user-certificate/JCeuczzECKgn43yOtYmw","Завантажити сертифікат")</f>
        <v>Завантажити сертифікат</v>
      </c>
    </row>
    <row r="67" spans="1:2" x14ac:dyDescent="0.3">
      <c r="A67" t="s">
        <v>66</v>
      </c>
      <c r="B67" t="str">
        <f>HYPERLINK("https://talan.bank.gov.ua/get-user-certificate/JCeucAvSpSzDbrLBmF4l","Завантажити сертифікат")</f>
        <v>Завантажити сертифікат</v>
      </c>
    </row>
    <row r="68" spans="1:2" x14ac:dyDescent="0.3">
      <c r="A68" t="s">
        <v>67</v>
      </c>
      <c r="B68" t="str">
        <f>HYPERLINK("https://talan.bank.gov.ua/get-user-certificate/JCeuciYdZyOUHMVMvMQr","Завантажити сертифікат")</f>
        <v>Завантажити сертифікат</v>
      </c>
    </row>
    <row r="69" spans="1:2" x14ac:dyDescent="0.3">
      <c r="A69" t="s">
        <v>68</v>
      </c>
      <c r="B69" t="str">
        <f>HYPERLINK("https://talan.bank.gov.ua/get-user-certificate/JCeucEIZsqxhE_XUi9Gq","Завантажити сертифікат")</f>
        <v>Завантажити сертифікат</v>
      </c>
    </row>
    <row r="70" spans="1:2" x14ac:dyDescent="0.3">
      <c r="A70" t="s">
        <v>69</v>
      </c>
      <c r="B70" t="str">
        <f>HYPERLINK("https://talan.bank.gov.ua/get-user-certificate/JCeucITWQIxJBsqf7Npy","Завантажити сертифікат")</f>
        <v>Завантажити сертифікат</v>
      </c>
    </row>
    <row r="71" spans="1:2" x14ac:dyDescent="0.3">
      <c r="A71" t="s">
        <v>70</v>
      </c>
      <c r="B71" t="str">
        <f>HYPERLINK("https://talan.bank.gov.ua/get-user-certificate/JCeucnQ8P5e-ch8QI-qD","Завантажити сертифікат")</f>
        <v>Завантажити сертифікат</v>
      </c>
    </row>
    <row r="72" spans="1:2" x14ac:dyDescent="0.3">
      <c r="A72" t="s">
        <v>71</v>
      </c>
      <c r="B72" t="str">
        <f>HYPERLINK("https://talan.bank.gov.ua/get-user-certificate/JCeuc6kRpS5fYqkyY93u","Завантажити сертифікат")</f>
        <v>Завантажити сертифікат</v>
      </c>
    </row>
    <row r="73" spans="1:2" x14ac:dyDescent="0.3">
      <c r="A73" t="s">
        <v>72</v>
      </c>
      <c r="B73" t="str">
        <f>HYPERLINK("https://talan.bank.gov.ua/get-user-certificate/JCeuc7_4cJY4CvW8jTyp","Завантажити сертифікат")</f>
        <v>Завантажити сертифікат</v>
      </c>
    </row>
    <row r="74" spans="1:2" x14ac:dyDescent="0.3">
      <c r="A74" t="s">
        <v>73</v>
      </c>
      <c r="B74" t="str">
        <f>HYPERLINK("https://talan.bank.gov.ua/get-user-certificate/JCeucHRkeFElkoJNni-c","Завантажити сертифікат")</f>
        <v>Завантажити сертифікат</v>
      </c>
    </row>
    <row r="75" spans="1:2" x14ac:dyDescent="0.3">
      <c r="A75" t="s">
        <v>74</v>
      </c>
      <c r="B75" t="str">
        <f>HYPERLINK("https://talan.bank.gov.ua/get-user-certificate/JCeuclmEYcW7wdtP4N1R","Завантажити сертифікат")</f>
        <v>Завантажити сертифікат</v>
      </c>
    </row>
    <row r="76" spans="1:2" x14ac:dyDescent="0.3">
      <c r="A76" t="s">
        <v>75</v>
      </c>
      <c r="B76" t="str">
        <f>HYPERLINK("https://talan.bank.gov.ua/get-user-certificate/JCeucOA7Sr0v_Q5ZSEO1","Завантажити сертифікат")</f>
        <v>Завантажити сертифікат</v>
      </c>
    </row>
    <row r="77" spans="1:2" x14ac:dyDescent="0.3">
      <c r="A77" t="s">
        <v>76</v>
      </c>
      <c r="B77" t="str">
        <f>HYPERLINK("https://talan.bank.gov.ua/get-user-certificate/JCeucCXlF5ohuukebW3D","Завантажити сертифікат")</f>
        <v>Завантажити сертифікат</v>
      </c>
    </row>
    <row r="78" spans="1:2" x14ac:dyDescent="0.3">
      <c r="A78" t="s">
        <v>77</v>
      </c>
      <c r="B78" t="str">
        <f>HYPERLINK("https://talan.bank.gov.ua/get-user-certificate/JCeucD9aUlDDEBzu-GVz","Завантажити сертифікат")</f>
        <v>Завантажити сертифікат</v>
      </c>
    </row>
    <row r="79" spans="1:2" x14ac:dyDescent="0.3">
      <c r="A79" t="s">
        <v>78</v>
      </c>
      <c r="B79" t="str">
        <f>HYPERLINK("https://talan.bank.gov.ua/get-user-certificate/JCeuceKBXUSaP300qJS-","Завантажити сертифікат")</f>
        <v>Завантажити сертифікат</v>
      </c>
    </row>
    <row r="80" spans="1:2" x14ac:dyDescent="0.3">
      <c r="A80" t="s">
        <v>79</v>
      </c>
      <c r="B80" t="str">
        <f>HYPERLINK("https://talan.bank.gov.ua/get-user-certificate/JCeucfTLhJRZLglLMZ78","Завантажити сертифікат")</f>
        <v>Завантажити сертифікат</v>
      </c>
    </row>
    <row r="81" spans="1:2" x14ac:dyDescent="0.3">
      <c r="A81" t="s">
        <v>80</v>
      </c>
      <c r="B81" t="str">
        <f>HYPERLINK("https://talan.bank.gov.ua/get-user-certificate/JCeucNwTTYt9RPRMyO93","Завантажити сертифікат")</f>
        <v>Завантажити сертифікат</v>
      </c>
    </row>
    <row r="82" spans="1:2" x14ac:dyDescent="0.3">
      <c r="A82" t="s">
        <v>81</v>
      </c>
      <c r="B82" t="str">
        <f>HYPERLINK("https://talan.bank.gov.ua/get-user-certificate/JCeuc8hVEAykfEQjqPvg","Завантажити сертифікат")</f>
        <v>Завантажити сертифікат</v>
      </c>
    </row>
    <row r="83" spans="1:2" x14ac:dyDescent="0.3">
      <c r="A83" t="s">
        <v>82</v>
      </c>
      <c r="B83" t="str">
        <f>HYPERLINK("https://talan.bank.gov.ua/get-user-certificate/JCeucmVeqQ8VKXKwov6p","Завантажити сертифікат")</f>
        <v>Завантажити сертифікат</v>
      </c>
    </row>
    <row r="84" spans="1:2" x14ac:dyDescent="0.3">
      <c r="A84" t="s">
        <v>83</v>
      </c>
      <c r="B84" t="str">
        <f>HYPERLINK("https://talan.bank.gov.ua/get-user-certificate/JCeucnGag7FtVoqWawGc","Завантажити сертифікат")</f>
        <v>Завантажити сертифікат</v>
      </c>
    </row>
    <row r="85" spans="1:2" x14ac:dyDescent="0.3">
      <c r="A85" t="s">
        <v>84</v>
      </c>
      <c r="B85" t="str">
        <f>HYPERLINK("https://talan.bank.gov.ua/get-user-certificate/JCeucOrkmFBUBlQn0dWE","Завантажити сертифікат")</f>
        <v>Завантажити сертифікат</v>
      </c>
    </row>
    <row r="86" spans="1:2" x14ac:dyDescent="0.3">
      <c r="A86" t="s">
        <v>85</v>
      </c>
      <c r="B86" t="str">
        <f>HYPERLINK("https://talan.bank.gov.ua/get-user-certificate/JCeucEhpi5OImItXe0ZE","Завантажити сертифікат")</f>
        <v>Завантажити сертифікат</v>
      </c>
    </row>
    <row r="87" spans="1:2" x14ac:dyDescent="0.3">
      <c r="A87" t="s">
        <v>86</v>
      </c>
      <c r="B87" t="str">
        <f>HYPERLINK("https://talan.bank.gov.ua/get-user-certificate/JCeuc5MKrH73KrzkPvJL","Завантажити сертифікат")</f>
        <v>Завантажити сертифікат</v>
      </c>
    </row>
    <row r="88" spans="1:2" x14ac:dyDescent="0.3">
      <c r="A88" t="s">
        <v>87</v>
      </c>
      <c r="B88" t="str">
        <f>HYPERLINK("https://talan.bank.gov.ua/get-user-certificate/JCeucnL7FTs7wAqKDb8P","Завантажити сертифікат")</f>
        <v>Завантажити сертифікат</v>
      </c>
    </row>
    <row r="89" spans="1:2" x14ac:dyDescent="0.3">
      <c r="A89" t="s">
        <v>88</v>
      </c>
      <c r="B89" t="str">
        <f>HYPERLINK("https://talan.bank.gov.ua/get-user-certificate/JCeucKHOpM2c0KSpURb7","Завантажити сертифікат")</f>
        <v>Завантажити сертифікат</v>
      </c>
    </row>
    <row r="90" spans="1:2" x14ac:dyDescent="0.3">
      <c r="A90" t="s">
        <v>89</v>
      </c>
      <c r="B90" t="str">
        <f>HYPERLINK("https://talan.bank.gov.ua/get-user-certificate/JCeucVAf9DCljCkgUT9c","Завантажити сертифікат")</f>
        <v>Завантажити сертифікат</v>
      </c>
    </row>
    <row r="91" spans="1:2" x14ac:dyDescent="0.3">
      <c r="A91" t="s">
        <v>90</v>
      </c>
      <c r="B91" t="str">
        <f>HYPERLINK("https://talan.bank.gov.ua/get-user-certificate/JCeucAp17FZg1nqUFuDK","Завантажити сертифікат")</f>
        <v>Завантажити сертифікат</v>
      </c>
    </row>
    <row r="92" spans="1:2" x14ac:dyDescent="0.3">
      <c r="A92" t="s">
        <v>91</v>
      </c>
      <c r="B92" t="str">
        <f>HYPERLINK("https://talan.bank.gov.ua/get-user-certificate/JCeuc0kl0Xj7EmCMsIMa","Завантажити сертифікат")</f>
        <v>Завантажити сертифікат</v>
      </c>
    </row>
    <row r="93" spans="1:2" x14ac:dyDescent="0.3">
      <c r="A93" t="s">
        <v>92</v>
      </c>
      <c r="B93" t="str">
        <f>HYPERLINK("https://talan.bank.gov.ua/get-user-certificate/JCeuc5IHMTGbkyHoaobZ","Завантажити сертифікат")</f>
        <v>Завантажити сертифікат</v>
      </c>
    </row>
    <row r="94" spans="1:2" x14ac:dyDescent="0.3">
      <c r="A94" t="s">
        <v>93</v>
      </c>
      <c r="B94" t="str">
        <f>HYPERLINK("https://talan.bank.gov.ua/get-user-certificate/JCeucolnC8A8zMAJ1XTF","Завантажити сертифікат")</f>
        <v>Завантажити сертифікат</v>
      </c>
    </row>
    <row r="95" spans="1:2" x14ac:dyDescent="0.3">
      <c r="A95" t="s">
        <v>94</v>
      </c>
      <c r="B95" t="str">
        <f>HYPERLINK("https://talan.bank.gov.ua/get-user-certificate/JCeucFWEtcBEUNtkcWaf","Завантажити сертифікат")</f>
        <v>Завантажити сертифікат</v>
      </c>
    </row>
    <row r="96" spans="1:2" x14ac:dyDescent="0.3">
      <c r="A96" t="s">
        <v>95</v>
      </c>
      <c r="B96" t="str">
        <f>HYPERLINK("https://talan.bank.gov.ua/get-user-certificate/JCeucK0XOAfuwE_1hhFr","Завантажити сертифікат")</f>
        <v>Завантажити сертифікат</v>
      </c>
    </row>
    <row r="97" spans="1:2" x14ac:dyDescent="0.3">
      <c r="A97" t="s">
        <v>96</v>
      </c>
      <c r="B97" t="str">
        <f>HYPERLINK("https://talan.bank.gov.ua/get-user-certificate/JCeucwR826i05sgh7CAT","Завантажити сертифікат")</f>
        <v>Завантажити сертифікат</v>
      </c>
    </row>
    <row r="98" spans="1:2" x14ac:dyDescent="0.3">
      <c r="A98" t="s">
        <v>97</v>
      </c>
      <c r="B98" t="str">
        <f>HYPERLINK("https://talan.bank.gov.ua/get-user-certificate/JCeucbUYxgilndSy8PS_","Завантажити сертифікат")</f>
        <v>Завантажити сертифікат</v>
      </c>
    </row>
    <row r="99" spans="1:2" x14ac:dyDescent="0.3">
      <c r="A99" t="s">
        <v>98</v>
      </c>
      <c r="B99" t="str">
        <f>HYPERLINK("https://talan.bank.gov.ua/get-user-certificate/JCeuc9P_lraGPtAU2QmG","Завантажити сертифікат")</f>
        <v>Завантажити сертифікат</v>
      </c>
    </row>
    <row r="100" spans="1:2" x14ac:dyDescent="0.3">
      <c r="A100" t="s">
        <v>99</v>
      </c>
      <c r="B100" t="str">
        <f>HYPERLINK("https://talan.bank.gov.ua/get-user-certificate/JCeucm4EEnbcvC5XGIWM","Завантажити сертифікат")</f>
        <v>Завантажити сертифікат</v>
      </c>
    </row>
    <row r="101" spans="1:2" x14ac:dyDescent="0.3">
      <c r="A101" t="s">
        <v>100</v>
      </c>
      <c r="B101" t="str">
        <f>HYPERLINK("https://talan.bank.gov.ua/get-user-certificate/JCeucrs9UyS8iV8TnbqS","Завантажити сертифікат")</f>
        <v>Завантажити сертифікат</v>
      </c>
    </row>
    <row r="102" spans="1:2" x14ac:dyDescent="0.3">
      <c r="A102" t="s">
        <v>101</v>
      </c>
      <c r="B102" t="str">
        <f>HYPERLINK("https://talan.bank.gov.ua/get-user-certificate/JCeucJy5kpc6SbbWVvZX","Завантажити сертифікат")</f>
        <v>Завантажити сертифікат</v>
      </c>
    </row>
    <row r="103" spans="1:2" x14ac:dyDescent="0.3">
      <c r="A103" t="s">
        <v>102</v>
      </c>
      <c r="B103" t="str">
        <f>HYPERLINK("https://talan.bank.gov.ua/get-user-certificate/JCeucKGml8MDc8wJJpaE","Завантажити сертифікат")</f>
        <v>Завантажити сертифікат</v>
      </c>
    </row>
    <row r="104" spans="1:2" x14ac:dyDescent="0.3">
      <c r="A104" t="s">
        <v>103</v>
      </c>
      <c r="B104" t="str">
        <f>HYPERLINK("https://talan.bank.gov.ua/get-user-certificate/JCeucAHseSNIrIyZj9_4","Завантажити сертифікат")</f>
        <v>Завантажити сертифікат</v>
      </c>
    </row>
    <row r="105" spans="1:2" x14ac:dyDescent="0.3">
      <c r="A105" t="s">
        <v>104</v>
      </c>
      <c r="B105" t="str">
        <f>HYPERLINK("https://talan.bank.gov.ua/get-user-certificate/JCeuc2DwLP-h7OwfY7ZN","Завантажити сертифікат")</f>
        <v>Завантажити сертифікат</v>
      </c>
    </row>
    <row r="106" spans="1:2" x14ac:dyDescent="0.3">
      <c r="A106" t="s">
        <v>105</v>
      </c>
      <c r="B106" t="str">
        <f>HYPERLINK("https://talan.bank.gov.ua/get-user-certificate/JCeucCsFo8VzcDqizcd6","Завантажити сертифікат")</f>
        <v>Завантажити сертифікат</v>
      </c>
    </row>
    <row r="107" spans="1:2" x14ac:dyDescent="0.3">
      <c r="A107" t="s">
        <v>106</v>
      </c>
      <c r="B107" t="str">
        <f>HYPERLINK("https://talan.bank.gov.ua/get-user-certificate/JCeuc7TEzSSfeZ9oae7o","Завантажити сертифікат")</f>
        <v>Завантажити сертифікат</v>
      </c>
    </row>
    <row r="108" spans="1:2" x14ac:dyDescent="0.3">
      <c r="A108" t="s">
        <v>107</v>
      </c>
      <c r="B108" t="str">
        <f>HYPERLINK("https://talan.bank.gov.ua/get-user-certificate/JCeucTKzL8qrX8jGaQMf","Завантажити сертифікат")</f>
        <v>Завантажити сертифікат</v>
      </c>
    </row>
    <row r="109" spans="1:2" x14ac:dyDescent="0.3">
      <c r="A109" t="s">
        <v>108</v>
      </c>
      <c r="B109" t="str">
        <f>HYPERLINK("https://talan.bank.gov.ua/get-user-certificate/JCeucQiqEPqwy4sHMlHc","Завантажити сертифікат")</f>
        <v>Завантажити сертифікат</v>
      </c>
    </row>
    <row r="110" spans="1:2" x14ac:dyDescent="0.3">
      <c r="A110" t="s">
        <v>109</v>
      </c>
      <c r="B110" t="str">
        <f>HYPERLINK("https://talan.bank.gov.ua/get-user-certificate/JCeuce9kIxF7XH95XLJp","Завантажити сертифікат")</f>
        <v>Завантажити сертифікат</v>
      </c>
    </row>
    <row r="111" spans="1:2" x14ac:dyDescent="0.3">
      <c r="A111" t="s">
        <v>110</v>
      </c>
      <c r="B111" t="str">
        <f>HYPERLINK("https://talan.bank.gov.ua/get-user-certificate/JCeucIC2s5ZNRyM1PN3R","Завантажити сертифікат")</f>
        <v>Завантажити сертифікат</v>
      </c>
    </row>
    <row r="112" spans="1:2" x14ac:dyDescent="0.3">
      <c r="A112" t="s">
        <v>111</v>
      </c>
      <c r="B112" t="str">
        <f>HYPERLINK("https://talan.bank.gov.ua/get-user-certificate/JCeucOxEvLjjgGzODaG5","Завантажити сертифікат")</f>
        <v>Завантажити сертифікат</v>
      </c>
    </row>
    <row r="113" spans="1:2" x14ac:dyDescent="0.3">
      <c r="A113" t="s">
        <v>112</v>
      </c>
      <c r="B113" t="str">
        <f>HYPERLINK("https://talan.bank.gov.ua/get-user-certificate/JCeucqdvKPHruZSjCwN7","Завантажити сертифікат")</f>
        <v>Завантажити сертифікат</v>
      </c>
    </row>
    <row r="114" spans="1:2" x14ac:dyDescent="0.3">
      <c r="A114" t="s">
        <v>113</v>
      </c>
      <c r="B114" t="str">
        <f>HYPERLINK("https://talan.bank.gov.ua/get-user-certificate/JCeuclBl0dpDq19nIAMA","Завантажити сертифікат")</f>
        <v>Завантажити сертифікат</v>
      </c>
    </row>
    <row r="115" spans="1:2" x14ac:dyDescent="0.3">
      <c r="A115" t="s">
        <v>114</v>
      </c>
      <c r="B115" t="str">
        <f>HYPERLINK("https://talan.bank.gov.ua/get-user-certificate/JCeucTQnFSKueljSGwn4","Завантажити сертифікат")</f>
        <v>Завантажити сертифікат</v>
      </c>
    </row>
    <row r="116" spans="1:2" x14ac:dyDescent="0.3">
      <c r="A116" t="s">
        <v>115</v>
      </c>
      <c r="B116" t="str">
        <f>HYPERLINK("https://talan.bank.gov.ua/get-user-certificate/JCeucvID5ZIFTcg3xEDe","Завантажити сертифікат")</f>
        <v>Завантажити сертифікат</v>
      </c>
    </row>
    <row r="117" spans="1:2" x14ac:dyDescent="0.3">
      <c r="A117" t="s">
        <v>116</v>
      </c>
      <c r="B117" t="str">
        <f>HYPERLINK("https://talan.bank.gov.ua/get-user-certificate/JCeucMIGpYIsULqtM37_","Завантажити сертифікат")</f>
        <v>Завантажити сертифікат</v>
      </c>
    </row>
    <row r="118" spans="1:2" x14ac:dyDescent="0.3">
      <c r="A118" t="s">
        <v>117</v>
      </c>
      <c r="B118" t="str">
        <f>HYPERLINK("https://talan.bank.gov.ua/get-user-certificate/JCeucO7n_v1oY3M38QP0","Завантажити сертифікат")</f>
        <v>Завантажити сертифікат</v>
      </c>
    </row>
    <row r="119" spans="1:2" x14ac:dyDescent="0.3">
      <c r="A119" t="s">
        <v>118</v>
      </c>
      <c r="B119" t="str">
        <f>HYPERLINK("https://talan.bank.gov.ua/get-user-certificate/JCeucZO6OCLadbpNw14z","Завантажити сертифікат")</f>
        <v>Завантажити сертифікат</v>
      </c>
    </row>
    <row r="120" spans="1:2" x14ac:dyDescent="0.3">
      <c r="A120" t="s">
        <v>119</v>
      </c>
      <c r="B120" t="str">
        <f>HYPERLINK("https://talan.bank.gov.ua/get-user-certificate/JCeuckO78m6B8Pk6Phyz","Завантажити сертифікат")</f>
        <v>Завантажити сертифікат</v>
      </c>
    </row>
    <row r="121" spans="1:2" x14ac:dyDescent="0.3">
      <c r="A121" t="s">
        <v>120</v>
      </c>
      <c r="B121" t="str">
        <f>HYPERLINK("https://talan.bank.gov.ua/get-user-certificate/JCeucpgsvuUUc4gxWfwA","Завантажити сертифікат")</f>
        <v>Завантажити сертифікат</v>
      </c>
    </row>
    <row r="122" spans="1:2" x14ac:dyDescent="0.3">
      <c r="A122" t="s">
        <v>121</v>
      </c>
      <c r="B122" t="str">
        <f>HYPERLINK("https://talan.bank.gov.ua/get-user-certificate/JCeucDyBd5Pzjs70T1Ut","Завантажити сертифікат")</f>
        <v>Завантажити сертифікат</v>
      </c>
    </row>
    <row r="123" spans="1:2" x14ac:dyDescent="0.3">
      <c r="A123" t="s">
        <v>122</v>
      </c>
      <c r="B123" t="str">
        <f>HYPERLINK("https://talan.bank.gov.ua/get-user-certificate/JCeucMg-mG_NredwFg1u","Завантажити сертифікат")</f>
        <v>Завантажити сертифікат</v>
      </c>
    </row>
    <row r="124" spans="1:2" x14ac:dyDescent="0.3">
      <c r="A124" t="s">
        <v>123</v>
      </c>
      <c r="B124" t="str">
        <f>HYPERLINK("https://talan.bank.gov.ua/get-user-certificate/JCeuc99S5OdhvpeHHL89","Завантажити сертифікат")</f>
        <v>Завантажити сертифікат</v>
      </c>
    </row>
    <row r="125" spans="1:2" x14ac:dyDescent="0.3">
      <c r="A125" t="s">
        <v>124</v>
      </c>
      <c r="B125" t="str">
        <f>HYPERLINK("https://talan.bank.gov.ua/get-user-certificate/JCeucTkRe9nhs3pPSQrR","Завантажити сертифікат")</f>
        <v>Завантажити сертифікат</v>
      </c>
    </row>
    <row r="126" spans="1:2" x14ac:dyDescent="0.3">
      <c r="A126" t="s">
        <v>125</v>
      </c>
      <c r="B126" t="str">
        <f>HYPERLINK("https://talan.bank.gov.ua/get-user-certificate/JCeucFghiCbmt2KtvjN9","Завантажити сертифікат")</f>
        <v>Завантажити сертифікат</v>
      </c>
    </row>
    <row r="127" spans="1:2" x14ac:dyDescent="0.3">
      <c r="A127" t="s">
        <v>126</v>
      </c>
      <c r="B127" t="str">
        <f>HYPERLINK("https://talan.bank.gov.ua/get-user-certificate/JCeuclrJvlkeSmJMTabu","Завантажити сертифікат")</f>
        <v>Завантажити сертифікат</v>
      </c>
    </row>
    <row r="128" spans="1:2" x14ac:dyDescent="0.3">
      <c r="A128" t="s">
        <v>127</v>
      </c>
      <c r="B128" t="str">
        <f>HYPERLINK("https://talan.bank.gov.ua/get-user-certificate/JCeucrx6qWdbaAU3Wh2a","Завантажити сертифікат")</f>
        <v>Завантажити сертифікат</v>
      </c>
    </row>
    <row r="129" spans="1:2" x14ac:dyDescent="0.3">
      <c r="A129" t="s">
        <v>128</v>
      </c>
      <c r="B129" t="str">
        <f>HYPERLINK("https://talan.bank.gov.ua/get-user-certificate/JCeucecC5DRh5w5JNF3g","Завантажити сертифікат")</f>
        <v>Завантажити сертифікат</v>
      </c>
    </row>
    <row r="130" spans="1:2" x14ac:dyDescent="0.3">
      <c r="A130" t="s">
        <v>129</v>
      </c>
      <c r="B130" t="str">
        <f>HYPERLINK("https://talan.bank.gov.ua/get-user-certificate/JCeucG0hOnFJzAZ_fhSp","Завантажити сертифікат")</f>
        <v>Завантажити сертифікат</v>
      </c>
    </row>
    <row r="131" spans="1:2" x14ac:dyDescent="0.3">
      <c r="A131" t="s">
        <v>130</v>
      </c>
      <c r="B131" t="str">
        <f>HYPERLINK("https://talan.bank.gov.ua/get-user-certificate/JCeucPd385aey7yWIq6e","Завантажити сертифікат")</f>
        <v>Завантажити сертифікат</v>
      </c>
    </row>
    <row r="132" spans="1:2" x14ac:dyDescent="0.3">
      <c r="A132" t="s">
        <v>131</v>
      </c>
      <c r="B132" t="str">
        <f>HYPERLINK("https://talan.bank.gov.ua/get-user-certificate/JCeucidTRzUMofNIKIUy","Завантажити сертифікат")</f>
        <v>Завантажити сертифікат</v>
      </c>
    </row>
    <row r="133" spans="1:2" x14ac:dyDescent="0.3">
      <c r="A133" t="s">
        <v>132</v>
      </c>
      <c r="B133" t="str">
        <f>HYPERLINK("https://talan.bank.gov.ua/get-user-certificate/JCeucg5j0K5uCMqJQJ63","Завантажити сертифікат")</f>
        <v>Завантажити сертифікат</v>
      </c>
    </row>
    <row r="134" spans="1:2" x14ac:dyDescent="0.3">
      <c r="A134" t="s">
        <v>133</v>
      </c>
      <c r="B134" t="str">
        <f>HYPERLINK("https://talan.bank.gov.ua/get-user-certificate/JCeucilzAeGINptD8jUz","Завантажити сертифікат")</f>
        <v>Завантажити сертифікат</v>
      </c>
    </row>
    <row r="135" spans="1:2" x14ac:dyDescent="0.3">
      <c r="A135" t="s">
        <v>134</v>
      </c>
      <c r="B135" t="str">
        <f>HYPERLINK("https://talan.bank.gov.ua/get-user-certificate/JCeucwmH8epsF7Q0pkKp","Завантажити сертифікат")</f>
        <v>Завантажити сертифікат</v>
      </c>
    </row>
    <row r="136" spans="1:2" x14ac:dyDescent="0.3">
      <c r="A136" t="s">
        <v>135</v>
      </c>
      <c r="B136" t="str">
        <f>HYPERLINK("https://talan.bank.gov.ua/get-user-certificate/JCeucMw6_VW0Cwm5rne0","Завантажити сертифікат")</f>
        <v>Завантажити сертифікат</v>
      </c>
    </row>
    <row r="137" spans="1:2" x14ac:dyDescent="0.3">
      <c r="A137" t="s">
        <v>136</v>
      </c>
      <c r="B137" t="str">
        <f>HYPERLINK("https://talan.bank.gov.ua/get-user-certificate/JCeucQ9HP7r-fmcHJiNq","Завантажити сертифікат")</f>
        <v>Завантажити сертифікат</v>
      </c>
    </row>
    <row r="138" spans="1:2" x14ac:dyDescent="0.3">
      <c r="A138" t="s">
        <v>137</v>
      </c>
      <c r="B138" t="str">
        <f>HYPERLINK("https://talan.bank.gov.ua/get-user-certificate/JCeuc9L7jqdDZRzQlAf1","Завантажити сертифікат")</f>
        <v>Завантажити сертифікат</v>
      </c>
    </row>
    <row r="139" spans="1:2" x14ac:dyDescent="0.3">
      <c r="A139" t="s">
        <v>138</v>
      </c>
      <c r="B139" t="str">
        <f>HYPERLINK("https://talan.bank.gov.ua/get-user-certificate/JCeucJqKPjeBuzmyjnay","Завантажити сертифікат")</f>
        <v>Завантажити сертифікат</v>
      </c>
    </row>
    <row r="140" spans="1:2" x14ac:dyDescent="0.3">
      <c r="A140" t="s">
        <v>139</v>
      </c>
      <c r="B140" t="str">
        <f>HYPERLINK("https://talan.bank.gov.ua/get-user-certificate/JCeuc006WRXXRovVoIjg","Завантажити сертифікат")</f>
        <v>Завантажити сертифікат</v>
      </c>
    </row>
    <row r="141" spans="1:2" x14ac:dyDescent="0.3">
      <c r="A141" t="s">
        <v>140</v>
      </c>
      <c r="B141" t="str">
        <f>HYPERLINK("https://talan.bank.gov.ua/get-user-certificate/JCeucDT5uWQu9JnkE6gJ","Завантажити сертифікат")</f>
        <v>Завантажити сертифікат</v>
      </c>
    </row>
    <row r="142" spans="1:2" x14ac:dyDescent="0.3">
      <c r="A142" t="s">
        <v>141</v>
      </c>
      <c r="B142" t="str">
        <f>HYPERLINK("https://talan.bank.gov.ua/get-user-certificate/JCeucndzoP1eqhvnT9eZ","Завантажити сертифікат")</f>
        <v>Завантажити сертифікат</v>
      </c>
    </row>
    <row r="143" spans="1:2" x14ac:dyDescent="0.3">
      <c r="A143" t="s">
        <v>142</v>
      </c>
      <c r="B143" t="str">
        <f>HYPERLINK("https://talan.bank.gov.ua/get-user-certificate/JCeucv4OMbmfpAb7vQWs","Завантажити сертифікат")</f>
        <v>Завантажити сертифікат</v>
      </c>
    </row>
    <row r="144" spans="1:2" x14ac:dyDescent="0.3">
      <c r="A144" t="s">
        <v>143</v>
      </c>
      <c r="B144" t="str">
        <f>HYPERLINK("https://talan.bank.gov.ua/get-user-certificate/JCeucXQN3TzKDtTymZ7s","Завантажити сертифікат")</f>
        <v>Завантажити сертифікат</v>
      </c>
    </row>
    <row r="145" spans="1:2" x14ac:dyDescent="0.3">
      <c r="A145" t="s">
        <v>144</v>
      </c>
      <c r="B145" t="str">
        <f>HYPERLINK("https://talan.bank.gov.ua/get-user-certificate/JCeucAWzzpLuihFjOYBR","Завантажити сертифікат")</f>
        <v>Завантажити сертифікат</v>
      </c>
    </row>
    <row r="146" spans="1:2" x14ac:dyDescent="0.3">
      <c r="A146" t="s">
        <v>145</v>
      </c>
      <c r="B146" t="str">
        <f>HYPERLINK("https://talan.bank.gov.ua/get-user-certificate/JCeucbc6JL_WoU4AT-wl","Завантажити сертифікат")</f>
        <v>Завантажити сертифікат</v>
      </c>
    </row>
    <row r="147" spans="1:2" x14ac:dyDescent="0.3">
      <c r="A147" t="s">
        <v>146</v>
      </c>
      <c r="B147" t="str">
        <f>HYPERLINK("https://talan.bank.gov.ua/get-user-certificate/JCeucROCQDYAlnh9uuz-","Завантажити сертифікат")</f>
        <v>Завантажити сертифікат</v>
      </c>
    </row>
    <row r="148" spans="1:2" x14ac:dyDescent="0.3">
      <c r="A148" t="s">
        <v>147</v>
      </c>
      <c r="B148" t="str">
        <f>HYPERLINK("https://talan.bank.gov.ua/get-user-certificate/JCeucbfuLzspBzgwzmkv","Завантажити сертифікат")</f>
        <v>Завантажити сертифікат</v>
      </c>
    </row>
    <row r="149" spans="1:2" x14ac:dyDescent="0.3">
      <c r="A149" t="s">
        <v>148</v>
      </c>
      <c r="B149" t="str">
        <f>HYPERLINK("https://talan.bank.gov.ua/get-user-certificate/JCeuc9cagu1241qgE2Xn","Завантажити сертифікат")</f>
        <v>Завантажити сертифікат</v>
      </c>
    </row>
    <row r="150" spans="1:2" x14ac:dyDescent="0.3">
      <c r="A150" t="s">
        <v>149</v>
      </c>
      <c r="B150" t="str">
        <f>HYPERLINK("https://talan.bank.gov.ua/get-user-certificate/JCeucb_qV4CqrOru2uVm","Завантажити сертифікат")</f>
        <v>Завантажити сертифікат</v>
      </c>
    </row>
    <row r="151" spans="1:2" x14ac:dyDescent="0.3">
      <c r="A151" t="s">
        <v>150</v>
      </c>
      <c r="B151" t="str">
        <f>HYPERLINK("https://talan.bank.gov.ua/get-user-certificate/JCeucrr3v013eoAf9jKZ","Завантажити сертифікат")</f>
        <v>Завантажити сертифікат</v>
      </c>
    </row>
    <row r="152" spans="1:2" x14ac:dyDescent="0.3">
      <c r="A152" t="s">
        <v>151</v>
      </c>
      <c r="B152" t="str">
        <f>HYPERLINK("https://talan.bank.gov.ua/get-user-certificate/JCeuc6Xik0Qy5pvtr6Oh","Завантажити сертифікат")</f>
        <v>Завантажити сертифікат</v>
      </c>
    </row>
    <row r="153" spans="1:2" x14ac:dyDescent="0.3">
      <c r="A153" t="s">
        <v>152</v>
      </c>
      <c r="B153" t="str">
        <f>HYPERLINK("https://talan.bank.gov.ua/get-user-certificate/JCeucNJpA0tF73pche0g","Завантажити сертифікат")</f>
        <v>Завантажити сертифікат</v>
      </c>
    </row>
    <row r="154" spans="1:2" x14ac:dyDescent="0.3">
      <c r="A154" t="s">
        <v>153</v>
      </c>
      <c r="B154" t="str">
        <f>HYPERLINK("https://talan.bank.gov.ua/get-user-certificate/JCeucsEq8NduG4C6VfG9","Завантажити сертифікат")</f>
        <v>Завантажити сертифікат</v>
      </c>
    </row>
    <row r="155" spans="1:2" x14ac:dyDescent="0.3">
      <c r="A155" t="s">
        <v>154</v>
      </c>
      <c r="B155" t="str">
        <f>HYPERLINK("https://talan.bank.gov.ua/get-user-certificate/JCeucuRHhLN40cPelGoE","Завантажити сертифікат")</f>
        <v>Завантажити сертифікат</v>
      </c>
    </row>
    <row r="156" spans="1:2" x14ac:dyDescent="0.3">
      <c r="A156" t="s">
        <v>155</v>
      </c>
      <c r="B156" t="str">
        <f>HYPERLINK("https://talan.bank.gov.ua/get-user-certificate/JCeuc9W37JS1qEOPuCuW","Завантажити сертифікат")</f>
        <v>Завантажити сертифікат</v>
      </c>
    </row>
    <row r="157" spans="1:2" x14ac:dyDescent="0.3">
      <c r="A157" t="s">
        <v>156</v>
      </c>
      <c r="B157" t="str">
        <f>HYPERLINK("https://talan.bank.gov.ua/get-user-certificate/JCeucAcS_05AFASo-QnO","Завантажити сертифікат")</f>
        <v>Завантажити сертифікат</v>
      </c>
    </row>
    <row r="158" spans="1:2" x14ac:dyDescent="0.3">
      <c r="A158" t="s">
        <v>157</v>
      </c>
      <c r="B158" t="str">
        <f>HYPERLINK("https://talan.bank.gov.ua/get-user-certificate/JCeucDQA1jKqY596P-Ab","Завантажити сертифікат")</f>
        <v>Завантажити сертифікат</v>
      </c>
    </row>
    <row r="159" spans="1:2" x14ac:dyDescent="0.3">
      <c r="A159" t="s">
        <v>158</v>
      </c>
      <c r="B159" t="str">
        <f>HYPERLINK("https://talan.bank.gov.ua/get-user-certificate/JCeucsAfbM1UN33V5Aga","Завантажити сертифікат")</f>
        <v>Завантажити сертифікат</v>
      </c>
    </row>
    <row r="160" spans="1:2" x14ac:dyDescent="0.3">
      <c r="A160" t="s">
        <v>159</v>
      </c>
      <c r="B160" t="str">
        <f>HYPERLINK("https://talan.bank.gov.ua/get-user-certificate/JCeuc9dFEsfO-xMjJvUx","Завантажити сертифікат")</f>
        <v>Завантажити сертифікат</v>
      </c>
    </row>
    <row r="161" spans="1:2" x14ac:dyDescent="0.3">
      <c r="A161" t="s">
        <v>160</v>
      </c>
      <c r="B161" t="str">
        <f>HYPERLINK("https://talan.bank.gov.ua/get-user-certificate/JCeucdVRdvzdP0RV4cd4","Завантажити сертифікат")</f>
        <v>Завантажити сертифікат</v>
      </c>
    </row>
    <row r="162" spans="1:2" x14ac:dyDescent="0.3">
      <c r="A162" t="s">
        <v>161</v>
      </c>
      <c r="B162" t="str">
        <f>HYPERLINK("https://talan.bank.gov.ua/get-user-certificate/JCeuchT8jmIompMtoU4L","Завантажити сертифікат")</f>
        <v>Завантажити сертифікат</v>
      </c>
    </row>
    <row r="163" spans="1:2" x14ac:dyDescent="0.3">
      <c r="A163" t="s">
        <v>162</v>
      </c>
      <c r="B163" t="str">
        <f>HYPERLINK("https://talan.bank.gov.ua/get-user-certificate/JCeucb_Q9AaN5sWdfgw9","Завантажити сертифікат")</f>
        <v>Завантажити сертифікат</v>
      </c>
    </row>
    <row r="164" spans="1:2" x14ac:dyDescent="0.3">
      <c r="A164" t="s">
        <v>163</v>
      </c>
      <c r="B164" t="str">
        <f>HYPERLINK("https://talan.bank.gov.ua/get-user-certificate/JCeuc1zuXQgfvW19S_n9","Завантажити сертифікат")</f>
        <v>Завантажити сертифікат</v>
      </c>
    </row>
    <row r="165" spans="1:2" x14ac:dyDescent="0.3">
      <c r="A165" t="s">
        <v>164</v>
      </c>
      <c r="B165" t="str">
        <f>HYPERLINK("https://talan.bank.gov.ua/get-user-certificate/JCeucZRd8Ev_wRkQIHpG","Завантажити сертифікат")</f>
        <v>Завантажити сертифікат</v>
      </c>
    </row>
    <row r="166" spans="1:2" x14ac:dyDescent="0.3">
      <c r="A166" t="s">
        <v>165</v>
      </c>
      <c r="B166" t="str">
        <f>HYPERLINK("https://talan.bank.gov.ua/get-user-certificate/JCeucBCVrGMiHzPjPXS3","Завантажити сертифікат")</f>
        <v>Завантажити сертифікат</v>
      </c>
    </row>
    <row r="167" spans="1:2" x14ac:dyDescent="0.3">
      <c r="A167" t="s">
        <v>166</v>
      </c>
      <c r="B167" t="str">
        <f>HYPERLINK("https://talan.bank.gov.ua/get-user-certificate/JCeucP23A-wPr1JNC2r7","Завантажити сертифікат")</f>
        <v>Завантажити сертифікат</v>
      </c>
    </row>
    <row r="168" spans="1:2" x14ac:dyDescent="0.3">
      <c r="A168" t="s">
        <v>167</v>
      </c>
      <c r="B168" t="str">
        <f>HYPERLINK("https://talan.bank.gov.ua/get-user-certificate/JCeuchuS9fm7UvJ4eLN9","Завантажити сертифікат")</f>
        <v>Завантажити сертифікат</v>
      </c>
    </row>
    <row r="169" spans="1:2" x14ac:dyDescent="0.3">
      <c r="A169" t="s">
        <v>168</v>
      </c>
      <c r="B169" t="str">
        <f>HYPERLINK("https://talan.bank.gov.ua/get-user-certificate/JCeucZJAWRIekIVh2BET","Завантажити сертифікат")</f>
        <v>Завантажити сертифікат</v>
      </c>
    </row>
    <row r="170" spans="1:2" x14ac:dyDescent="0.3">
      <c r="A170" t="s">
        <v>169</v>
      </c>
      <c r="B170" t="str">
        <f>HYPERLINK("https://talan.bank.gov.ua/get-user-certificate/JCeuc1D08DenCeuLieKE","Завантажити сертифікат")</f>
        <v>Завантажити сертифікат</v>
      </c>
    </row>
    <row r="171" spans="1:2" x14ac:dyDescent="0.3">
      <c r="A171" t="s">
        <v>170</v>
      </c>
      <c r="B171" t="str">
        <f>HYPERLINK("https://talan.bank.gov.ua/get-user-certificate/JCeucHbFCO7wbG8-aGfd","Завантажити сертифікат")</f>
        <v>Завантажити сертифікат</v>
      </c>
    </row>
    <row r="172" spans="1:2" x14ac:dyDescent="0.3">
      <c r="A172" t="s">
        <v>171</v>
      </c>
      <c r="B172" t="str">
        <f>HYPERLINK("https://talan.bank.gov.ua/get-user-certificate/JCeucR2POLddVMBAFM4s","Завантажити сертифікат")</f>
        <v>Завантажити сертифікат</v>
      </c>
    </row>
    <row r="173" spans="1:2" x14ac:dyDescent="0.3">
      <c r="A173" t="s">
        <v>172</v>
      </c>
      <c r="B173" t="str">
        <f>HYPERLINK("https://talan.bank.gov.ua/get-user-certificate/JCeuc2QZsh9wgjP1MZoU","Завантажити сертифікат")</f>
        <v>Завантажити сертифікат</v>
      </c>
    </row>
    <row r="174" spans="1:2" x14ac:dyDescent="0.3">
      <c r="A174" t="s">
        <v>173</v>
      </c>
      <c r="B174" t="str">
        <f>HYPERLINK("https://talan.bank.gov.ua/get-user-certificate/JCeuc0Tl209LpXzYBDUs","Завантажити сертифікат")</f>
        <v>Завантажити сертифікат</v>
      </c>
    </row>
    <row r="175" spans="1:2" x14ac:dyDescent="0.3">
      <c r="A175" t="s">
        <v>174</v>
      </c>
      <c r="B175" t="str">
        <f>HYPERLINK("https://talan.bank.gov.ua/get-user-certificate/JCeucnZqSkjfi-2iV2sr","Завантажити сертифікат")</f>
        <v>Завантажити сертифікат</v>
      </c>
    </row>
    <row r="176" spans="1:2" x14ac:dyDescent="0.3">
      <c r="A176" t="s">
        <v>175</v>
      </c>
      <c r="B176" t="str">
        <f>HYPERLINK("https://talan.bank.gov.ua/get-user-certificate/JCeucTd1_9rgjX7VF6NY","Завантажити сертифікат")</f>
        <v>Завантажити сертифікат</v>
      </c>
    </row>
    <row r="177" spans="1:2" x14ac:dyDescent="0.3">
      <c r="A177" t="s">
        <v>176</v>
      </c>
      <c r="B177" t="str">
        <f>HYPERLINK("https://talan.bank.gov.ua/get-user-certificate/JCeuccwkHSK3tSrI7ltZ","Завантажити сертифікат")</f>
        <v>Завантажити сертифікат</v>
      </c>
    </row>
    <row r="178" spans="1:2" x14ac:dyDescent="0.3">
      <c r="A178" t="s">
        <v>177</v>
      </c>
      <c r="B178" t="str">
        <f>HYPERLINK("https://talan.bank.gov.ua/get-user-certificate/JCeucHk_82v_r_Sclr2V","Завантажити сертифікат")</f>
        <v>Завантажити сертифікат</v>
      </c>
    </row>
    <row r="179" spans="1:2" x14ac:dyDescent="0.3">
      <c r="A179" t="s">
        <v>178</v>
      </c>
      <c r="B179" t="str">
        <f>HYPERLINK("https://talan.bank.gov.ua/get-user-certificate/JCeucPf4NCzpBN4qDHQn","Завантажити сертифікат")</f>
        <v>Завантажити сертифікат</v>
      </c>
    </row>
    <row r="180" spans="1:2" x14ac:dyDescent="0.3">
      <c r="A180" t="s">
        <v>179</v>
      </c>
      <c r="B180" t="str">
        <f>HYPERLINK("https://talan.bank.gov.ua/get-user-certificate/JCeucKdK4fUtDrXWu4Vz","Завантажити сертифікат")</f>
        <v>Завантажити сертифікат</v>
      </c>
    </row>
    <row r="181" spans="1:2" x14ac:dyDescent="0.3">
      <c r="A181" t="s">
        <v>180</v>
      </c>
      <c r="B181" t="str">
        <f>HYPERLINK("https://talan.bank.gov.ua/get-user-certificate/JCeucl3TUZOY-pOeYYWq","Завантажити сертифікат")</f>
        <v>Завантажити сертифікат</v>
      </c>
    </row>
    <row r="182" spans="1:2" x14ac:dyDescent="0.3">
      <c r="A182" t="s">
        <v>181</v>
      </c>
      <c r="B182" t="str">
        <f>HYPERLINK("https://talan.bank.gov.ua/get-user-certificate/JCeucxyldtsLN4PkP2CM","Завантажити сертифікат")</f>
        <v>Завантажити сертифікат</v>
      </c>
    </row>
    <row r="183" spans="1:2" x14ac:dyDescent="0.3">
      <c r="A183" t="s">
        <v>182</v>
      </c>
      <c r="B183" t="str">
        <f>HYPERLINK("https://talan.bank.gov.ua/get-user-certificate/JCeucrxIPLtQHAqvgWuy","Завантажити сертифікат")</f>
        <v>Завантажити сертифікат</v>
      </c>
    </row>
    <row r="184" spans="1:2" x14ac:dyDescent="0.3">
      <c r="A184" t="s">
        <v>183</v>
      </c>
      <c r="B184" t="str">
        <f>HYPERLINK("https://talan.bank.gov.ua/get-user-certificate/JCeucNIbSvlVTEgHldWh","Завантажити сертифікат")</f>
        <v>Завантажити сертифікат</v>
      </c>
    </row>
    <row r="185" spans="1:2" x14ac:dyDescent="0.3">
      <c r="A185" t="s">
        <v>184</v>
      </c>
      <c r="B185" t="str">
        <f>HYPERLINK("https://talan.bank.gov.ua/get-user-certificate/JCeuc4Lfnm6wts8zpfFG","Завантажити сертифікат")</f>
        <v>Завантажити сертифікат</v>
      </c>
    </row>
    <row r="186" spans="1:2" x14ac:dyDescent="0.3">
      <c r="A186" t="s">
        <v>185</v>
      </c>
      <c r="B186" t="str">
        <f>HYPERLINK("https://talan.bank.gov.ua/get-user-certificate/JCeucWiFn12ew-Y18VUB","Завантажити сертифікат")</f>
        <v>Завантажити сертифікат</v>
      </c>
    </row>
    <row r="187" spans="1:2" x14ac:dyDescent="0.3">
      <c r="A187" t="s">
        <v>186</v>
      </c>
      <c r="B187" t="str">
        <f>HYPERLINK("https://talan.bank.gov.ua/get-user-certificate/JCeucb9I5AQn7ateuueI","Завантажити сертифікат")</f>
        <v>Завантажити сертифікат</v>
      </c>
    </row>
    <row r="188" spans="1:2" x14ac:dyDescent="0.3">
      <c r="A188" t="s">
        <v>187</v>
      </c>
      <c r="B188" t="str">
        <f>HYPERLINK("https://talan.bank.gov.ua/get-user-certificate/JCeucp9j9-WZHtHalubi","Завантажити сертифікат")</f>
        <v>Завантажити сертифікат</v>
      </c>
    </row>
    <row r="189" spans="1:2" x14ac:dyDescent="0.3">
      <c r="A189" t="s">
        <v>188</v>
      </c>
      <c r="B189" t="str">
        <f>HYPERLINK("https://talan.bank.gov.ua/get-user-certificate/JCeucFqRNGHAHazXmI5j","Завантажити сертифікат")</f>
        <v>Завантажити сертифікат</v>
      </c>
    </row>
    <row r="190" spans="1:2" x14ac:dyDescent="0.3">
      <c r="A190" t="s">
        <v>189</v>
      </c>
      <c r="B190" t="str">
        <f>HYPERLINK("https://talan.bank.gov.ua/get-user-certificate/JCeucTiV78E-g5q3boeV","Завантажити сертифікат")</f>
        <v>Завантажити сертифікат</v>
      </c>
    </row>
    <row r="191" spans="1:2" x14ac:dyDescent="0.3">
      <c r="A191" t="s">
        <v>190</v>
      </c>
      <c r="B191" t="str">
        <f>HYPERLINK("https://talan.bank.gov.ua/get-user-certificate/JCeuclIIArfhfyn-fetN","Завантажити сертифікат")</f>
        <v>Завантажити сертифікат</v>
      </c>
    </row>
    <row r="192" spans="1:2" x14ac:dyDescent="0.3">
      <c r="A192" t="s">
        <v>191</v>
      </c>
      <c r="B192" t="str">
        <f>HYPERLINK("https://talan.bank.gov.ua/get-user-certificate/JCeuc_tMG298BjeZFU5Q","Завантажити сертифікат")</f>
        <v>Завантажити сертифікат</v>
      </c>
    </row>
    <row r="193" spans="1:2" x14ac:dyDescent="0.3">
      <c r="A193" t="s">
        <v>192</v>
      </c>
      <c r="B193" t="str">
        <f>HYPERLINK("https://talan.bank.gov.ua/get-user-certificate/JCeucdTKkzrD3obPfD7k","Завантажити сертифікат")</f>
        <v>Завантажити сертифікат</v>
      </c>
    </row>
    <row r="194" spans="1:2" x14ac:dyDescent="0.3">
      <c r="A194" t="s">
        <v>193</v>
      </c>
      <c r="B194" t="str">
        <f>HYPERLINK("https://talan.bank.gov.ua/get-user-certificate/JCeucTf4kBrMU3C5xjBX","Завантажити сертифікат")</f>
        <v>Завантажити сертифікат</v>
      </c>
    </row>
    <row r="195" spans="1:2" x14ac:dyDescent="0.3">
      <c r="A195" t="s">
        <v>194</v>
      </c>
      <c r="B195" t="str">
        <f>HYPERLINK("https://talan.bank.gov.ua/get-user-certificate/JCeucxcjYCIyEXlBHR9E","Завантажити сертифікат")</f>
        <v>Завантажити сертифікат</v>
      </c>
    </row>
    <row r="196" spans="1:2" x14ac:dyDescent="0.3">
      <c r="A196" t="s">
        <v>195</v>
      </c>
      <c r="B196" t="str">
        <f>HYPERLINK("https://talan.bank.gov.ua/get-user-certificate/JCeucvPP5gvIc-0UmVkW","Завантажити сертифікат")</f>
        <v>Завантажити сертифікат</v>
      </c>
    </row>
    <row r="197" spans="1:2" x14ac:dyDescent="0.3">
      <c r="A197" t="s">
        <v>196</v>
      </c>
      <c r="B197" t="str">
        <f>HYPERLINK("https://talan.bank.gov.ua/get-user-certificate/JCeucQu5gUKpBEZeW8ln","Завантажити сертифікат")</f>
        <v>Завантажити сертифікат</v>
      </c>
    </row>
    <row r="198" spans="1:2" x14ac:dyDescent="0.3">
      <c r="A198" t="s">
        <v>197</v>
      </c>
      <c r="B198" t="str">
        <f>HYPERLINK("https://talan.bank.gov.ua/get-user-certificate/JCeuc67zzsQwCgysnJmd","Завантажити сертифікат")</f>
        <v>Завантажити сертифікат</v>
      </c>
    </row>
    <row r="199" spans="1:2" x14ac:dyDescent="0.3">
      <c r="A199" t="s">
        <v>198</v>
      </c>
      <c r="B199" t="str">
        <f>HYPERLINK("https://talan.bank.gov.ua/get-user-certificate/JCeucBAu0h0Gu0VOldOy","Завантажити сертифікат")</f>
        <v>Завантажити сертифікат</v>
      </c>
    </row>
    <row r="200" spans="1:2" x14ac:dyDescent="0.3">
      <c r="A200" t="s">
        <v>199</v>
      </c>
      <c r="B200" t="str">
        <f>HYPERLINK("https://talan.bank.gov.ua/get-user-certificate/JCeucaOo8tRLK5YaKZK5","Завантажити сертифікат")</f>
        <v>Завантажити сертифікат</v>
      </c>
    </row>
    <row r="201" spans="1:2" x14ac:dyDescent="0.3">
      <c r="A201" t="s">
        <v>200</v>
      </c>
      <c r="B201" t="str">
        <f>HYPERLINK("https://talan.bank.gov.ua/get-user-certificate/JCeuc_y5kQZ3uJi1kXQn","Завантажити сертифікат")</f>
        <v>Завантажити сертифікат</v>
      </c>
    </row>
    <row r="202" spans="1:2" x14ac:dyDescent="0.3">
      <c r="A202" t="s">
        <v>201</v>
      </c>
      <c r="B202" t="str">
        <f>HYPERLINK("https://talan.bank.gov.ua/get-user-certificate/JCeucC1V3Kc7FSWD-5N8","Завантажити сертифікат")</f>
        <v>Завантажити сертифікат</v>
      </c>
    </row>
    <row r="203" spans="1:2" x14ac:dyDescent="0.3">
      <c r="A203" t="s">
        <v>202</v>
      </c>
      <c r="B203" t="str">
        <f>HYPERLINK("https://talan.bank.gov.ua/get-user-certificate/JCeuc2dk8oQvql80DakR","Завантажити сертифікат")</f>
        <v>Завантажити сертифікат</v>
      </c>
    </row>
    <row r="204" spans="1:2" x14ac:dyDescent="0.3">
      <c r="A204" t="s">
        <v>203</v>
      </c>
      <c r="B204" t="str">
        <f>HYPERLINK("https://talan.bank.gov.ua/get-user-certificate/JCeuckCFBoaFSq4pYkIh","Завантажити сертифікат")</f>
        <v>Завантажити сертифікат</v>
      </c>
    </row>
    <row r="205" spans="1:2" x14ac:dyDescent="0.3">
      <c r="A205" t="s">
        <v>204</v>
      </c>
      <c r="B205" t="str">
        <f>HYPERLINK("https://talan.bank.gov.ua/get-user-certificate/JCeucp_rfNrTBLTUTWSL","Завантажити сертифікат")</f>
        <v>Завантажити сертифікат</v>
      </c>
    </row>
    <row r="206" spans="1:2" x14ac:dyDescent="0.3">
      <c r="A206" t="s">
        <v>205</v>
      </c>
      <c r="B206" t="str">
        <f>HYPERLINK("https://talan.bank.gov.ua/get-user-certificate/JCeucChCEBRI0BBPhRoo","Завантажити сертифікат")</f>
        <v>Завантажити сертифікат</v>
      </c>
    </row>
    <row r="207" spans="1:2" x14ac:dyDescent="0.3">
      <c r="A207" t="s">
        <v>206</v>
      </c>
      <c r="B207" t="str">
        <f>HYPERLINK("https://talan.bank.gov.ua/get-user-certificate/JCeucAmxFwRIozUCMiCy","Завантажити сертифікат")</f>
        <v>Завантажити сертифікат</v>
      </c>
    </row>
    <row r="208" spans="1:2" x14ac:dyDescent="0.3">
      <c r="A208" t="s">
        <v>207</v>
      </c>
      <c r="B208" t="str">
        <f>HYPERLINK("https://talan.bank.gov.ua/get-user-certificate/JCeucih_0N5cVa3hN-Ei","Завантажити сертифікат")</f>
        <v>Завантажити сертифікат</v>
      </c>
    </row>
    <row r="209" spans="1:2" x14ac:dyDescent="0.3">
      <c r="A209" t="s">
        <v>208</v>
      </c>
      <c r="B209" t="str">
        <f>HYPERLINK("https://talan.bank.gov.ua/get-user-certificate/JCeuc7g8SiTw19iJFT06","Завантажити сертифікат")</f>
        <v>Завантажити сертифікат</v>
      </c>
    </row>
    <row r="210" spans="1:2" x14ac:dyDescent="0.3">
      <c r="A210" t="s">
        <v>209</v>
      </c>
      <c r="B210" t="str">
        <f>HYPERLINK("https://talan.bank.gov.ua/get-user-certificate/JCeuc3WqEJbcWsI7dRhU","Завантажити сертифікат")</f>
        <v>Завантажити сертифікат</v>
      </c>
    </row>
    <row r="211" spans="1:2" x14ac:dyDescent="0.3">
      <c r="A211" t="s">
        <v>210</v>
      </c>
      <c r="B211" t="str">
        <f>HYPERLINK("https://talan.bank.gov.ua/get-user-certificate/JCeucNOMh5sdv9MXd3tE","Завантажити сертифікат")</f>
        <v>Завантажити сертифікат</v>
      </c>
    </row>
    <row r="212" spans="1:2" x14ac:dyDescent="0.3">
      <c r="A212" t="s">
        <v>211</v>
      </c>
      <c r="B212" t="str">
        <f>HYPERLINK("https://talan.bank.gov.ua/get-user-certificate/JCeuczx6lMm6V9OUFJqa","Завантажити сертифікат")</f>
        <v>Завантажити сертифікат</v>
      </c>
    </row>
    <row r="213" spans="1:2" x14ac:dyDescent="0.3">
      <c r="A213" t="s">
        <v>212</v>
      </c>
      <c r="B213" t="str">
        <f>HYPERLINK("https://talan.bank.gov.ua/get-user-certificate/JCeucS5FgjhbEd2M5xcg","Завантажити сертифікат")</f>
        <v>Завантажити сертифікат</v>
      </c>
    </row>
    <row r="214" spans="1:2" x14ac:dyDescent="0.3">
      <c r="A214" t="s">
        <v>213</v>
      </c>
      <c r="B214" t="str">
        <f>HYPERLINK("https://talan.bank.gov.ua/get-user-certificate/JCeucqUkUBoQk4rkDQ3W","Завантажити сертифікат")</f>
        <v>Завантажити сертифікат</v>
      </c>
    </row>
    <row r="215" spans="1:2" x14ac:dyDescent="0.3">
      <c r="A215" t="s">
        <v>214</v>
      </c>
      <c r="B215" t="str">
        <f>HYPERLINK("https://talan.bank.gov.ua/get-user-certificate/JCeucMD5485qF6MF5wjE","Завантажити сертифікат")</f>
        <v>Завантажити сертифікат</v>
      </c>
    </row>
    <row r="216" spans="1:2" x14ac:dyDescent="0.3">
      <c r="A216" t="s">
        <v>215</v>
      </c>
      <c r="B216" t="str">
        <f>HYPERLINK("https://talan.bank.gov.ua/get-user-certificate/JCeucBXZN5mGSIeIprGK","Завантажити сертифікат")</f>
        <v>Завантажити сертифікат</v>
      </c>
    </row>
    <row r="217" spans="1:2" x14ac:dyDescent="0.3">
      <c r="A217" t="s">
        <v>216</v>
      </c>
      <c r="B217" t="str">
        <f>HYPERLINK("https://talan.bank.gov.ua/get-user-certificate/JCeucoqCqevqAoFcV71r","Завантажити сертифікат")</f>
        <v>Завантажити сертифікат</v>
      </c>
    </row>
    <row r="218" spans="1:2" x14ac:dyDescent="0.3">
      <c r="A218" t="s">
        <v>217</v>
      </c>
      <c r="B218" t="str">
        <f>HYPERLINK("https://talan.bank.gov.ua/get-user-certificate/JCeucv7wlqtfxDuDHCNc","Завантажити сертифікат")</f>
        <v>Завантажити сертифікат</v>
      </c>
    </row>
    <row r="219" spans="1:2" x14ac:dyDescent="0.3">
      <c r="A219" t="s">
        <v>218</v>
      </c>
      <c r="B219" t="str">
        <f>HYPERLINK("https://talan.bank.gov.ua/get-user-certificate/JCeuceeZr-PiRQWmGxe-","Завантажити сертифікат")</f>
        <v>Завантажити сертифікат</v>
      </c>
    </row>
    <row r="220" spans="1:2" x14ac:dyDescent="0.3">
      <c r="A220" t="s">
        <v>219</v>
      </c>
      <c r="B220" t="str">
        <f>HYPERLINK("https://talan.bank.gov.ua/get-user-certificate/JCeucZA3S3H2P7w-FVv4","Завантажити сертифікат")</f>
        <v>Завантажити сертифікат</v>
      </c>
    </row>
    <row r="221" spans="1:2" x14ac:dyDescent="0.3">
      <c r="A221" t="s">
        <v>220</v>
      </c>
      <c r="B221" t="str">
        <f>HYPERLINK("https://talan.bank.gov.ua/get-user-certificate/JCeucp3fQWfreTfjdwWn","Завантажити сертифікат")</f>
        <v>Завантажити сертифікат</v>
      </c>
    </row>
    <row r="222" spans="1:2" x14ac:dyDescent="0.3">
      <c r="A222" t="s">
        <v>221</v>
      </c>
      <c r="B222" t="str">
        <f>HYPERLINK("https://talan.bank.gov.ua/get-user-certificate/JCeuc4NwFFWi9T9e6ee9","Завантажити сертифікат")</f>
        <v>Завантажити сертифікат</v>
      </c>
    </row>
    <row r="223" spans="1:2" x14ac:dyDescent="0.3">
      <c r="A223" t="s">
        <v>222</v>
      </c>
      <c r="B223" t="str">
        <f>HYPERLINK("https://talan.bank.gov.ua/get-user-certificate/JCeuc3qLFG4kHK6cjeSw","Завантажити сертифікат")</f>
        <v>Завантажити сертифікат</v>
      </c>
    </row>
    <row r="224" spans="1:2" x14ac:dyDescent="0.3">
      <c r="A224" t="s">
        <v>223</v>
      </c>
      <c r="B224" t="str">
        <f>HYPERLINK("https://talan.bank.gov.ua/get-user-certificate/JCeuc0ksBlqCzbH5DlIN","Завантажити сертифікат")</f>
        <v>Завантажити сертифікат</v>
      </c>
    </row>
    <row r="225" spans="1:2" x14ac:dyDescent="0.3">
      <c r="A225" t="s">
        <v>224</v>
      </c>
      <c r="B225" t="str">
        <f>HYPERLINK("https://talan.bank.gov.ua/get-user-certificate/JCeucsNHB7NIISs2sCyE","Завантажити сертифікат")</f>
        <v>Завантажити сертифікат</v>
      </c>
    </row>
    <row r="226" spans="1:2" x14ac:dyDescent="0.3">
      <c r="A226" t="s">
        <v>225</v>
      </c>
      <c r="B226" t="str">
        <f>HYPERLINK("https://talan.bank.gov.ua/get-user-certificate/JCeucwARS0H_En0ftcAa","Завантажити сертифікат")</f>
        <v>Завантажити сертифікат</v>
      </c>
    </row>
    <row r="227" spans="1:2" x14ac:dyDescent="0.3">
      <c r="A227" t="s">
        <v>226</v>
      </c>
      <c r="B227" t="str">
        <f>HYPERLINK("https://talan.bank.gov.ua/get-user-certificate/JCeuclGQn2azUdhTCDAH","Завантажити сертифікат")</f>
        <v>Завантажити сертифікат</v>
      </c>
    </row>
    <row r="228" spans="1:2" x14ac:dyDescent="0.3">
      <c r="A228" t="s">
        <v>227</v>
      </c>
      <c r="B228" t="str">
        <f>HYPERLINK("https://talan.bank.gov.ua/get-user-certificate/JCeuc6C1wgnzuRlO4Xga","Завантажити сертифікат")</f>
        <v>Завантажити сертифікат</v>
      </c>
    </row>
    <row r="229" spans="1:2" x14ac:dyDescent="0.3">
      <c r="A229" t="s">
        <v>228</v>
      </c>
      <c r="B229" t="str">
        <f>HYPERLINK("https://talan.bank.gov.ua/get-user-certificate/JCeucJHEfNqD-ZePN-cC","Завантажити сертифікат")</f>
        <v>Завантажити сертифікат</v>
      </c>
    </row>
    <row r="230" spans="1:2" x14ac:dyDescent="0.3">
      <c r="A230" t="s">
        <v>229</v>
      </c>
      <c r="B230" t="str">
        <f>HYPERLINK("https://talan.bank.gov.ua/get-user-certificate/JCeucUXPfKGHDJf4qfeP","Завантажити сертифікат")</f>
        <v>Завантажити сертифікат</v>
      </c>
    </row>
    <row r="231" spans="1:2" x14ac:dyDescent="0.3">
      <c r="A231" t="s">
        <v>230</v>
      </c>
      <c r="B231" t="str">
        <f>HYPERLINK("https://talan.bank.gov.ua/get-user-certificate/JCeucc5isajPtCg2D9Wp","Завантажити сертифікат")</f>
        <v>Завантажити сертифікат</v>
      </c>
    </row>
    <row r="232" spans="1:2" x14ac:dyDescent="0.3">
      <c r="A232" t="s">
        <v>231</v>
      </c>
      <c r="B232" t="str">
        <f>HYPERLINK("https://talan.bank.gov.ua/get-user-certificate/JCeuclmMmFw3G3Q6pHqA","Завантажити сертифікат")</f>
        <v>Завантажити сертифікат</v>
      </c>
    </row>
    <row r="233" spans="1:2" x14ac:dyDescent="0.3">
      <c r="A233" t="s">
        <v>232</v>
      </c>
      <c r="B233" t="str">
        <f>HYPERLINK("https://talan.bank.gov.ua/get-user-certificate/JCeucouw6FTTK74WKEdo","Завантажити сертифікат")</f>
        <v>Завантажити сертифікат</v>
      </c>
    </row>
    <row r="234" spans="1:2" x14ac:dyDescent="0.3">
      <c r="A234" t="s">
        <v>233</v>
      </c>
      <c r="B234" t="str">
        <f>HYPERLINK("https://talan.bank.gov.ua/get-user-certificate/JCeuctYp1QoOVM3W8Hni","Завантажити сертифікат")</f>
        <v>Завантажити сертифікат</v>
      </c>
    </row>
    <row r="235" spans="1:2" x14ac:dyDescent="0.3">
      <c r="A235" t="s">
        <v>234</v>
      </c>
      <c r="B235" t="str">
        <f>HYPERLINK("https://talan.bank.gov.ua/get-user-certificate/JCeucYrhn-R76jDRUhyC","Завантажити сертифікат")</f>
        <v>Завантажити сертифікат</v>
      </c>
    </row>
    <row r="236" spans="1:2" x14ac:dyDescent="0.3">
      <c r="A236" t="s">
        <v>235</v>
      </c>
      <c r="B236" t="str">
        <f>HYPERLINK("https://talan.bank.gov.ua/get-user-certificate/JCeucNXA8ygHZOLb9Qus","Завантажити сертифікат")</f>
        <v>Завантажити сертифікат</v>
      </c>
    </row>
    <row r="237" spans="1:2" x14ac:dyDescent="0.3">
      <c r="A237" t="s">
        <v>236</v>
      </c>
      <c r="B237" t="str">
        <f>HYPERLINK("https://talan.bank.gov.ua/get-user-certificate/JCeucD7umkCxPspOSSSt","Завантажити сертифікат")</f>
        <v>Завантажити сертифікат</v>
      </c>
    </row>
    <row r="238" spans="1:2" x14ac:dyDescent="0.3">
      <c r="A238" t="s">
        <v>237</v>
      </c>
      <c r="B238" t="str">
        <f>HYPERLINK("https://talan.bank.gov.ua/get-user-certificate/JCeucxuvd7BMCIGCb5qq","Завантажити сертифікат")</f>
        <v>Завантажити сертифікат</v>
      </c>
    </row>
    <row r="239" spans="1:2" x14ac:dyDescent="0.3">
      <c r="A239" t="s">
        <v>238</v>
      </c>
      <c r="B239" t="str">
        <f>HYPERLINK("https://talan.bank.gov.ua/get-user-certificate/JCeucgtsMyLgCp0l_O8C","Завантажити сертифікат")</f>
        <v>Завантажити сертифікат</v>
      </c>
    </row>
    <row r="240" spans="1:2" x14ac:dyDescent="0.3">
      <c r="A240" t="s">
        <v>239</v>
      </c>
      <c r="B240" t="str">
        <f>HYPERLINK("https://talan.bank.gov.ua/get-user-certificate/JCeucBpnvUaHv7ahQYj5","Завантажити сертифікат")</f>
        <v>Завантажити сертифікат</v>
      </c>
    </row>
    <row r="241" spans="1:2" x14ac:dyDescent="0.3">
      <c r="A241" t="s">
        <v>240</v>
      </c>
      <c r="B241" t="str">
        <f>HYPERLINK("https://talan.bank.gov.ua/get-user-certificate/JCeucuyeUBvk3NWV_7cL","Завантажити сертифікат")</f>
        <v>Завантажити сертифікат</v>
      </c>
    </row>
    <row r="242" spans="1:2" x14ac:dyDescent="0.3">
      <c r="A242" t="s">
        <v>241</v>
      </c>
      <c r="B242" t="str">
        <f>HYPERLINK("https://talan.bank.gov.ua/get-user-certificate/JCeucl9wI9A_5zykSioP","Завантажити сертифікат")</f>
        <v>Завантажити сертифікат</v>
      </c>
    </row>
    <row r="243" spans="1:2" x14ac:dyDescent="0.3">
      <c r="A243" t="s">
        <v>242</v>
      </c>
      <c r="B243" t="str">
        <f>HYPERLINK("https://talan.bank.gov.ua/get-user-certificate/JCeuc7UI-9o4B3OtpDCz","Завантажити сертифікат")</f>
        <v>Завантажити сертифікат</v>
      </c>
    </row>
    <row r="244" spans="1:2" x14ac:dyDescent="0.3">
      <c r="A244" t="s">
        <v>243</v>
      </c>
      <c r="B244" t="str">
        <f>HYPERLINK("https://talan.bank.gov.ua/get-user-certificate/JCeucWfBaesnPA4Kd7Wo","Завантажити сертифікат")</f>
        <v>Завантажити сертифікат</v>
      </c>
    </row>
    <row r="245" spans="1:2" x14ac:dyDescent="0.3">
      <c r="A245" t="s">
        <v>244</v>
      </c>
      <c r="B245" t="str">
        <f>HYPERLINK("https://talan.bank.gov.ua/get-user-certificate/JCeuccGZuulK7NE7c6dG","Завантажити сертифікат")</f>
        <v>Завантажити сертифікат</v>
      </c>
    </row>
    <row r="246" spans="1:2" x14ac:dyDescent="0.3">
      <c r="A246" t="s">
        <v>245</v>
      </c>
      <c r="B246" t="str">
        <f>HYPERLINK("https://talan.bank.gov.ua/get-user-certificate/JCeucqckKTA1qbeEB-DF","Завантажити сертифікат")</f>
        <v>Завантажити сертифікат</v>
      </c>
    </row>
    <row r="247" spans="1:2" x14ac:dyDescent="0.3">
      <c r="A247" t="s">
        <v>246</v>
      </c>
      <c r="B247" t="str">
        <f>HYPERLINK("https://talan.bank.gov.ua/get-user-certificate/JCeucku0dDqI1g4fm_d-","Завантажити сертифікат")</f>
        <v>Завантажити сертифікат</v>
      </c>
    </row>
    <row r="248" spans="1:2" x14ac:dyDescent="0.3">
      <c r="A248" t="s">
        <v>247</v>
      </c>
      <c r="B248" t="str">
        <f>HYPERLINK("https://talan.bank.gov.ua/get-user-certificate/JCeucROCmOfADT2SlLH2","Завантажити сертифікат")</f>
        <v>Завантажити сертифікат</v>
      </c>
    </row>
    <row r="249" spans="1:2" x14ac:dyDescent="0.3">
      <c r="A249" t="s">
        <v>248</v>
      </c>
      <c r="B249" t="str">
        <f>HYPERLINK("https://talan.bank.gov.ua/get-user-certificate/JCeucoBiCwWBFVZmzfOc","Завантажити сертифікат")</f>
        <v>Завантажити сертифікат</v>
      </c>
    </row>
    <row r="250" spans="1:2" x14ac:dyDescent="0.3">
      <c r="A250" t="s">
        <v>249</v>
      </c>
      <c r="B250" t="str">
        <f>HYPERLINK("https://talan.bank.gov.ua/get-user-certificate/JCeucd4bQbSwMSdj_OTo","Завантажити сертифікат")</f>
        <v>Завантажити сертифікат</v>
      </c>
    </row>
    <row r="251" spans="1:2" x14ac:dyDescent="0.3">
      <c r="A251" t="s">
        <v>250</v>
      </c>
      <c r="B251" t="str">
        <f>HYPERLINK("https://talan.bank.gov.ua/get-user-certificate/JCeucoMd19GZRazd9ube","Завантажити сертифікат")</f>
        <v>Завантажити сертифікат</v>
      </c>
    </row>
    <row r="252" spans="1:2" x14ac:dyDescent="0.3">
      <c r="A252" t="s">
        <v>251</v>
      </c>
      <c r="B252" t="str">
        <f>HYPERLINK("https://talan.bank.gov.ua/get-user-certificate/JCeucNQQc54ctnykFFpG","Завантажити сертифікат")</f>
        <v>Завантажити сертифікат</v>
      </c>
    </row>
    <row r="253" spans="1:2" x14ac:dyDescent="0.3">
      <c r="A253" t="s">
        <v>252</v>
      </c>
      <c r="B253" t="str">
        <f>HYPERLINK("https://talan.bank.gov.ua/get-user-certificate/JCeuciLML6EJ7C6gHRgX","Завантажити сертифікат")</f>
        <v>Завантажити сертифікат</v>
      </c>
    </row>
    <row r="254" spans="1:2" x14ac:dyDescent="0.3">
      <c r="A254" t="s">
        <v>253</v>
      </c>
      <c r="B254" t="str">
        <f>HYPERLINK("https://talan.bank.gov.ua/get-user-certificate/JCeucKNCCaBeb2IqnVaq","Завантажити сертифікат")</f>
        <v>Завантажити сертифікат</v>
      </c>
    </row>
    <row r="255" spans="1:2" x14ac:dyDescent="0.3">
      <c r="A255" t="s">
        <v>254</v>
      </c>
      <c r="B255" t="str">
        <f>HYPERLINK("https://talan.bank.gov.ua/get-user-certificate/JCeuc2TTuZBP6JeGD0cW","Завантажити сертифікат")</f>
        <v>Завантажити сертифікат</v>
      </c>
    </row>
    <row r="256" spans="1:2" x14ac:dyDescent="0.3">
      <c r="A256" t="s">
        <v>255</v>
      </c>
      <c r="B256" t="str">
        <f>HYPERLINK("https://talan.bank.gov.ua/get-user-certificate/JCeuc-5wxWszXuRMtD8n","Завантажити сертифікат")</f>
        <v>Завантажити сертифікат</v>
      </c>
    </row>
    <row r="257" spans="1:2" x14ac:dyDescent="0.3">
      <c r="A257" t="s">
        <v>256</v>
      </c>
      <c r="B257" t="str">
        <f>HYPERLINK("https://talan.bank.gov.ua/get-user-certificate/JCeuc7gc-WBvoET4pVs-","Завантажити сертифікат")</f>
        <v>Завантажити сертифікат</v>
      </c>
    </row>
    <row r="258" spans="1:2" x14ac:dyDescent="0.3">
      <c r="A258" t="s">
        <v>257</v>
      </c>
      <c r="B258" t="str">
        <f>HYPERLINK("https://talan.bank.gov.ua/get-user-certificate/JCeuc_ZoC3Kyg6r2SZv7","Завантажити сертифікат")</f>
        <v>Завантажити сертифікат</v>
      </c>
    </row>
    <row r="259" spans="1:2" x14ac:dyDescent="0.3">
      <c r="A259" t="s">
        <v>258</v>
      </c>
      <c r="B259" t="str">
        <f>HYPERLINK("https://talan.bank.gov.ua/get-user-certificate/JCeucT7WXG2q2qMkJ2M4","Завантажити сертифікат")</f>
        <v>Завантажити сертифікат</v>
      </c>
    </row>
    <row r="260" spans="1:2" x14ac:dyDescent="0.3">
      <c r="A260" t="s">
        <v>259</v>
      </c>
      <c r="B260" t="str">
        <f>HYPERLINK("https://talan.bank.gov.ua/get-user-certificate/JCeucZ1UTrY0EB5sYZSc","Завантажити сертифікат")</f>
        <v>Завантажити сертифікат</v>
      </c>
    </row>
    <row r="261" spans="1:2" x14ac:dyDescent="0.3">
      <c r="A261" t="s">
        <v>260</v>
      </c>
      <c r="B261" t="str">
        <f>HYPERLINK("https://talan.bank.gov.ua/get-user-certificate/JCeucxB-hy1WDoXvzw0_","Завантажити сертифікат")</f>
        <v>Завантажити сертифікат</v>
      </c>
    </row>
    <row r="262" spans="1:2" x14ac:dyDescent="0.3">
      <c r="A262" t="s">
        <v>261</v>
      </c>
      <c r="B262" t="str">
        <f>HYPERLINK("https://talan.bank.gov.ua/get-user-certificate/JCeucpLF8k03mYmp_efB","Завантажити сертифікат")</f>
        <v>Завантажити сертифікат</v>
      </c>
    </row>
    <row r="263" spans="1:2" x14ac:dyDescent="0.3">
      <c r="A263" t="s">
        <v>262</v>
      </c>
      <c r="B263" t="str">
        <f>HYPERLINK("https://talan.bank.gov.ua/get-user-certificate/JCeucDlulMXmse7uUgme","Завантажити сертифікат")</f>
        <v>Завантажити сертифікат</v>
      </c>
    </row>
    <row r="264" spans="1:2" x14ac:dyDescent="0.3">
      <c r="A264" t="s">
        <v>263</v>
      </c>
      <c r="B264" t="str">
        <f>HYPERLINK("https://talan.bank.gov.ua/get-user-certificate/JCeucASKrdQlG0-w1V0Q","Завантажити сертифікат")</f>
        <v>Завантажити сертифікат</v>
      </c>
    </row>
    <row r="265" spans="1:2" x14ac:dyDescent="0.3">
      <c r="A265" t="s">
        <v>264</v>
      </c>
      <c r="B265" t="str">
        <f>HYPERLINK("https://talan.bank.gov.ua/get-user-certificate/JCeucTjZdY3TqPELu2nR","Завантажити сертифікат")</f>
        <v>Завантажити сертифікат</v>
      </c>
    </row>
    <row r="266" spans="1:2" x14ac:dyDescent="0.3">
      <c r="A266" t="s">
        <v>265</v>
      </c>
      <c r="B266" t="str">
        <f>HYPERLINK("https://talan.bank.gov.ua/get-user-certificate/JCeuch8SbU2jnY1_HmGD","Завантажити сертифікат")</f>
        <v>Завантажити сертифікат</v>
      </c>
    </row>
    <row r="267" spans="1:2" x14ac:dyDescent="0.3">
      <c r="A267" t="s">
        <v>266</v>
      </c>
      <c r="B267" t="str">
        <f>HYPERLINK("https://talan.bank.gov.ua/get-user-certificate/JCeuckTcY7wWob2_5_ap","Завантажити сертифікат")</f>
        <v>Завантажити сертифікат</v>
      </c>
    </row>
    <row r="268" spans="1:2" x14ac:dyDescent="0.3">
      <c r="A268" t="s">
        <v>267</v>
      </c>
      <c r="B268" t="str">
        <f>HYPERLINK("https://talan.bank.gov.ua/get-user-certificate/JCeucH2r5jdATzYvrRmL","Завантажити сертифікат")</f>
        <v>Завантажити сертифікат</v>
      </c>
    </row>
    <row r="269" spans="1:2" x14ac:dyDescent="0.3">
      <c r="A269" t="s">
        <v>268</v>
      </c>
      <c r="B269" t="str">
        <f>HYPERLINK("https://talan.bank.gov.ua/get-user-certificate/JCeucgaFJX4kRCK7K9r9","Завантажити сертифікат")</f>
        <v>Завантажити сертифікат</v>
      </c>
    </row>
    <row r="270" spans="1:2" x14ac:dyDescent="0.3">
      <c r="A270" t="s">
        <v>269</v>
      </c>
      <c r="B270" t="str">
        <f>HYPERLINK("https://talan.bank.gov.ua/get-user-certificate/JCeucdrLPB91Ts4GeH0w","Завантажити сертифікат")</f>
        <v>Завантажити сертифікат</v>
      </c>
    </row>
    <row r="271" spans="1:2" x14ac:dyDescent="0.3">
      <c r="A271" t="s">
        <v>270</v>
      </c>
      <c r="B271" t="str">
        <f>HYPERLINK("https://talan.bank.gov.ua/get-user-certificate/JCeucfLRtQaXJSiN7GIr","Завантажити сертифікат")</f>
        <v>Завантажити сертифікат</v>
      </c>
    </row>
    <row r="272" spans="1:2" x14ac:dyDescent="0.3">
      <c r="A272" t="s">
        <v>271</v>
      </c>
      <c r="B272" t="str">
        <f>HYPERLINK("https://talan.bank.gov.ua/get-user-certificate/JCeucB29s-nHLl0NrUAb","Завантажити сертифікат")</f>
        <v>Завантажити сертифікат</v>
      </c>
    </row>
    <row r="273" spans="1:2" x14ac:dyDescent="0.3">
      <c r="A273" t="s">
        <v>272</v>
      </c>
      <c r="B273" t="str">
        <f>HYPERLINK("https://talan.bank.gov.ua/get-user-certificate/JCeuc3Oka7bpYg03u62S","Завантажити сертифікат")</f>
        <v>Завантажити сертифікат</v>
      </c>
    </row>
    <row r="274" spans="1:2" x14ac:dyDescent="0.3">
      <c r="A274" t="s">
        <v>273</v>
      </c>
      <c r="B274" t="str">
        <f>HYPERLINK("https://talan.bank.gov.ua/get-user-certificate/JCeucbt7vjjIH5S_9J-9","Завантажити сертифікат")</f>
        <v>Завантажити сертифікат</v>
      </c>
    </row>
    <row r="275" spans="1:2" x14ac:dyDescent="0.3">
      <c r="A275" t="s">
        <v>274</v>
      </c>
      <c r="B275" t="str">
        <f>HYPERLINK("https://talan.bank.gov.ua/get-user-certificate/JCeuchrXU1bUMP_S_iqM","Завантажити сертифікат")</f>
        <v>Завантажити сертифікат</v>
      </c>
    </row>
    <row r="276" spans="1:2" x14ac:dyDescent="0.3">
      <c r="A276" t="s">
        <v>275</v>
      </c>
      <c r="B276" t="str">
        <f>HYPERLINK("https://talan.bank.gov.ua/get-user-certificate/JCeucElebfR7SfkkEUda","Завантажити сертифікат")</f>
        <v>Завантажити сертифікат</v>
      </c>
    </row>
    <row r="277" spans="1:2" x14ac:dyDescent="0.3">
      <c r="A277" t="s">
        <v>276</v>
      </c>
      <c r="B277" t="str">
        <f>HYPERLINK("https://talan.bank.gov.ua/get-user-certificate/JCeucuG0CePDt74fDZvL","Завантажити сертифікат")</f>
        <v>Завантажити сертифікат</v>
      </c>
    </row>
    <row r="278" spans="1:2" x14ac:dyDescent="0.3">
      <c r="A278" t="s">
        <v>277</v>
      </c>
      <c r="B278" t="str">
        <f>HYPERLINK("https://talan.bank.gov.ua/get-user-certificate/JCeucKD01M48swNvab7h","Завантажити сертифікат")</f>
        <v>Завантажити сертифікат</v>
      </c>
    </row>
    <row r="279" spans="1:2" x14ac:dyDescent="0.3">
      <c r="A279" t="s">
        <v>278</v>
      </c>
      <c r="B279" t="str">
        <f>HYPERLINK("https://talan.bank.gov.ua/get-user-certificate/JCeucP1ElTID8TI3aF7D","Завантажити сертифікат")</f>
        <v>Завантажити сертифікат</v>
      </c>
    </row>
    <row r="280" spans="1:2" x14ac:dyDescent="0.3">
      <c r="A280" t="s">
        <v>279</v>
      </c>
      <c r="B280" t="str">
        <f>HYPERLINK("https://talan.bank.gov.ua/get-user-certificate/JCeucNDJGdHZEoj4m1ba","Завантажити сертифікат")</f>
        <v>Завантажити сертифікат</v>
      </c>
    </row>
    <row r="281" spans="1:2" x14ac:dyDescent="0.3">
      <c r="A281" t="s">
        <v>280</v>
      </c>
      <c r="B281" t="str">
        <f>HYPERLINK("https://talan.bank.gov.ua/get-user-certificate/JCeucerrpWGRHaF5VIfi","Завантажити сертифікат")</f>
        <v>Завантажити сертифікат</v>
      </c>
    </row>
    <row r="282" spans="1:2" x14ac:dyDescent="0.3">
      <c r="A282" t="s">
        <v>281</v>
      </c>
      <c r="B282" t="str">
        <f>HYPERLINK("https://talan.bank.gov.ua/get-user-certificate/JCeuc9AT1aSIO-04kM5S","Завантажити сертифікат")</f>
        <v>Завантажити сертифікат</v>
      </c>
    </row>
    <row r="283" spans="1:2" x14ac:dyDescent="0.3">
      <c r="A283" t="s">
        <v>282</v>
      </c>
      <c r="B283" t="str">
        <f>HYPERLINK("https://talan.bank.gov.ua/get-user-certificate/JCeucuGK8hXx542lsh2f","Завантажити сертифікат")</f>
        <v>Завантажити сертифікат</v>
      </c>
    </row>
    <row r="284" spans="1:2" x14ac:dyDescent="0.3">
      <c r="A284" t="s">
        <v>283</v>
      </c>
      <c r="B284" t="str">
        <f>HYPERLINK("https://talan.bank.gov.ua/get-user-certificate/JCeuckAJUg6M5utX8X_F","Завантажити сертифікат")</f>
        <v>Завантажити сертифікат</v>
      </c>
    </row>
    <row r="285" spans="1:2" x14ac:dyDescent="0.3">
      <c r="A285" t="s">
        <v>284</v>
      </c>
      <c r="B285" t="str">
        <f>HYPERLINK("https://talan.bank.gov.ua/get-user-certificate/JCeucoTT4llnHi-_SvoW","Завантажити сертифікат")</f>
        <v>Завантажити сертифікат</v>
      </c>
    </row>
    <row r="286" spans="1:2" x14ac:dyDescent="0.3">
      <c r="A286" t="s">
        <v>285</v>
      </c>
      <c r="B286" t="str">
        <f>HYPERLINK("https://talan.bank.gov.ua/get-user-certificate/JCeucDSwDsVXXWs6XHfI","Завантажити сертифікат")</f>
        <v>Завантажити сертифікат</v>
      </c>
    </row>
    <row r="287" spans="1:2" x14ac:dyDescent="0.3">
      <c r="A287" t="s">
        <v>286</v>
      </c>
      <c r="B287" t="str">
        <f>HYPERLINK("https://talan.bank.gov.ua/get-user-certificate/JCeucEH5XWG5dVrR8k2V","Завантажити сертифікат")</f>
        <v>Завантажити сертифікат</v>
      </c>
    </row>
    <row r="288" spans="1:2" x14ac:dyDescent="0.3">
      <c r="A288" t="s">
        <v>287</v>
      </c>
      <c r="B288" t="str">
        <f>HYPERLINK("https://talan.bank.gov.ua/get-user-certificate/JCeuc6mlncnUN3y81iz3","Завантажити сертифікат")</f>
        <v>Завантажити сертифікат</v>
      </c>
    </row>
    <row r="289" spans="1:2" x14ac:dyDescent="0.3">
      <c r="A289" t="s">
        <v>288</v>
      </c>
      <c r="B289" t="str">
        <f>HYPERLINK("https://talan.bank.gov.ua/get-user-certificate/JCeucabiwlEEUKWop1bj","Завантажити сертифікат")</f>
        <v>Завантажити сертифікат</v>
      </c>
    </row>
    <row r="290" spans="1:2" x14ac:dyDescent="0.3">
      <c r="A290" t="s">
        <v>289</v>
      </c>
      <c r="B290" t="str">
        <f>HYPERLINK("https://talan.bank.gov.ua/get-user-certificate/JCeuc3Y01iuzxJruIz-W","Завантажити сертифікат")</f>
        <v>Завантажити сертифікат</v>
      </c>
    </row>
    <row r="291" spans="1:2" x14ac:dyDescent="0.3">
      <c r="A291" t="s">
        <v>290</v>
      </c>
      <c r="B291" t="str">
        <f>HYPERLINK("https://talan.bank.gov.ua/get-user-certificate/JCeuc-4iFMPadbsgGMyw","Завантажити сертифікат")</f>
        <v>Завантажити сертифікат</v>
      </c>
    </row>
    <row r="292" spans="1:2" x14ac:dyDescent="0.3">
      <c r="A292" t="s">
        <v>291</v>
      </c>
      <c r="B292" t="str">
        <f>HYPERLINK("https://talan.bank.gov.ua/get-user-certificate/JCeucJskNMr-CXKOTstk","Завантажити сертифікат")</f>
        <v>Завантажити сертифікат</v>
      </c>
    </row>
    <row r="293" spans="1:2" x14ac:dyDescent="0.3">
      <c r="A293" t="s">
        <v>292</v>
      </c>
      <c r="B293" t="str">
        <f>HYPERLINK("https://talan.bank.gov.ua/get-user-certificate/JCeuc0uNuyc6o4Gowkzq","Завантажити сертифікат")</f>
        <v>Завантажити сертифікат</v>
      </c>
    </row>
    <row r="294" spans="1:2" x14ac:dyDescent="0.3">
      <c r="A294" t="s">
        <v>293</v>
      </c>
      <c r="B294" t="str">
        <f>HYPERLINK("https://talan.bank.gov.ua/get-user-certificate/JCeuc3Qnl2DkeAocOhag","Завантажити сертифікат")</f>
        <v>Завантажити сертифікат</v>
      </c>
    </row>
    <row r="295" spans="1:2" x14ac:dyDescent="0.3">
      <c r="A295" t="s">
        <v>294</v>
      </c>
      <c r="B295" t="str">
        <f>HYPERLINK("https://talan.bank.gov.ua/get-user-certificate/JCeucDlKIgyjpz7QID9i","Завантажити сертифікат")</f>
        <v>Завантажити сертифікат</v>
      </c>
    </row>
    <row r="296" spans="1:2" x14ac:dyDescent="0.3">
      <c r="A296" t="s">
        <v>295</v>
      </c>
      <c r="B296" t="str">
        <f>HYPERLINK("https://talan.bank.gov.ua/get-user-certificate/JCeucNzrQNLdgdUXNh8p","Завантажити сертифікат")</f>
        <v>Завантажити сертифікат</v>
      </c>
    </row>
    <row r="297" spans="1:2" x14ac:dyDescent="0.3">
      <c r="A297" t="s">
        <v>296</v>
      </c>
      <c r="B297" t="str">
        <f>HYPERLINK("https://talan.bank.gov.ua/get-user-certificate/JCeucbzC8LnDLVbsqVJM","Завантажити сертифікат")</f>
        <v>Завантажити сертифікат</v>
      </c>
    </row>
    <row r="298" spans="1:2" x14ac:dyDescent="0.3">
      <c r="A298" t="s">
        <v>297</v>
      </c>
      <c r="B298" t="str">
        <f>HYPERLINK("https://talan.bank.gov.ua/get-user-certificate/JCeucZiI5W_armPWlxRV","Завантажити сертифікат")</f>
        <v>Завантажити сертифікат</v>
      </c>
    </row>
    <row r="299" spans="1:2" x14ac:dyDescent="0.3">
      <c r="A299" t="s">
        <v>298</v>
      </c>
      <c r="B299" t="str">
        <f>HYPERLINK("https://talan.bank.gov.ua/get-user-certificate/JCeuce38nteb9UNjg3O2","Завантажити сертифікат")</f>
        <v>Завантажити сертифікат</v>
      </c>
    </row>
    <row r="300" spans="1:2" x14ac:dyDescent="0.3">
      <c r="A300" t="s">
        <v>299</v>
      </c>
      <c r="B300" t="str">
        <f>HYPERLINK("https://talan.bank.gov.ua/get-user-certificate/JCeucjIBg2zRwCqu7WFM","Завантажити сертифікат")</f>
        <v>Завантажити сертифікат</v>
      </c>
    </row>
    <row r="301" spans="1:2" x14ac:dyDescent="0.3">
      <c r="A301" t="s">
        <v>300</v>
      </c>
      <c r="B301" t="str">
        <f>HYPERLINK("https://talan.bank.gov.ua/get-user-certificate/JCeuczspfnj9ed_y81wv","Завантажити сертифікат")</f>
        <v>Завантажити сертифікат</v>
      </c>
    </row>
    <row r="302" spans="1:2" x14ac:dyDescent="0.3">
      <c r="A302" t="s">
        <v>301</v>
      </c>
      <c r="B302" t="str">
        <f>HYPERLINK("https://talan.bank.gov.ua/get-user-certificate/JCeucDusquQ3sztoStPa","Завантажити сертифікат")</f>
        <v>Завантажити сертифікат</v>
      </c>
    </row>
    <row r="303" spans="1:2" x14ac:dyDescent="0.3">
      <c r="A303" t="s">
        <v>302</v>
      </c>
      <c r="B303" t="str">
        <f>HYPERLINK("https://talan.bank.gov.ua/get-user-certificate/JCeucr-FwScIQ8p7heRy","Завантажити сертифікат")</f>
        <v>Завантажити сертифікат</v>
      </c>
    </row>
    <row r="304" spans="1:2" x14ac:dyDescent="0.3">
      <c r="A304" t="s">
        <v>303</v>
      </c>
      <c r="B304" t="str">
        <f>HYPERLINK("https://talan.bank.gov.ua/get-user-certificate/JCeucgOG_wibZJ4z68fC","Завантажити сертифікат")</f>
        <v>Завантажити сертифікат</v>
      </c>
    </row>
    <row r="305" spans="1:2" x14ac:dyDescent="0.3">
      <c r="A305" t="s">
        <v>304</v>
      </c>
      <c r="B305" t="str">
        <f>HYPERLINK("https://talan.bank.gov.ua/get-user-certificate/JCeucHqLeuxvG1Hjs1R_","Завантажити сертифікат")</f>
        <v>Завантажити сертифікат</v>
      </c>
    </row>
    <row r="306" spans="1:2" x14ac:dyDescent="0.3">
      <c r="A306" t="s">
        <v>305</v>
      </c>
      <c r="B306" t="str">
        <f>HYPERLINK("https://talan.bank.gov.ua/get-user-certificate/JCeucsT6OD10T1u7jqmv","Завантажити сертифікат")</f>
        <v>Завантажити сертифікат</v>
      </c>
    </row>
    <row r="307" spans="1:2" x14ac:dyDescent="0.3">
      <c r="A307" t="s">
        <v>306</v>
      </c>
      <c r="B307" t="str">
        <f>HYPERLINK("https://talan.bank.gov.ua/get-user-certificate/JCeucP3e05TUXIp615ix","Завантажити сертифікат")</f>
        <v>Завантажити сертифікат</v>
      </c>
    </row>
    <row r="308" spans="1:2" x14ac:dyDescent="0.3">
      <c r="A308" t="s">
        <v>307</v>
      </c>
      <c r="B308" t="str">
        <f>HYPERLINK("https://talan.bank.gov.ua/get-user-certificate/JCeuctVEzP-bZZjMKwj7","Завантажити сертифікат")</f>
        <v>Завантажити сертифікат</v>
      </c>
    </row>
    <row r="309" spans="1:2" x14ac:dyDescent="0.3">
      <c r="A309" t="s">
        <v>308</v>
      </c>
      <c r="B309" t="str">
        <f>HYPERLINK("https://talan.bank.gov.ua/get-user-certificate/JCeucq1xNka74MynH8VC","Завантажити сертифікат")</f>
        <v>Завантажити сертифікат</v>
      </c>
    </row>
    <row r="310" spans="1:2" x14ac:dyDescent="0.3">
      <c r="A310" t="s">
        <v>309</v>
      </c>
      <c r="B310" t="str">
        <f>HYPERLINK("https://talan.bank.gov.ua/get-user-certificate/JCeuchRdSI4tgvn59OJu","Завантажити сертифікат")</f>
        <v>Завантажити сертифікат</v>
      </c>
    </row>
    <row r="311" spans="1:2" x14ac:dyDescent="0.3">
      <c r="A311" t="s">
        <v>310</v>
      </c>
      <c r="B311" t="str">
        <f>HYPERLINK("https://talan.bank.gov.ua/get-user-certificate/JCeucYq6tO0TsLN32iwa","Завантажити сертифікат")</f>
        <v>Завантажити сертифікат</v>
      </c>
    </row>
    <row r="312" spans="1:2" x14ac:dyDescent="0.3">
      <c r="A312" t="s">
        <v>311</v>
      </c>
      <c r="B312" t="str">
        <f>HYPERLINK("https://talan.bank.gov.ua/get-user-certificate/JCeucB4QjdnW2mVSPkwa","Завантажити сертифікат")</f>
        <v>Завантажити сертифікат</v>
      </c>
    </row>
    <row r="313" spans="1:2" x14ac:dyDescent="0.3">
      <c r="A313" t="s">
        <v>312</v>
      </c>
      <c r="B313" t="str">
        <f>HYPERLINK("https://talan.bank.gov.ua/get-user-certificate/JCeucl8kebyF7QdqXfXV","Завантажити сертифікат")</f>
        <v>Завантажити сертифікат</v>
      </c>
    </row>
    <row r="314" spans="1:2" x14ac:dyDescent="0.3">
      <c r="A314" t="s">
        <v>313</v>
      </c>
      <c r="B314" t="str">
        <f>HYPERLINK("https://talan.bank.gov.ua/get-user-certificate/JCeucgg_05BfXihFmKCk","Завантажити сертифікат")</f>
        <v>Завантажити сертифікат</v>
      </c>
    </row>
    <row r="315" spans="1:2" x14ac:dyDescent="0.3">
      <c r="A315" t="s">
        <v>314</v>
      </c>
      <c r="B315" t="str">
        <f>HYPERLINK("https://talan.bank.gov.ua/get-user-certificate/JCeucjeemSznSa-myEOq","Завантажити сертифікат")</f>
        <v>Завантажити сертифікат</v>
      </c>
    </row>
    <row r="316" spans="1:2" x14ac:dyDescent="0.3">
      <c r="A316" t="s">
        <v>315</v>
      </c>
      <c r="B316" t="str">
        <f>HYPERLINK("https://talan.bank.gov.ua/get-user-certificate/JCeucgfP3YuSJ4wKPyj7","Завантажити сертифікат")</f>
        <v>Завантажити сертифікат</v>
      </c>
    </row>
    <row r="317" spans="1:2" x14ac:dyDescent="0.3">
      <c r="A317" t="s">
        <v>316</v>
      </c>
      <c r="B317" t="str">
        <f>HYPERLINK("https://talan.bank.gov.ua/get-user-certificate/JCeucr_vVr8bCksBXEYz","Завантажити сертифікат")</f>
        <v>Завантажити сертифікат</v>
      </c>
    </row>
    <row r="318" spans="1:2" x14ac:dyDescent="0.3">
      <c r="A318" t="s">
        <v>317</v>
      </c>
      <c r="B318" t="str">
        <f>HYPERLINK("https://talan.bank.gov.ua/get-user-certificate/JCeucwuZq4Zg-C7A7DtN","Завантажити сертифікат")</f>
        <v>Завантажити сертифікат</v>
      </c>
    </row>
    <row r="319" spans="1:2" x14ac:dyDescent="0.3">
      <c r="A319" t="s">
        <v>318</v>
      </c>
      <c r="B319" t="str">
        <f>HYPERLINK("https://talan.bank.gov.ua/get-user-certificate/JCeucAN_gAc2Kh3DK2D4","Завантажити сертифікат")</f>
        <v>Завантажити сертифікат</v>
      </c>
    </row>
    <row r="320" spans="1:2" x14ac:dyDescent="0.3">
      <c r="A320" t="s">
        <v>319</v>
      </c>
      <c r="B320" t="str">
        <f>HYPERLINK("https://talan.bank.gov.ua/get-user-certificate/JCeucPgqFM_xgjjP_9RQ","Завантажити сертифікат")</f>
        <v>Завантажити сертифікат</v>
      </c>
    </row>
    <row r="321" spans="1:2" x14ac:dyDescent="0.3">
      <c r="A321" t="s">
        <v>320</v>
      </c>
      <c r="B321" t="str">
        <f>HYPERLINK("https://talan.bank.gov.ua/get-user-certificate/JCeucf_hZXKPT5wVKQfW","Завантажити сертифікат")</f>
        <v>Завантажити сертифікат</v>
      </c>
    </row>
    <row r="322" spans="1:2" x14ac:dyDescent="0.3">
      <c r="A322" t="s">
        <v>321</v>
      </c>
      <c r="B322" t="str">
        <f>HYPERLINK("https://talan.bank.gov.ua/get-user-certificate/JCeucvYPRzroqwZ6KSzb","Завантажити сертифікат")</f>
        <v>Завантажити сертифікат</v>
      </c>
    </row>
    <row r="323" spans="1:2" x14ac:dyDescent="0.3">
      <c r="A323" t="s">
        <v>322</v>
      </c>
      <c r="B323" t="str">
        <f>HYPERLINK("https://talan.bank.gov.ua/get-user-certificate/JCeucWq7o_vd0FS2uAiA","Завантажити сертифікат")</f>
        <v>Завантажити сертифікат</v>
      </c>
    </row>
    <row r="324" spans="1:2" x14ac:dyDescent="0.3">
      <c r="A324" t="s">
        <v>323</v>
      </c>
      <c r="B324" t="str">
        <f>HYPERLINK("https://talan.bank.gov.ua/get-user-certificate/JCeucY13CgAW9twqxwHn","Завантажити сертифікат")</f>
        <v>Завантажити сертифікат</v>
      </c>
    </row>
    <row r="325" spans="1:2" x14ac:dyDescent="0.3">
      <c r="A325" t="s">
        <v>324</v>
      </c>
      <c r="B325" t="str">
        <f>HYPERLINK("https://talan.bank.gov.ua/get-user-certificate/JCeucTpegPkFsqfcQnsW","Завантажити сертифікат")</f>
        <v>Завантажити сертифікат</v>
      </c>
    </row>
    <row r="326" spans="1:2" x14ac:dyDescent="0.3">
      <c r="A326" t="s">
        <v>325</v>
      </c>
      <c r="B326" t="str">
        <f>HYPERLINK("https://talan.bank.gov.ua/get-user-certificate/JCeucroyi-ctEulXPGzi","Завантажити сертифікат")</f>
        <v>Завантажити сертифікат</v>
      </c>
    </row>
    <row r="327" spans="1:2" x14ac:dyDescent="0.3">
      <c r="A327" t="s">
        <v>326</v>
      </c>
      <c r="B327" t="str">
        <f>HYPERLINK("https://talan.bank.gov.ua/get-user-certificate/JCeucmEqDswwSbhkU69Y","Завантажити сертифікат")</f>
        <v>Завантажити сертифікат</v>
      </c>
    </row>
    <row r="328" spans="1:2" x14ac:dyDescent="0.3">
      <c r="A328" t="s">
        <v>327</v>
      </c>
      <c r="B328" t="str">
        <f>HYPERLINK("https://talan.bank.gov.ua/get-user-certificate/JCeuc4ApxLXr5VjEwvOk","Завантажити сертифікат")</f>
        <v>Завантажити сертифікат</v>
      </c>
    </row>
    <row r="329" spans="1:2" x14ac:dyDescent="0.3">
      <c r="A329" t="s">
        <v>328</v>
      </c>
      <c r="B329" t="str">
        <f>HYPERLINK("https://talan.bank.gov.ua/get-user-certificate/JCeucL3H6CbZ835lh3i_","Завантажити сертифікат")</f>
        <v>Завантажити сертифікат</v>
      </c>
    </row>
    <row r="330" spans="1:2" x14ac:dyDescent="0.3">
      <c r="A330" t="s">
        <v>329</v>
      </c>
      <c r="B330" t="str">
        <f>HYPERLINK("https://talan.bank.gov.ua/get-user-certificate/JCeuc-LKjM9WZZda1eO0","Завантажити сертифікат")</f>
        <v>Завантажити сертифікат</v>
      </c>
    </row>
    <row r="331" spans="1:2" x14ac:dyDescent="0.3">
      <c r="A331" t="s">
        <v>330</v>
      </c>
      <c r="B331" t="str">
        <f>HYPERLINK("https://talan.bank.gov.ua/get-user-certificate/JCeucyxGDdj8hn1PqQgV","Завантажити сертифікат")</f>
        <v>Завантажити сертифікат</v>
      </c>
    </row>
    <row r="332" spans="1:2" x14ac:dyDescent="0.3">
      <c r="A332" t="s">
        <v>331</v>
      </c>
      <c r="B332" t="str">
        <f>HYPERLINK("https://talan.bank.gov.ua/get-user-certificate/JCeuc77EIrgrCKFzio-8","Завантажити сертифікат")</f>
        <v>Завантажити сертифікат</v>
      </c>
    </row>
    <row r="333" spans="1:2" x14ac:dyDescent="0.3">
      <c r="A333" t="s">
        <v>332</v>
      </c>
      <c r="B333" t="str">
        <f>HYPERLINK("https://talan.bank.gov.ua/get-user-certificate/JCeucc-LHKQwyc-gZsoC","Завантажити сертифікат")</f>
        <v>Завантажити сертифікат</v>
      </c>
    </row>
    <row r="334" spans="1:2" x14ac:dyDescent="0.3">
      <c r="A334" t="s">
        <v>333</v>
      </c>
      <c r="B334" t="str">
        <f>HYPERLINK("https://talan.bank.gov.ua/get-user-certificate/JCeucE1c-OvUbRxhmp-X","Завантажити сертифікат")</f>
        <v>Завантажити сертифікат</v>
      </c>
    </row>
    <row r="335" spans="1:2" x14ac:dyDescent="0.3">
      <c r="A335" t="s">
        <v>334</v>
      </c>
      <c r="B335" t="str">
        <f>HYPERLINK("https://talan.bank.gov.ua/get-user-certificate/JCeucE6alHxzvTcX6e_u","Завантажити сертифікат")</f>
        <v>Завантажити сертифікат</v>
      </c>
    </row>
    <row r="336" spans="1:2" x14ac:dyDescent="0.3">
      <c r="A336" t="s">
        <v>335</v>
      </c>
      <c r="B336" t="str">
        <f>HYPERLINK("https://talan.bank.gov.ua/get-user-certificate/JCeucjGLtSgsY61jKJLa","Завантажити сертифікат")</f>
        <v>Завантажити сертифікат</v>
      </c>
    </row>
    <row r="337" spans="1:2" x14ac:dyDescent="0.3">
      <c r="A337" t="s">
        <v>336</v>
      </c>
      <c r="B337" t="str">
        <f>HYPERLINK("https://talan.bank.gov.ua/get-user-certificate/JCeuc4MwlgNgs25hafTk","Завантажити сертифікат")</f>
        <v>Завантажити сертифікат</v>
      </c>
    </row>
    <row r="338" spans="1:2" x14ac:dyDescent="0.3">
      <c r="A338" t="s">
        <v>337</v>
      </c>
      <c r="B338" t="str">
        <f>HYPERLINK("https://talan.bank.gov.ua/get-user-certificate/JCeucN4ilhw60p-DxNET","Завантажити сертифікат")</f>
        <v>Завантажити сертифікат</v>
      </c>
    </row>
    <row r="339" spans="1:2" x14ac:dyDescent="0.3">
      <c r="A339" t="s">
        <v>338</v>
      </c>
      <c r="B339" t="str">
        <f>HYPERLINK("https://talan.bank.gov.ua/get-user-certificate/JCeucgkptDAFm4Fx0mAq","Завантажити сертифікат")</f>
        <v>Завантажити сертифікат</v>
      </c>
    </row>
    <row r="340" spans="1:2" x14ac:dyDescent="0.3">
      <c r="A340" t="s">
        <v>339</v>
      </c>
      <c r="B340" t="str">
        <f>HYPERLINK("https://talan.bank.gov.ua/get-user-certificate/JCeucdSakfK4O8YYucYG","Завантажити сертифікат")</f>
        <v>Завантажити сертифікат</v>
      </c>
    </row>
    <row r="341" spans="1:2" x14ac:dyDescent="0.3">
      <c r="A341" t="s">
        <v>340</v>
      </c>
      <c r="B341" t="str">
        <f>HYPERLINK("https://talan.bank.gov.ua/get-user-certificate/JCeucX6YAQUhbfuMCSpN","Завантажити сертифікат")</f>
        <v>Завантажити сертифікат</v>
      </c>
    </row>
    <row r="342" spans="1:2" x14ac:dyDescent="0.3">
      <c r="A342" t="s">
        <v>341</v>
      </c>
      <c r="B342" t="str">
        <f>HYPERLINK("https://talan.bank.gov.ua/get-user-certificate/JCeuce3iKstM4QXarxq_","Завантажити сертифікат")</f>
        <v>Завантажити сертифікат</v>
      </c>
    </row>
    <row r="343" spans="1:2" x14ac:dyDescent="0.3">
      <c r="A343" t="s">
        <v>342</v>
      </c>
      <c r="B343" t="str">
        <f>HYPERLINK("https://talan.bank.gov.ua/get-user-certificate/JCeuckYc5LoJsJSJvg2v","Завантажити сертифікат")</f>
        <v>Завантажити сертифікат</v>
      </c>
    </row>
    <row r="344" spans="1:2" x14ac:dyDescent="0.3">
      <c r="A344" t="s">
        <v>343</v>
      </c>
      <c r="B344" t="str">
        <f>HYPERLINK("https://talan.bank.gov.ua/get-user-certificate/JCeucMhP8CKdmUK4t35J","Завантажити сертифікат")</f>
        <v>Завантажити сертифікат</v>
      </c>
    </row>
    <row r="345" spans="1:2" x14ac:dyDescent="0.3">
      <c r="A345" t="s">
        <v>344</v>
      </c>
      <c r="B345" t="str">
        <f>HYPERLINK("https://talan.bank.gov.ua/get-user-certificate/JCeuc3AVnNhEf7bsZR3K","Завантажити сертифікат")</f>
        <v>Завантажити сертифікат</v>
      </c>
    </row>
    <row r="346" spans="1:2" x14ac:dyDescent="0.3">
      <c r="A346" t="s">
        <v>345</v>
      </c>
      <c r="B346" t="str">
        <f>HYPERLINK("https://talan.bank.gov.ua/get-user-certificate/JCeucuu9aPZGBTbg4Dw_","Завантажити сертифікат")</f>
        <v>Завантажити сертифікат</v>
      </c>
    </row>
    <row r="347" spans="1:2" x14ac:dyDescent="0.3">
      <c r="A347" t="s">
        <v>346</v>
      </c>
      <c r="B347" t="str">
        <f>HYPERLINK("https://talan.bank.gov.ua/get-user-certificate/JCeuckMokZbHV7ff6SHZ","Завантажити сертифікат")</f>
        <v>Завантажити сертифікат</v>
      </c>
    </row>
    <row r="348" spans="1:2" x14ac:dyDescent="0.3">
      <c r="A348" t="s">
        <v>347</v>
      </c>
      <c r="B348" t="str">
        <f>HYPERLINK("https://talan.bank.gov.ua/get-user-certificate/JCeucl6uhnP6Zb-mx8UN","Завантажити сертифікат")</f>
        <v>Завантажити сертифікат</v>
      </c>
    </row>
    <row r="349" spans="1:2" x14ac:dyDescent="0.3">
      <c r="A349" t="s">
        <v>348</v>
      </c>
      <c r="B349" t="str">
        <f>HYPERLINK("https://talan.bank.gov.ua/get-user-certificate/JCeucWGvhaz3so5HWwXw","Завантажити сертифікат")</f>
        <v>Завантажити сертифікат</v>
      </c>
    </row>
    <row r="350" spans="1:2" x14ac:dyDescent="0.3">
      <c r="A350" t="s">
        <v>349</v>
      </c>
      <c r="B350" t="str">
        <f>HYPERLINK("https://talan.bank.gov.ua/get-user-certificate/JCeuc6OjQ37P86gMWSHJ","Завантажити сертифікат")</f>
        <v>Завантажити сертифікат</v>
      </c>
    </row>
    <row r="351" spans="1:2" x14ac:dyDescent="0.3">
      <c r="A351" t="s">
        <v>350</v>
      </c>
      <c r="B351" t="str">
        <f>HYPERLINK("https://talan.bank.gov.ua/get-user-certificate/JCeucHfzTvizmvth6ZHb","Завантажити сертифікат")</f>
        <v>Завантажити сертифікат</v>
      </c>
    </row>
    <row r="352" spans="1:2" x14ac:dyDescent="0.3">
      <c r="A352" t="s">
        <v>351</v>
      </c>
      <c r="B352" t="str">
        <f>HYPERLINK("https://talan.bank.gov.ua/get-user-certificate/JCeucyZVid6gwAJlR5s7","Завантажити сертифікат")</f>
        <v>Завантажити сертифікат</v>
      </c>
    </row>
    <row r="353" spans="1:2" x14ac:dyDescent="0.3">
      <c r="A353" t="s">
        <v>352</v>
      </c>
      <c r="B353" t="str">
        <f>HYPERLINK("https://talan.bank.gov.ua/get-user-certificate/JCeuc5Zxy0S2kBAq6OOq","Завантажити сертифікат")</f>
        <v>Завантажити сертифікат</v>
      </c>
    </row>
    <row r="354" spans="1:2" x14ac:dyDescent="0.3">
      <c r="A354" t="s">
        <v>353</v>
      </c>
      <c r="B354" t="str">
        <f>HYPERLINK("https://talan.bank.gov.ua/get-user-certificate/JCeucRH8Qb4nsHT37EYm","Завантажити сертифікат")</f>
        <v>Завантажити сертифікат</v>
      </c>
    </row>
    <row r="355" spans="1:2" x14ac:dyDescent="0.3">
      <c r="A355" t="s">
        <v>354</v>
      </c>
      <c r="B355" t="str">
        <f>HYPERLINK("https://talan.bank.gov.ua/get-user-certificate/JCeucEY3nOw85l_B0It3","Завантажити сертифікат")</f>
        <v>Завантажити сертифікат</v>
      </c>
    </row>
    <row r="356" spans="1:2" x14ac:dyDescent="0.3">
      <c r="A356" t="s">
        <v>355</v>
      </c>
      <c r="B356" t="str">
        <f>HYPERLINK("https://talan.bank.gov.ua/get-user-certificate/JCeucK6qNmPvSPn_m5ON","Завантажити сертифікат")</f>
        <v>Завантажити сертифікат</v>
      </c>
    </row>
    <row r="357" spans="1:2" x14ac:dyDescent="0.3">
      <c r="A357" t="s">
        <v>356</v>
      </c>
      <c r="B357" t="str">
        <f>HYPERLINK("https://talan.bank.gov.ua/get-user-certificate/JCeuclGGh5ostC-4KJnU","Завантажити сертифікат")</f>
        <v>Завантажити сертифікат</v>
      </c>
    </row>
    <row r="358" spans="1:2" x14ac:dyDescent="0.3">
      <c r="A358" t="s">
        <v>357</v>
      </c>
      <c r="B358" t="str">
        <f>HYPERLINK("https://talan.bank.gov.ua/get-user-certificate/JCeuctg9NDzSLDH--Hyr","Завантажити сертифікат")</f>
        <v>Завантажити сертифікат</v>
      </c>
    </row>
    <row r="359" spans="1:2" x14ac:dyDescent="0.3">
      <c r="A359" t="s">
        <v>358</v>
      </c>
      <c r="B359" t="str">
        <f>HYPERLINK("https://talan.bank.gov.ua/get-user-certificate/JCeucFnRRNK2FkPnQAa2","Завантажити сертифікат")</f>
        <v>Завантажити сертифікат</v>
      </c>
    </row>
    <row r="360" spans="1:2" x14ac:dyDescent="0.3">
      <c r="A360" t="s">
        <v>359</v>
      </c>
      <c r="B360" t="str">
        <f>HYPERLINK("https://talan.bank.gov.ua/get-user-certificate/JCeucNvk0RW3tlvB9v8s","Завантажити сертифікат")</f>
        <v>Завантажити сертифікат</v>
      </c>
    </row>
    <row r="361" spans="1:2" x14ac:dyDescent="0.3">
      <c r="A361" t="s">
        <v>360</v>
      </c>
      <c r="B361" t="str">
        <f>HYPERLINK("https://talan.bank.gov.ua/get-user-certificate/JCeucD8Yv4Rszd1RsBVM","Завантажити сертифікат")</f>
        <v>Завантажити сертифікат</v>
      </c>
    </row>
    <row r="362" spans="1:2" x14ac:dyDescent="0.3">
      <c r="A362" t="s">
        <v>361</v>
      </c>
      <c r="B362" t="str">
        <f>HYPERLINK("https://talan.bank.gov.ua/get-user-certificate/JCeuc8aujrFyLlO4VRSp","Завантажити сертифікат")</f>
        <v>Завантажити сертифікат</v>
      </c>
    </row>
    <row r="363" spans="1:2" x14ac:dyDescent="0.3">
      <c r="A363" t="s">
        <v>362</v>
      </c>
      <c r="B363" t="str">
        <f>HYPERLINK("https://talan.bank.gov.ua/get-user-certificate/JCeucTvCzuSthBFANcT4","Завантажити сертифікат")</f>
        <v>Завантажити сертифікат</v>
      </c>
    </row>
    <row r="364" spans="1:2" x14ac:dyDescent="0.3">
      <c r="A364" t="s">
        <v>363</v>
      </c>
      <c r="B364" t="str">
        <f>HYPERLINK("https://talan.bank.gov.ua/get-user-certificate/JCeucf6vX_5t8rHNRxdJ","Завантажити сертифікат")</f>
        <v>Завантажити сертифікат</v>
      </c>
    </row>
    <row r="365" spans="1:2" x14ac:dyDescent="0.3">
      <c r="A365" t="s">
        <v>364</v>
      </c>
      <c r="B365" t="str">
        <f>HYPERLINK("https://talan.bank.gov.ua/get-user-certificate/JCeuc2bZ20z8ZaNUhu7q","Завантажити сертифікат")</f>
        <v>Завантажити сертифікат</v>
      </c>
    </row>
    <row r="366" spans="1:2" x14ac:dyDescent="0.3">
      <c r="A366" t="s">
        <v>365</v>
      </c>
      <c r="B366" t="str">
        <f>HYPERLINK("https://talan.bank.gov.ua/get-user-certificate/JCeucyYUio2-q0s1Q4KL","Завантажити сертифікат")</f>
        <v>Завантажити сертифікат</v>
      </c>
    </row>
    <row r="367" spans="1:2" x14ac:dyDescent="0.3">
      <c r="A367" t="s">
        <v>366</v>
      </c>
      <c r="B367" t="str">
        <f>HYPERLINK("https://talan.bank.gov.ua/get-user-certificate/JCeucyKnAa_TfjtVlfPF","Завантажити сертифікат")</f>
        <v>Завантажити сертифікат</v>
      </c>
    </row>
    <row r="368" spans="1:2" x14ac:dyDescent="0.3">
      <c r="A368" t="s">
        <v>367</v>
      </c>
      <c r="B368" t="str">
        <f>HYPERLINK("https://talan.bank.gov.ua/get-user-certificate/JCeucVhkSCzGfl3LuixX","Завантажити сертифікат")</f>
        <v>Завантажити сертифікат</v>
      </c>
    </row>
    <row r="369" spans="1:2" x14ac:dyDescent="0.3">
      <c r="A369" t="s">
        <v>368</v>
      </c>
      <c r="B369" t="str">
        <f>HYPERLINK("https://talan.bank.gov.ua/get-user-certificate/JCeucQrZg3jzqhKyuiv3","Завантажити сертифікат")</f>
        <v>Завантажити сертифікат</v>
      </c>
    </row>
    <row r="370" spans="1:2" x14ac:dyDescent="0.3">
      <c r="A370" t="s">
        <v>369</v>
      </c>
      <c r="B370" t="str">
        <f>HYPERLINK("https://talan.bank.gov.ua/get-user-certificate/JCeuc9bbkqZPU4X1lbQI","Завантажити сертифікат")</f>
        <v>Завантажити сертифікат</v>
      </c>
    </row>
    <row r="371" spans="1:2" x14ac:dyDescent="0.3">
      <c r="A371" t="s">
        <v>370</v>
      </c>
      <c r="B371" t="str">
        <f>HYPERLINK("https://talan.bank.gov.ua/get-user-certificate/JCeucCAUkUWbJbGI6xdD","Завантажити сертифікат")</f>
        <v>Завантажити сертифікат</v>
      </c>
    </row>
    <row r="372" spans="1:2" x14ac:dyDescent="0.3">
      <c r="A372" t="s">
        <v>371</v>
      </c>
      <c r="B372" t="str">
        <f>HYPERLINK("https://talan.bank.gov.ua/get-user-certificate/JCeuc9AfTx7_5TGyVKO3","Завантажити сертифікат")</f>
        <v>Завантажити сертифікат</v>
      </c>
    </row>
    <row r="373" spans="1:2" x14ac:dyDescent="0.3">
      <c r="A373" t="s">
        <v>372</v>
      </c>
      <c r="B373" t="str">
        <f>HYPERLINK("https://talan.bank.gov.ua/get-user-certificate/JCeucU6qtoScGm8z2l0j","Завантажити сертифікат")</f>
        <v>Завантажити сертифікат</v>
      </c>
    </row>
    <row r="374" spans="1:2" x14ac:dyDescent="0.3">
      <c r="A374" t="s">
        <v>373</v>
      </c>
      <c r="B374" t="str">
        <f>HYPERLINK("https://talan.bank.gov.ua/get-user-certificate/JCeucdKPJk_lXNyAHyrw","Завантажити сертифікат")</f>
        <v>Завантажити сертифікат</v>
      </c>
    </row>
    <row r="375" spans="1:2" x14ac:dyDescent="0.3">
      <c r="A375" t="s">
        <v>374</v>
      </c>
      <c r="B375" t="str">
        <f>HYPERLINK("https://talan.bank.gov.ua/get-user-certificate/JCeuc4y8RkcQTGFgBZ6n","Завантажити сертифікат")</f>
        <v>Завантажити сертифікат</v>
      </c>
    </row>
    <row r="376" spans="1:2" x14ac:dyDescent="0.3">
      <c r="A376" t="s">
        <v>375</v>
      </c>
      <c r="B376" t="str">
        <f>HYPERLINK("https://talan.bank.gov.ua/get-user-certificate/JCeucvAbklL7ABGhKR1f","Завантажити сертифікат")</f>
        <v>Завантажити сертифікат</v>
      </c>
    </row>
    <row r="377" spans="1:2" x14ac:dyDescent="0.3">
      <c r="A377" t="s">
        <v>376</v>
      </c>
      <c r="B377" t="str">
        <f>HYPERLINK("https://talan.bank.gov.ua/get-user-certificate/JCeuc41TpAytOliiFVcI","Завантажити сертифікат")</f>
        <v>Завантажити сертифікат</v>
      </c>
    </row>
    <row r="378" spans="1:2" x14ac:dyDescent="0.3">
      <c r="A378" t="s">
        <v>377</v>
      </c>
      <c r="B378" t="str">
        <f>HYPERLINK("https://talan.bank.gov.ua/get-user-certificate/JCeucwrOQAg_kQ3N0SVL","Завантажити сертифікат")</f>
        <v>Завантажити сертифікат</v>
      </c>
    </row>
    <row r="379" spans="1:2" x14ac:dyDescent="0.3">
      <c r="A379" t="s">
        <v>378</v>
      </c>
      <c r="B379" t="str">
        <f>HYPERLINK("https://talan.bank.gov.ua/get-user-certificate/JCeuceUbC42-DXMDV5c4","Завантажити сертифікат")</f>
        <v>Завантажити сертифікат</v>
      </c>
    </row>
    <row r="380" spans="1:2" x14ac:dyDescent="0.3">
      <c r="A380" t="s">
        <v>379</v>
      </c>
      <c r="B380" t="str">
        <f>HYPERLINK("https://talan.bank.gov.ua/get-user-certificate/JCeuc-Zy5KYIY9EOjxv2","Завантажити сертифікат")</f>
        <v>Завантажити сертифікат</v>
      </c>
    </row>
    <row r="381" spans="1:2" x14ac:dyDescent="0.3">
      <c r="A381" t="s">
        <v>380</v>
      </c>
      <c r="B381" t="str">
        <f>HYPERLINK("https://talan.bank.gov.ua/get-user-certificate/JCeucbM4HtKxY-vuDyyP","Завантажити сертифікат")</f>
        <v>Завантажити сертифікат</v>
      </c>
    </row>
    <row r="382" spans="1:2" x14ac:dyDescent="0.3">
      <c r="A382" t="s">
        <v>381</v>
      </c>
      <c r="B382" t="str">
        <f>HYPERLINK("https://talan.bank.gov.ua/get-user-certificate/JCeucRQ2_qJyLt96WCeH","Завантажити сертифікат")</f>
        <v>Завантажити сертифікат</v>
      </c>
    </row>
    <row r="383" spans="1:2" x14ac:dyDescent="0.3">
      <c r="A383" t="s">
        <v>382</v>
      </c>
      <c r="B383" t="str">
        <f>HYPERLINK("https://talan.bank.gov.ua/get-user-certificate/JCeucuQY9w-TVH2aENX6","Завантажити сертифікат")</f>
        <v>Завантажити сертифікат</v>
      </c>
    </row>
    <row r="384" spans="1:2" x14ac:dyDescent="0.3">
      <c r="A384" t="s">
        <v>383</v>
      </c>
      <c r="B384" t="str">
        <f>HYPERLINK("https://talan.bank.gov.ua/get-user-certificate/JCeucHpVaFB5TRg7mPV8","Завантажити сертифікат")</f>
        <v>Завантажити сертифікат</v>
      </c>
    </row>
    <row r="385" spans="1:2" x14ac:dyDescent="0.3">
      <c r="A385" t="s">
        <v>384</v>
      </c>
      <c r="B385" t="str">
        <f>HYPERLINK("https://talan.bank.gov.ua/get-user-certificate/JCeucIf59sMoa64CVrtm","Завантажити сертифікат")</f>
        <v>Завантажити сертифікат</v>
      </c>
    </row>
    <row r="386" spans="1:2" x14ac:dyDescent="0.3">
      <c r="A386" t="s">
        <v>385</v>
      </c>
      <c r="B386" t="str">
        <f>HYPERLINK("https://talan.bank.gov.ua/get-user-certificate/JCeucR6oWL6n_po7EksN","Завантажити сертифікат")</f>
        <v>Завантажити сертифікат</v>
      </c>
    </row>
    <row r="387" spans="1:2" x14ac:dyDescent="0.3">
      <c r="A387" t="s">
        <v>386</v>
      </c>
      <c r="B387" t="str">
        <f>HYPERLINK("https://talan.bank.gov.ua/get-user-certificate/JCeucp4eXnfIbCSsFHGW","Завантажити сертифікат")</f>
        <v>Завантажити сертифікат</v>
      </c>
    </row>
    <row r="388" spans="1:2" x14ac:dyDescent="0.3">
      <c r="A388" t="s">
        <v>387</v>
      </c>
      <c r="B388" t="str">
        <f>HYPERLINK("https://talan.bank.gov.ua/get-user-certificate/JCeucCRtQVxRrU8wZ_np","Завантажити сертифікат")</f>
        <v>Завантажити сертифікат</v>
      </c>
    </row>
    <row r="389" spans="1:2" x14ac:dyDescent="0.3">
      <c r="A389" t="s">
        <v>388</v>
      </c>
      <c r="B389" t="str">
        <f>HYPERLINK("https://talan.bank.gov.ua/get-user-certificate/JCeuc6vTTUzmFCdiFKAM","Завантажити сертифікат")</f>
        <v>Завантажити сертифікат</v>
      </c>
    </row>
    <row r="390" spans="1:2" x14ac:dyDescent="0.3">
      <c r="A390" t="s">
        <v>389</v>
      </c>
      <c r="B390" t="str">
        <f>HYPERLINK("https://talan.bank.gov.ua/get-user-certificate/JCeucQ2BAe614HpBEiF0","Завантажити сертифікат")</f>
        <v>Завантажити сертифікат</v>
      </c>
    </row>
    <row r="391" spans="1:2" x14ac:dyDescent="0.3">
      <c r="A391" t="s">
        <v>390</v>
      </c>
      <c r="B391" t="str">
        <f>HYPERLINK("https://talan.bank.gov.ua/get-user-certificate/JCeucUdbGCjQ4EiWj97J","Завантажити сертифікат")</f>
        <v>Завантажити сертифікат</v>
      </c>
    </row>
    <row r="392" spans="1:2" x14ac:dyDescent="0.3">
      <c r="A392" t="s">
        <v>391</v>
      </c>
      <c r="B392" t="str">
        <f>HYPERLINK("https://talan.bank.gov.ua/get-user-certificate/JCeucPZ4_UTkbCk1nhPY","Завантажити сертифікат")</f>
        <v>Завантажити сертифікат</v>
      </c>
    </row>
    <row r="393" spans="1:2" x14ac:dyDescent="0.3">
      <c r="A393" t="s">
        <v>392</v>
      </c>
      <c r="B393" t="str">
        <f>HYPERLINK("https://talan.bank.gov.ua/get-user-certificate/JCeucpr-6x7qsVDwJbyX","Завантажити сертифікат")</f>
        <v>Завантажити сертифікат</v>
      </c>
    </row>
    <row r="394" spans="1:2" x14ac:dyDescent="0.3">
      <c r="A394" t="s">
        <v>393</v>
      </c>
      <c r="B394" t="str">
        <f>HYPERLINK("https://talan.bank.gov.ua/get-user-certificate/JCeucWWpMlhmC-iScetT","Завантажити сертифікат")</f>
        <v>Завантажити сертифікат</v>
      </c>
    </row>
    <row r="395" spans="1:2" x14ac:dyDescent="0.3">
      <c r="A395" t="s">
        <v>394</v>
      </c>
      <c r="B395" t="str">
        <f>HYPERLINK("https://talan.bank.gov.ua/get-user-certificate/JCeucvR7ExiQW-fLUO0p","Завантажити сертифікат")</f>
        <v>Завантажити сертифікат</v>
      </c>
    </row>
    <row r="396" spans="1:2" x14ac:dyDescent="0.3">
      <c r="A396" t="s">
        <v>395</v>
      </c>
      <c r="B396" t="str">
        <f>HYPERLINK("https://talan.bank.gov.ua/get-user-certificate/JCeucoNQW_AGnf6PJOCp","Завантажити сертифікат")</f>
        <v>Завантажити сертифікат</v>
      </c>
    </row>
    <row r="397" spans="1:2" x14ac:dyDescent="0.3">
      <c r="A397" t="s">
        <v>396</v>
      </c>
      <c r="B397" t="str">
        <f>HYPERLINK("https://talan.bank.gov.ua/get-user-certificate/JCeucsso-pE_C0G6_pIy","Завантажити сертифікат")</f>
        <v>Завантажити сертифікат</v>
      </c>
    </row>
    <row r="398" spans="1:2" x14ac:dyDescent="0.3">
      <c r="A398" t="s">
        <v>397</v>
      </c>
      <c r="B398" t="str">
        <f>HYPERLINK("https://talan.bank.gov.ua/get-user-certificate/JCeucqFpZpxArAzhvODg","Завантажити сертифікат")</f>
        <v>Завантажити сертифікат</v>
      </c>
    </row>
    <row r="399" spans="1:2" x14ac:dyDescent="0.3">
      <c r="A399" t="s">
        <v>398</v>
      </c>
      <c r="B399" t="str">
        <f>HYPERLINK("https://talan.bank.gov.ua/get-user-certificate/JCeuc--HlomvMsuy2rtA","Завантажити сертифікат")</f>
        <v>Завантажити сертифікат</v>
      </c>
    </row>
    <row r="400" spans="1:2" x14ac:dyDescent="0.3">
      <c r="A400" t="s">
        <v>399</v>
      </c>
      <c r="B400" t="str">
        <f>HYPERLINK("https://talan.bank.gov.ua/get-user-certificate/JCeucVW3Ie4D4wAUxANl","Завантажити сертифікат")</f>
        <v>Завантажити сертифікат</v>
      </c>
    </row>
    <row r="401" spans="1:2" x14ac:dyDescent="0.3">
      <c r="A401" t="s">
        <v>400</v>
      </c>
      <c r="B401" t="str">
        <f>HYPERLINK("https://talan.bank.gov.ua/get-user-certificate/JCeucpHKhj5snl5xiV7v","Завантажити сертифікат")</f>
        <v>Завантажити сертифікат</v>
      </c>
    </row>
    <row r="402" spans="1:2" x14ac:dyDescent="0.3">
      <c r="A402" t="s">
        <v>401</v>
      </c>
      <c r="B402" t="str">
        <f>HYPERLINK("https://talan.bank.gov.ua/get-user-certificate/JCeucfyMZu2cgr4PLCDL","Завантажити сертифікат")</f>
        <v>Завантажити сертифікат</v>
      </c>
    </row>
    <row r="403" spans="1:2" x14ac:dyDescent="0.3">
      <c r="A403" t="s">
        <v>402</v>
      </c>
      <c r="B403" t="str">
        <f>HYPERLINK("https://talan.bank.gov.ua/get-user-certificate/JCeucRBWGt1_LcunciP3","Завантажити сертифікат")</f>
        <v>Завантажити сертифікат</v>
      </c>
    </row>
    <row r="404" spans="1:2" x14ac:dyDescent="0.3">
      <c r="A404" t="s">
        <v>403</v>
      </c>
      <c r="B404" t="str">
        <f>HYPERLINK("https://talan.bank.gov.ua/get-user-certificate/JCeuczl8BIkf5dumbmsa","Завантажити сертифікат")</f>
        <v>Завантажити сертифікат</v>
      </c>
    </row>
    <row r="405" spans="1:2" x14ac:dyDescent="0.3">
      <c r="A405" t="s">
        <v>404</v>
      </c>
      <c r="B405" t="str">
        <f>HYPERLINK("https://talan.bank.gov.ua/get-user-certificate/JCeucdnB9eCJCFrIoyRQ","Завантажити сертифікат")</f>
        <v>Завантажити сертифікат</v>
      </c>
    </row>
    <row r="406" spans="1:2" x14ac:dyDescent="0.3">
      <c r="A406" t="s">
        <v>405</v>
      </c>
      <c r="B406" t="str">
        <f>HYPERLINK("https://talan.bank.gov.ua/get-user-certificate/JCeucLDiKoffmCQEdt7Q","Завантажити сертифікат")</f>
        <v>Завантажити сертифікат</v>
      </c>
    </row>
    <row r="407" spans="1:2" x14ac:dyDescent="0.3">
      <c r="A407" t="s">
        <v>406</v>
      </c>
      <c r="B407" t="str">
        <f>HYPERLINK("https://talan.bank.gov.ua/get-user-certificate/JCeucbheRW1yXBtEKHd4","Завантажити сертифікат")</f>
        <v>Завантажити сертифікат</v>
      </c>
    </row>
    <row r="408" spans="1:2" x14ac:dyDescent="0.3">
      <c r="A408" t="s">
        <v>407</v>
      </c>
      <c r="B408" t="str">
        <f>HYPERLINK("https://talan.bank.gov.ua/get-user-certificate/JCeucfIqr9BYRBFoK-x_","Завантажити сертифікат")</f>
        <v>Завантажити сертифікат</v>
      </c>
    </row>
    <row r="409" spans="1:2" x14ac:dyDescent="0.3">
      <c r="A409" t="s">
        <v>408</v>
      </c>
      <c r="B409" t="str">
        <f>HYPERLINK("https://talan.bank.gov.ua/get-user-certificate/JCeucDccsG9aMuTOvbIX","Завантажити сертифікат")</f>
        <v>Завантажити сертифікат</v>
      </c>
    </row>
    <row r="410" spans="1:2" x14ac:dyDescent="0.3">
      <c r="A410" t="s">
        <v>409</v>
      </c>
      <c r="B410" t="str">
        <f>HYPERLINK("https://talan.bank.gov.ua/get-user-certificate/JCeucYLFu7Pk2hiBP7iS","Завантажити сертифікат")</f>
        <v>Завантажити сертифікат</v>
      </c>
    </row>
    <row r="411" spans="1:2" x14ac:dyDescent="0.3">
      <c r="A411" t="s">
        <v>410</v>
      </c>
      <c r="B411" t="str">
        <f>HYPERLINK("https://talan.bank.gov.ua/get-user-certificate/JCeucDyaonMIUjgIY-mr","Завантажити сертифікат")</f>
        <v>Завантажити сертифікат</v>
      </c>
    </row>
    <row r="412" spans="1:2" x14ac:dyDescent="0.3">
      <c r="A412" t="s">
        <v>411</v>
      </c>
      <c r="B412" t="str">
        <f>HYPERLINK("https://talan.bank.gov.ua/get-user-certificate/JCeucUq1zQmIeNIIKsJh","Завантажити сертифікат")</f>
        <v>Завантажити сертифікат</v>
      </c>
    </row>
    <row r="413" spans="1:2" x14ac:dyDescent="0.3">
      <c r="A413" t="s">
        <v>412</v>
      </c>
      <c r="B413" t="str">
        <f>HYPERLINK("https://talan.bank.gov.ua/get-user-certificate/JCeuc7Bcqttp4ndT5qFm","Завантажити сертифікат")</f>
        <v>Завантажити сертифікат</v>
      </c>
    </row>
    <row r="414" spans="1:2" x14ac:dyDescent="0.3">
      <c r="A414" t="s">
        <v>413</v>
      </c>
      <c r="B414" t="str">
        <f>HYPERLINK("https://talan.bank.gov.ua/get-user-certificate/JCeuc00DrQWRsnHZOa90","Завантажити сертифікат")</f>
        <v>Завантажити сертифікат</v>
      </c>
    </row>
    <row r="415" spans="1:2" x14ac:dyDescent="0.3">
      <c r="A415" t="s">
        <v>414</v>
      </c>
      <c r="B415" t="str">
        <f>HYPERLINK("https://talan.bank.gov.ua/get-user-certificate/JCeuc8Fi2-m4_8oMZIjr","Завантажити сертифікат")</f>
        <v>Завантажити сертифікат</v>
      </c>
    </row>
    <row r="416" spans="1:2" x14ac:dyDescent="0.3">
      <c r="A416" t="s">
        <v>415</v>
      </c>
      <c r="B416" t="str">
        <f>HYPERLINK("https://talan.bank.gov.ua/get-user-certificate/JCeuczVIbVSJ2H5EKeU_","Завантажити сертифікат")</f>
        <v>Завантажити сертифікат</v>
      </c>
    </row>
    <row r="417" spans="1:2" x14ac:dyDescent="0.3">
      <c r="A417" t="s">
        <v>416</v>
      </c>
      <c r="B417" t="str">
        <f>HYPERLINK("https://talan.bank.gov.ua/get-user-certificate/JCeucpOsn8eo7iVjwvLU","Завантажити сертифікат")</f>
        <v>Завантажити сертифікат</v>
      </c>
    </row>
    <row r="418" spans="1:2" x14ac:dyDescent="0.3">
      <c r="A418" t="s">
        <v>417</v>
      </c>
      <c r="B418" t="str">
        <f>HYPERLINK("https://talan.bank.gov.ua/get-user-certificate/JCeucVRv3VVHxfO8vZLf","Завантажити сертифікат")</f>
        <v>Завантажити сертифікат</v>
      </c>
    </row>
    <row r="419" spans="1:2" x14ac:dyDescent="0.3">
      <c r="A419" t="s">
        <v>418</v>
      </c>
      <c r="B419" t="str">
        <f>HYPERLINK("https://talan.bank.gov.ua/get-user-certificate/JCeuchdQq7XmnvvRoTn2","Завантажити сертифікат")</f>
        <v>Завантажити сертифікат</v>
      </c>
    </row>
    <row r="420" spans="1:2" x14ac:dyDescent="0.3">
      <c r="A420" t="s">
        <v>419</v>
      </c>
      <c r="B420" t="str">
        <f>HYPERLINK("https://talan.bank.gov.ua/get-user-certificate/JCeucCdgRw8zCX7jedfw","Завантажити сертифікат")</f>
        <v>Завантажити сертифікат</v>
      </c>
    </row>
    <row r="421" spans="1:2" x14ac:dyDescent="0.3">
      <c r="A421" t="s">
        <v>420</v>
      </c>
      <c r="B421" t="str">
        <f>HYPERLINK("https://talan.bank.gov.ua/get-user-certificate/JCeucQoTb8ghWwGwui0i","Завантажити сертифікат")</f>
        <v>Завантажити сертифікат</v>
      </c>
    </row>
    <row r="422" spans="1:2" x14ac:dyDescent="0.3">
      <c r="A422" t="s">
        <v>421</v>
      </c>
      <c r="B422" t="str">
        <f>HYPERLINK("https://talan.bank.gov.ua/get-user-certificate/JCeucvfz6HJ1SOSkguQd","Завантажити сертифікат")</f>
        <v>Завантажити сертифікат</v>
      </c>
    </row>
    <row r="423" spans="1:2" x14ac:dyDescent="0.3">
      <c r="A423" t="s">
        <v>422</v>
      </c>
      <c r="B423" t="str">
        <f>HYPERLINK("https://talan.bank.gov.ua/get-user-certificate/JCeucbrFH6CGTZ5SYlyB","Завантажити сертифікат")</f>
        <v>Завантажити сертифікат</v>
      </c>
    </row>
    <row r="424" spans="1:2" x14ac:dyDescent="0.3">
      <c r="A424" t="s">
        <v>423</v>
      </c>
      <c r="B424" t="str">
        <f>HYPERLINK("https://talan.bank.gov.ua/get-user-certificate/JCeucJdEQbIgS2TjLrxW","Завантажити сертифікат")</f>
        <v>Завантажити сертифікат</v>
      </c>
    </row>
    <row r="425" spans="1:2" x14ac:dyDescent="0.3">
      <c r="A425" t="s">
        <v>424</v>
      </c>
      <c r="B425" t="str">
        <f>HYPERLINK("https://talan.bank.gov.ua/get-user-certificate/JCeucMd0ELUIk1Z9oZiI","Завантажити сертифікат")</f>
        <v>Завантажити сертифікат</v>
      </c>
    </row>
    <row r="426" spans="1:2" x14ac:dyDescent="0.3">
      <c r="A426" t="s">
        <v>425</v>
      </c>
      <c r="B426" t="str">
        <f>HYPERLINK("https://talan.bank.gov.ua/get-user-certificate/JCeucKOZpZVqbevC7M0A","Завантажити сертифікат")</f>
        <v>Завантажити сертифікат</v>
      </c>
    </row>
    <row r="427" spans="1:2" x14ac:dyDescent="0.3">
      <c r="A427" t="s">
        <v>426</v>
      </c>
      <c r="B427" t="str">
        <f>HYPERLINK("https://talan.bank.gov.ua/get-user-certificate/JCeucWI4bInw4UR5P5DV","Завантажити сертифікат")</f>
        <v>Завантажити сертифікат</v>
      </c>
    </row>
    <row r="428" spans="1:2" x14ac:dyDescent="0.3">
      <c r="A428" t="s">
        <v>427</v>
      </c>
      <c r="B428" t="str">
        <f>HYPERLINK("https://talan.bank.gov.ua/get-user-certificate/JCeucuoNfRmvzZc6je8K","Завантажити сертифікат")</f>
        <v>Завантажити сертифікат</v>
      </c>
    </row>
    <row r="429" spans="1:2" x14ac:dyDescent="0.3">
      <c r="A429" t="s">
        <v>428</v>
      </c>
      <c r="B429" t="str">
        <f>HYPERLINK("https://talan.bank.gov.ua/get-user-certificate/JCeucKLlncCTIwDFQOPJ","Завантажити сертифікат")</f>
        <v>Завантажити сертифікат</v>
      </c>
    </row>
    <row r="430" spans="1:2" x14ac:dyDescent="0.3">
      <c r="A430" t="s">
        <v>429</v>
      </c>
      <c r="B430" t="str">
        <f>HYPERLINK("https://talan.bank.gov.ua/get-user-certificate/JCeucuOWR9sWbgWANZf9","Завантажити сертифікат")</f>
        <v>Завантажити сертифікат</v>
      </c>
    </row>
    <row r="431" spans="1:2" x14ac:dyDescent="0.3">
      <c r="A431" t="s">
        <v>430</v>
      </c>
      <c r="B431" t="str">
        <f>HYPERLINK("https://talan.bank.gov.ua/get-user-certificate/JCeuciHxROBz1l4lO61t","Завантажити сертифікат")</f>
        <v>Завантажити сертифікат</v>
      </c>
    </row>
    <row r="432" spans="1:2" x14ac:dyDescent="0.3">
      <c r="A432" t="s">
        <v>431</v>
      </c>
      <c r="B432" t="str">
        <f>HYPERLINK("https://talan.bank.gov.ua/get-user-certificate/JCeucEIQhNpzDD5_0a_8","Завантажити сертифікат")</f>
        <v>Завантажити сертифікат</v>
      </c>
    </row>
    <row r="433" spans="1:2" x14ac:dyDescent="0.3">
      <c r="A433" t="s">
        <v>432</v>
      </c>
      <c r="B433" t="str">
        <f>HYPERLINK("https://talan.bank.gov.ua/get-user-certificate/JCeuc7-Ljs6tIriZ141O","Завантажити сертифікат")</f>
        <v>Завантажити сертифікат</v>
      </c>
    </row>
    <row r="434" spans="1:2" x14ac:dyDescent="0.3">
      <c r="A434" t="s">
        <v>433</v>
      </c>
      <c r="B434" t="str">
        <f>HYPERLINK("https://talan.bank.gov.ua/get-user-certificate/JCeucz3F9OywhnuxlKsE","Завантажити сертифікат")</f>
        <v>Завантажити сертифікат</v>
      </c>
    </row>
    <row r="435" spans="1:2" x14ac:dyDescent="0.3">
      <c r="A435" t="s">
        <v>434</v>
      </c>
      <c r="B435" t="str">
        <f>HYPERLINK("https://talan.bank.gov.ua/get-user-certificate/JCeucW2FXoN_cNktTs0v","Завантажити сертифікат")</f>
        <v>Завантажити сертифікат</v>
      </c>
    </row>
    <row r="436" spans="1:2" x14ac:dyDescent="0.3">
      <c r="A436" t="s">
        <v>435</v>
      </c>
      <c r="B436" t="str">
        <f>HYPERLINK("https://talan.bank.gov.ua/get-user-certificate/JCeuctoi5dHSq3mLNEFB","Завантажити сертифікат")</f>
        <v>Завантажити сертифікат</v>
      </c>
    </row>
    <row r="437" spans="1:2" x14ac:dyDescent="0.3">
      <c r="A437" t="s">
        <v>436</v>
      </c>
      <c r="B437" t="str">
        <f>HYPERLINK("https://talan.bank.gov.ua/get-user-certificate/JCeuc-BScwKGp4ak5QXA","Завантажити сертифікат")</f>
        <v>Завантажити сертифікат</v>
      </c>
    </row>
    <row r="438" spans="1:2" x14ac:dyDescent="0.3">
      <c r="A438" t="s">
        <v>437</v>
      </c>
      <c r="B438" t="str">
        <f>HYPERLINK("https://talan.bank.gov.ua/get-user-certificate/JCeucfbGdpAQ6eLnaKz-","Завантажити сертифікат")</f>
        <v>Завантажити сертифікат</v>
      </c>
    </row>
    <row r="439" spans="1:2" x14ac:dyDescent="0.3">
      <c r="A439" t="s">
        <v>438</v>
      </c>
      <c r="B439" t="str">
        <f>HYPERLINK("https://talan.bank.gov.ua/get-user-certificate/JCeucejgtR3Pz1-iD6DG","Завантажити сертифікат")</f>
        <v>Завантажити сертифікат</v>
      </c>
    </row>
    <row r="440" spans="1:2" x14ac:dyDescent="0.3">
      <c r="A440" t="s">
        <v>439</v>
      </c>
      <c r="B440" t="str">
        <f>HYPERLINK("https://talan.bank.gov.ua/get-user-certificate/JCeuc6Ibi7x3QBxR-4fp","Завантажити сертифікат")</f>
        <v>Завантажити сертифікат</v>
      </c>
    </row>
    <row r="441" spans="1:2" x14ac:dyDescent="0.3">
      <c r="A441" t="s">
        <v>440</v>
      </c>
      <c r="B441" t="str">
        <f>HYPERLINK("https://talan.bank.gov.ua/get-user-certificate/JCeucuSUgpQXsIAUfE3Z","Завантажити сертифікат")</f>
        <v>Завантажити сертифікат</v>
      </c>
    </row>
    <row r="442" spans="1:2" x14ac:dyDescent="0.3">
      <c r="A442" t="s">
        <v>441</v>
      </c>
      <c r="B442" t="str">
        <f>HYPERLINK("https://talan.bank.gov.ua/get-user-certificate/JCeuceQXpu5esSmGpuLI","Завантажити сертифікат")</f>
        <v>Завантажити сертифікат</v>
      </c>
    </row>
    <row r="443" spans="1:2" x14ac:dyDescent="0.3">
      <c r="A443" t="s">
        <v>442</v>
      </c>
      <c r="B443" t="str">
        <f>HYPERLINK("https://talan.bank.gov.ua/get-user-certificate/JCeucdnfQ2sej80yV8dD","Завантажити сертифікат")</f>
        <v>Завантажити сертифікат</v>
      </c>
    </row>
    <row r="444" spans="1:2" x14ac:dyDescent="0.3">
      <c r="A444" t="s">
        <v>443</v>
      </c>
      <c r="B444" t="str">
        <f>HYPERLINK("https://talan.bank.gov.ua/get-user-certificate/JCeucLF8EH0vU0f0nQ1u","Завантажити сертифікат")</f>
        <v>Завантажити сертифікат</v>
      </c>
    </row>
    <row r="445" spans="1:2" x14ac:dyDescent="0.3">
      <c r="A445" t="s">
        <v>444</v>
      </c>
      <c r="B445" t="str">
        <f>HYPERLINK("https://talan.bank.gov.ua/get-user-certificate/JCeucNw7__EPrhlKcOFJ","Завантажити сертифікат")</f>
        <v>Завантажити сертифікат</v>
      </c>
    </row>
    <row r="446" spans="1:2" x14ac:dyDescent="0.3">
      <c r="A446" t="s">
        <v>445</v>
      </c>
      <c r="B446" t="str">
        <f>HYPERLINK("https://talan.bank.gov.ua/get-user-certificate/JCeucOJNwkvLP2TXU1jJ","Завантажити сертифікат")</f>
        <v>Завантажити сертифікат</v>
      </c>
    </row>
    <row r="447" spans="1:2" x14ac:dyDescent="0.3">
      <c r="A447" t="s">
        <v>446</v>
      </c>
      <c r="B447" t="str">
        <f>HYPERLINK("https://talan.bank.gov.ua/get-user-certificate/JCeucz0FuB4YSXuILLrj","Завантажити сертифікат")</f>
        <v>Завантажити сертифікат</v>
      </c>
    </row>
    <row r="448" spans="1:2" x14ac:dyDescent="0.3">
      <c r="A448" t="s">
        <v>447</v>
      </c>
      <c r="B448" t="str">
        <f>HYPERLINK("https://talan.bank.gov.ua/get-user-certificate/JCeucy743Uv91BI72rqT","Завантажити сертифікат")</f>
        <v>Завантажити сертифікат</v>
      </c>
    </row>
    <row r="449" spans="1:2" x14ac:dyDescent="0.3">
      <c r="A449" t="s">
        <v>448</v>
      </c>
      <c r="B449" t="str">
        <f>HYPERLINK("https://talan.bank.gov.ua/get-user-certificate/JCeucDuo1UAsTOnU3fdn","Завантажити сертифікат")</f>
        <v>Завантажити сертифікат</v>
      </c>
    </row>
    <row r="450" spans="1:2" x14ac:dyDescent="0.3">
      <c r="A450" t="s">
        <v>449</v>
      </c>
      <c r="B450" t="str">
        <f>HYPERLINK("https://talan.bank.gov.ua/get-user-certificate/JCeucWzrm8M9Sgf29_xe","Завантажити сертифікат")</f>
        <v>Завантажити сертифікат</v>
      </c>
    </row>
    <row r="451" spans="1:2" x14ac:dyDescent="0.3">
      <c r="A451" t="s">
        <v>450</v>
      </c>
      <c r="B451" t="str">
        <f>HYPERLINK("https://talan.bank.gov.ua/get-user-certificate/JCeuc5gXhri40rHRxYtr","Завантажити сертифікат")</f>
        <v>Завантажити сертифікат</v>
      </c>
    </row>
    <row r="452" spans="1:2" x14ac:dyDescent="0.3">
      <c r="A452" t="s">
        <v>451</v>
      </c>
      <c r="B452" t="str">
        <f>HYPERLINK("https://talan.bank.gov.ua/get-user-certificate/JCeucJO1Ncn0EJ6jVdel","Завантажити сертифікат")</f>
        <v>Завантажити сертифікат</v>
      </c>
    </row>
    <row r="453" spans="1:2" x14ac:dyDescent="0.3">
      <c r="A453" t="s">
        <v>452</v>
      </c>
      <c r="B453" t="str">
        <f>HYPERLINK("https://talan.bank.gov.ua/get-user-certificate/JCeucuJspv480mJ3Mm2v","Завантажити сертифікат")</f>
        <v>Завантажити сертифікат</v>
      </c>
    </row>
    <row r="454" spans="1:2" x14ac:dyDescent="0.3">
      <c r="A454" t="s">
        <v>453</v>
      </c>
      <c r="B454" t="str">
        <f>HYPERLINK("https://talan.bank.gov.ua/get-user-certificate/JCeuc05a-py0afEGHmUe","Завантажити сертифікат")</f>
        <v>Завантажити сертифікат</v>
      </c>
    </row>
    <row r="455" spans="1:2" x14ac:dyDescent="0.3">
      <c r="A455" t="s">
        <v>454</v>
      </c>
      <c r="B455" t="str">
        <f>HYPERLINK("https://talan.bank.gov.ua/get-user-certificate/JCeucm2Sb8qink2ZfTTL","Завантажити сертифікат")</f>
        <v>Завантажити сертифікат</v>
      </c>
    </row>
    <row r="456" spans="1:2" x14ac:dyDescent="0.3">
      <c r="A456" t="s">
        <v>455</v>
      </c>
      <c r="B456" t="str">
        <f>HYPERLINK("https://talan.bank.gov.ua/get-user-certificate/JCeucoowoTY99V1eLlEn","Завантажити сертифікат")</f>
        <v>Завантажити сертифікат</v>
      </c>
    </row>
    <row r="457" spans="1:2" x14ac:dyDescent="0.3">
      <c r="A457" t="s">
        <v>456</v>
      </c>
      <c r="B457" t="str">
        <f>HYPERLINK("https://talan.bank.gov.ua/get-user-certificate/JCeucXjm4pSCpiBIw5VL","Завантажити сертифікат")</f>
        <v>Завантажити сертифікат</v>
      </c>
    </row>
    <row r="458" spans="1:2" x14ac:dyDescent="0.3">
      <c r="A458" t="s">
        <v>457</v>
      </c>
      <c r="B458" t="str">
        <f>HYPERLINK("https://talan.bank.gov.ua/get-user-certificate/JCeucO-Tx1Xh67zqDmsF","Завантажити сертифікат")</f>
        <v>Завантажити сертифікат</v>
      </c>
    </row>
    <row r="459" spans="1:2" x14ac:dyDescent="0.3">
      <c r="A459" t="s">
        <v>458</v>
      </c>
      <c r="B459" t="str">
        <f>HYPERLINK("https://talan.bank.gov.ua/get-user-certificate/JCeucQ9vAqKnoz5TaW9q","Завантажити сертифікат")</f>
        <v>Завантажити сертифікат</v>
      </c>
    </row>
    <row r="460" spans="1:2" x14ac:dyDescent="0.3">
      <c r="A460" t="s">
        <v>459</v>
      </c>
      <c r="B460" t="str">
        <f>HYPERLINK("https://talan.bank.gov.ua/get-user-certificate/JCeucGkIiaPmZrqidbUs","Завантажити сертифікат")</f>
        <v>Завантажити сертифікат</v>
      </c>
    </row>
    <row r="461" spans="1:2" x14ac:dyDescent="0.3">
      <c r="A461" t="s">
        <v>460</v>
      </c>
      <c r="B461" t="str">
        <f>HYPERLINK("https://talan.bank.gov.ua/get-user-certificate/JCeucgFKw8zFfgK2m-0p","Завантажити сертифікат")</f>
        <v>Завантажити сертифікат</v>
      </c>
    </row>
    <row r="462" spans="1:2" x14ac:dyDescent="0.3">
      <c r="A462" t="s">
        <v>461</v>
      </c>
      <c r="B462" t="str">
        <f>HYPERLINK("https://talan.bank.gov.ua/get-user-certificate/JCeucDM85ZUSMaDWRrDZ","Завантажити сертифікат")</f>
        <v>Завантажити сертифікат</v>
      </c>
    </row>
    <row r="463" spans="1:2" x14ac:dyDescent="0.3">
      <c r="A463" t="s">
        <v>462</v>
      </c>
      <c r="B463" t="str">
        <f>HYPERLINK("https://talan.bank.gov.ua/get-user-certificate/JCeucoRFqRdgST9AAU2d","Завантажити сертифікат")</f>
        <v>Завантажити сертифікат</v>
      </c>
    </row>
    <row r="464" spans="1:2" x14ac:dyDescent="0.3">
      <c r="A464" t="s">
        <v>463</v>
      </c>
      <c r="B464" t="str">
        <f>HYPERLINK("https://talan.bank.gov.ua/get-user-certificate/JCeucmzsKPa7bdqZDbkM","Завантажити сертифікат")</f>
        <v>Завантажити сертифікат</v>
      </c>
    </row>
    <row r="465" spans="1:2" x14ac:dyDescent="0.3">
      <c r="A465" t="s">
        <v>464</v>
      </c>
      <c r="B465" t="str">
        <f>HYPERLINK("https://talan.bank.gov.ua/get-user-certificate/JCeucMqeRl3Dp7hu46yx","Завантажити сертифікат")</f>
        <v>Завантажити сертифікат</v>
      </c>
    </row>
    <row r="466" spans="1:2" x14ac:dyDescent="0.3">
      <c r="A466" t="s">
        <v>465</v>
      </c>
      <c r="B466" t="str">
        <f>HYPERLINK("https://talan.bank.gov.ua/get-user-certificate/JCeucI-9ix1BOCaErnFy","Завантажити сертифікат")</f>
        <v>Завантажити сертифікат</v>
      </c>
    </row>
    <row r="467" spans="1:2" x14ac:dyDescent="0.3">
      <c r="A467" t="s">
        <v>466</v>
      </c>
      <c r="B467" t="str">
        <f>HYPERLINK("https://talan.bank.gov.ua/get-user-certificate/JCeuc-amvwh4bBMOkao8","Завантажити сертифікат")</f>
        <v>Завантажити сертифікат</v>
      </c>
    </row>
    <row r="468" spans="1:2" x14ac:dyDescent="0.3">
      <c r="A468" t="s">
        <v>467</v>
      </c>
      <c r="B468" t="str">
        <f>HYPERLINK("https://talan.bank.gov.ua/get-user-certificate/JCeucEk3gvRkwBstfj09","Завантажити сертифікат")</f>
        <v>Завантажити сертифікат</v>
      </c>
    </row>
    <row r="469" spans="1:2" x14ac:dyDescent="0.3">
      <c r="A469" t="s">
        <v>468</v>
      </c>
      <c r="B469" t="str">
        <f>HYPERLINK("https://talan.bank.gov.ua/get-user-certificate/JCeucQGeRXZFALEA3pWD","Завантажити сертифікат")</f>
        <v>Завантажити сертифікат</v>
      </c>
    </row>
    <row r="470" spans="1:2" x14ac:dyDescent="0.3">
      <c r="A470" t="s">
        <v>469</v>
      </c>
      <c r="B470" t="str">
        <f>HYPERLINK("https://talan.bank.gov.ua/get-user-certificate/JCeucMVt2tqjeB5TCCCu","Завантажити сертифікат")</f>
        <v>Завантажити сертифікат</v>
      </c>
    </row>
    <row r="471" spans="1:2" x14ac:dyDescent="0.3">
      <c r="A471" t="s">
        <v>470</v>
      </c>
      <c r="B471" t="str">
        <f>HYPERLINK("https://talan.bank.gov.ua/get-user-certificate/JCeucUGGeKew611fQEWz","Завантажити сертифікат")</f>
        <v>Завантажити сертифікат</v>
      </c>
    </row>
    <row r="472" spans="1:2" x14ac:dyDescent="0.3">
      <c r="A472" t="s">
        <v>471</v>
      </c>
      <c r="B472" t="str">
        <f>HYPERLINK("https://talan.bank.gov.ua/get-user-certificate/JCeucZN2zYHSCb4CWnDB","Завантажити сертифікат")</f>
        <v>Завантажити сертифікат</v>
      </c>
    </row>
    <row r="473" spans="1:2" x14ac:dyDescent="0.3">
      <c r="A473" t="s">
        <v>472</v>
      </c>
      <c r="B473" t="str">
        <f>HYPERLINK("https://talan.bank.gov.ua/get-user-certificate/JCeucZv6o0KCgXm19CEo","Завантажити сертифікат")</f>
        <v>Завантажити сертифікат</v>
      </c>
    </row>
    <row r="474" spans="1:2" x14ac:dyDescent="0.3">
      <c r="A474" t="s">
        <v>473</v>
      </c>
      <c r="B474" t="str">
        <f>HYPERLINK("https://talan.bank.gov.ua/get-user-certificate/JCeuc9BtizU3IMgBcur2","Завантажити сертифікат")</f>
        <v>Завантажити сертифікат</v>
      </c>
    </row>
    <row r="475" spans="1:2" x14ac:dyDescent="0.3">
      <c r="A475" t="s">
        <v>474</v>
      </c>
      <c r="B475" t="str">
        <f>HYPERLINK("https://talan.bank.gov.ua/get-user-certificate/JCeucmRH1a5vaSCNBkOD","Завантажити сертифікат")</f>
        <v>Завантажити сертифікат</v>
      </c>
    </row>
    <row r="476" spans="1:2" x14ac:dyDescent="0.3">
      <c r="A476" t="s">
        <v>475</v>
      </c>
      <c r="B476" t="str">
        <f>HYPERLINK("https://talan.bank.gov.ua/get-user-certificate/JCeucfN0hNfthXKtwlX-","Завантажити сертифікат")</f>
        <v>Завантажити сертифікат</v>
      </c>
    </row>
    <row r="477" spans="1:2" x14ac:dyDescent="0.3">
      <c r="A477" t="s">
        <v>476</v>
      </c>
      <c r="B477" t="str">
        <f>HYPERLINK("https://talan.bank.gov.ua/get-user-certificate/JCeucOOfswBk6KxqnnrV","Завантажити сертифікат")</f>
        <v>Завантажити сертифікат</v>
      </c>
    </row>
    <row r="478" spans="1:2" x14ac:dyDescent="0.3">
      <c r="A478" t="s">
        <v>477</v>
      </c>
      <c r="B478" t="str">
        <f>HYPERLINK("https://talan.bank.gov.ua/get-user-certificate/JCeuc32EvldzMv_MrXIz","Завантажити сертифікат")</f>
        <v>Завантажити сертифікат</v>
      </c>
    </row>
    <row r="479" spans="1:2" x14ac:dyDescent="0.3">
      <c r="A479" t="s">
        <v>478</v>
      </c>
      <c r="B479" t="str">
        <f>HYPERLINK("https://talan.bank.gov.ua/get-user-certificate/JCeucb5jhhbZGe2nha8v","Завантажити сертифікат")</f>
        <v>Завантажити сертифікат</v>
      </c>
    </row>
    <row r="480" spans="1:2" x14ac:dyDescent="0.3">
      <c r="A480" t="s">
        <v>479</v>
      </c>
      <c r="B480" t="str">
        <f>HYPERLINK("https://talan.bank.gov.ua/get-user-certificate/JCeucV18p0FiN1dI7y4z","Завантажити сертифікат")</f>
        <v>Завантажити сертифікат</v>
      </c>
    </row>
    <row r="481" spans="1:2" x14ac:dyDescent="0.3">
      <c r="A481" t="s">
        <v>480</v>
      </c>
      <c r="B481" t="str">
        <f>HYPERLINK("https://talan.bank.gov.ua/get-user-certificate/JCeucrOcN_6-wIS1alTC","Завантажити сертифікат")</f>
        <v>Завантажити сертифікат</v>
      </c>
    </row>
    <row r="482" spans="1:2" x14ac:dyDescent="0.3">
      <c r="A482" t="s">
        <v>481</v>
      </c>
      <c r="B482" t="str">
        <f>HYPERLINK("https://talan.bank.gov.ua/get-user-certificate/JCeuc44ykN4COkV8TePl","Завантажити сертифікат")</f>
        <v>Завантажити сертифікат</v>
      </c>
    </row>
    <row r="483" spans="1:2" x14ac:dyDescent="0.3">
      <c r="A483" t="s">
        <v>482</v>
      </c>
      <c r="B483" t="str">
        <f>HYPERLINK("https://talan.bank.gov.ua/get-user-certificate/JCeucybAAD6Yr1WtlMIk","Завантажити сертифікат")</f>
        <v>Завантажити сертифікат</v>
      </c>
    </row>
    <row r="484" spans="1:2" x14ac:dyDescent="0.3">
      <c r="A484" t="s">
        <v>483</v>
      </c>
      <c r="B484" t="str">
        <f>HYPERLINK("https://talan.bank.gov.ua/get-user-certificate/JCeuc7Ua5sIv5GMs8gU5","Завантажити сертифікат")</f>
        <v>Завантажити сертифікат</v>
      </c>
    </row>
    <row r="485" spans="1:2" x14ac:dyDescent="0.3">
      <c r="A485" t="s">
        <v>484</v>
      </c>
      <c r="B485" t="str">
        <f>HYPERLINK("https://talan.bank.gov.ua/get-user-certificate/JCeuccGDDFNU1HoHavdO","Завантажити сертифікат")</f>
        <v>Завантажити сертифікат</v>
      </c>
    </row>
    <row r="486" spans="1:2" x14ac:dyDescent="0.3">
      <c r="A486" t="s">
        <v>485</v>
      </c>
      <c r="B486" t="str">
        <f>HYPERLINK("https://talan.bank.gov.ua/get-user-certificate/JCeucJyUkeE-D1f3JWu-","Завантажити сертифікат")</f>
        <v>Завантажити сертифікат</v>
      </c>
    </row>
    <row r="487" spans="1:2" x14ac:dyDescent="0.3">
      <c r="A487" t="s">
        <v>486</v>
      </c>
      <c r="B487" t="str">
        <f>HYPERLINK("https://talan.bank.gov.ua/get-user-certificate/JCeuc7FG3HSh5wkW7qse","Завантажити сертифікат")</f>
        <v>Завантажити сертифікат</v>
      </c>
    </row>
    <row r="488" spans="1:2" x14ac:dyDescent="0.3">
      <c r="A488" t="s">
        <v>487</v>
      </c>
      <c r="B488" t="str">
        <f>HYPERLINK("https://talan.bank.gov.ua/get-user-certificate/JCeucPcOTdoFBVYq0VJP","Завантажити сертифікат")</f>
        <v>Завантажити сертифікат</v>
      </c>
    </row>
    <row r="489" spans="1:2" x14ac:dyDescent="0.3">
      <c r="A489" t="s">
        <v>488</v>
      </c>
      <c r="B489" t="str">
        <f>HYPERLINK("https://talan.bank.gov.ua/get-user-certificate/JCeucYNDk3blh_oE8I7z","Завантажити сертифікат")</f>
        <v>Завантажити сертифікат</v>
      </c>
    </row>
    <row r="490" spans="1:2" x14ac:dyDescent="0.3">
      <c r="A490" t="s">
        <v>489</v>
      </c>
      <c r="B490" t="str">
        <f>HYPERLINK("https://talan.bank.gov.ua/get-user-certificate/JCeuch_2b5no5ncUlbxg","Завантажити сертифікат")</f>
        <v>Завантажити сертифікат</v>
      </c>
    </row>
    <row r="491" spans="1:2" x14ac:dyDescent="0.3">
      <c r="A491" t="s">
        <v>490</v>
      </c>
      <c r="B491" t="str">
        <f>HYPERLINK("https://talan.bank.gov.ua/get-user-certificate/JCeucr91f51D19hiUR2-","Завантажити сертифікат")</f>
        <v>Завантажити сертифікат</v>
      </c>
    </row>
    <row r="492" spans="1:2" x14ac:dyDescent="0.3">
      <c r="A492" t="s">
        <v>491</v>
      </c>
      <c r="B492" t="str">
        <f>HYPERLINK("https://talan.bank.gov.ua/get-user-certificate/JCeucMQpA-YlFheS-dhM","Завантажити сертифікат")</f>
        <v>Завантажити сертифікат</v>
      </c>
    </row>
    <row r="493" spans="1:2" x14ac:dyDescent="0.3">
      <c r="A493" t="s">
        <v>492</v>
      </c>
      <c r="B493" t="str">
        <f>HYPERLINK("https://talan.bank.gov.ua/get-user-certificate/JCeuclawCmHn8JFYRuU2","Завантажити сертифікат")</f>
        <v>Завантажити сертифікат</v>
      </c>
    </row>
    <row r="494" spans="1:2" x14ac:dyDescent="0.3">
      <c r="A494" t="s">
        <v>493</v>
      </c>
      <c r="B494" t="str">
        <f>HYPERLINK("https://talan.bank.gov.ua/get-user-certificate/JCeucfOjPUgcsx9wIj_t","Завантажити сертифікат")</f>
        <v>Завантажити сертифікат</v>
      </c>
    </row>
    <row r="495" spans="1:2" x14ac:dyDescent="0.3">
      <c r="A495" t="s">
        <v>494</v>
      </c>
      <c r="B495" t="str">
        <f>HYPERLINK("https://talan.bank.gov.ua/get-user-certificate/JCeuc2kAepFV5uxL4juB","Завантажити сертифікат")</f>
        <v>Завантажити сертифікат</v>
      </c>
    </row>
    <row r="496" spans="1:2" x14ac:dyDescent="0.3">
      <c r="A496" t="s">
        <v>495</v>
      </c>
      <c r="B496" t="str">
        <f>HYPERLINK("https://talan.bank.gov.ua/get-user-certificate/JCeucjejFjvFkDBMiQTN","Завантажити сертифікат")</f>
        <v>Завантажити сертифікат</v>
      </c>
    </row>
    <row r="497" spans="1:2" x14ac:dyDescent="0.3">
      <c r="A497" t="s">
        <v>496</v>
      </c>
      <c r="B497" t="str">
        <f>HYPERLINK("https://talan.bank.gov.ua/get-user-certificate/JCeucE6B45ambflOpOGj","Завантажити сертифікат")</f>
        <v>Завантажити сертифікат</v>
      </c>
    </row>
    <row r="498" spans="1:2" x14ac:dyDescent="0.3">
      <c r="A498" t="s">
        <v>497</v>
      </c>
      <c r="B498" t="str">
        <f>HYPERLINK("https://talan.bank.gov.ua/get-user-certificate/JCeuc6UZWfwGwsPtalO3","Завантажити сертифікат")</f>
        <v>Завантажити сертифікат</v>
      </c>
    </row>
    <row r="499" spans="1:2" x14ac:dyDescent="0.3">
      <c r="A499" t="s">
        <v>498</v>
      </c>
      <c r="B499" t="str">
        <f>HYPERLINK("https://talan.bank.gov.ua/get-user-certificate/JCeucIiQ-sa_jsDo9Hgs","Завантажити сертифікат")</f>
        <v>Завантажити сертифікат</v>
      </c>
    </row>
    <row r="500" spans="1:2" x14ac:dyDescent="0.3">
      <c r="A500" t="s">
        <v>499</v>
      </c>
      <c r="B500" t="str">
        <f>HYPERLINK("https://talan.bank.gov.ua/get-user-certificate/JCeucuY-RrlcHd4O7OS3","Завантажити сертифікат")</f>
        <v>Завантажити сертифікат</v>
      </c>
    </row>
    <row r="501" spans="1:2" x14ac:dyDescent="0.3">
      <c r="A501" t="s">
        <v>500</v>
      </c>
      <c r="B501" t="str">
        <f>HYPERLINK("https://talan.bank.gov.ua/get-user-certificate/JCeuclAi8-PtQdU0HFyg","Завантажити сертифікат")</f>
        <v>Завантажити сертифікат</v>
      </c>
    </row>
    <row r="502" spans="1:2" x14ac:dyDescent="0.3">
      <c r="A502" t="s">
        <v>501</v>
      </c>
      <c r="B502" t="str">
        <f>HYPERLINK("https://talan.bank.gov.ua/get-user-certificate/JCeucjLoh56QxoO-HIYA","Завантажити сертифікат")</f>
        <v>Завантажити сертифікат</v>
      </c>
    </row>
    <row r="503" spans="1:2" x14ac:dyDescent="0.3">
      <c r="A503" t="s">
        <v>502</v>
      </c>
      <c r="B503" t="str">
        <f>HYPERLINK("https://talan.bank.gov.ua/get-user-certificate/JCeucLgzSy2WKIWaWbaK","Завантажити сертифікат")</f>
        <v>Завантажити сертифікат</v>
      </c>
    </row>
    <row r="504" spans="1:2" x14ac:dyDescent="0.3">
      <c r="A504" t="s">
        <v>503</v>
      </c>
      <c r="B504" t="str">
        <f>HYPERLINK("https://talan.bank.gov.ua/get-user-certificate/JCeuc7BSYkxQ3_hS7zYi","Завантажити сертифікат")</f>
        <v>Завантажити сертифікат</v>
      </c>
    </row>
    <row r="505" spans="1:2" x14ac:dyDescent="0.3">
      <c r="A505" t="s">
        <v>504</v>
      </c>
      <c r="B505" t="str">
        <f>HYPERLINK("https://talan.bank.gov.ua/get-user-certificate/JCeucKdj0IGvQFrnJfL8","Завантажити сертифікат")</f>
        <v>Завантажити сертифікат</v>
      </c>
    </row>
    <row r="506" spans="1:2" x14ac:dyDescent="0.3">
      <c r="A506" t="s">
        <v>505</v>
      </c>
      <c r="B506" t="str">
        <f>HYPERLINK("https://talan.bank.gov.ua/get-user-certificate/JCeucriIoI4TIC0DSDcZ","Завантажити сертифікат")</f>
        <v>Завантажити сертифікат</v>
      </c>
    </row>
    <row r="507" spans="1:2" x14ac:dyDescent="0.3">
      <c r="A507" t="s">
        <v>506</v>
      </c>
      <c r="B507" t="str">
        <f>HYPERLINK("https://talan.bank.gov.ua/get-user-certificate/JCeucpnh4UwmVhGkFGJQ","Завантажити сертифікат")</f>
        <v>Завантажити сертифікат</v>
      </c>
    </row>
    <row r="508" spans="1:2" x14ac:dyDescent="0.3">
      <c r="A508" t="s">
        <v>507</v>
      </c>
      <c r="B508" t="str">
        <f>HYPERLINK("https://talan.bank.gov.ua/get-user-certificate/JCeucpJLMxRgMnJ0SNpQ","Завантажити сертифікат")</f>
        <v>Завантажити сертифікат</v>
      </c>
    </row>
    <row r="509" spans="1:2" x14ac:dyDescent="0.3">
      <c r="A509" t="s">
        <v>508</v>
      </c>
      <c r="B509" t="str">
        <f>HYPERLINK("https://talan.bank.gov.ua/get-user-certificate/JCeucrOGH5A5ObcvBf0M","Завантажити сертифікат")</f>
        <v>Завантажити сертифікат</v>
      </c>
    </row>
    <row r="510" spans="1:2" x14ac:dyDescent="0.3">
      <c r="A510" t="s">
        <v>510</v>
      </c>
      <c r="B510" t="str">
        <f>HYPERLINK("https://talan.bank.gov.ua/get-user-certificate/XPKxmGthxfb_mNh-SCAh","Завантажити сертифікат")</f>
        <v>Завантажити сертифікат</v>
      </c>
    </row>
    <row r="511" spans="1:2" x14ac:dyDescent="0.3">
      <c r="A511" t="s">
        <v>511</v>
      </c>
      <c r="B511" t="str">
        <f>HYPERLINK("https://talan.bank.gov.ua/get-user-certificate/XPKxmQbCSMhR87mwtybm","Завантажити сертифікат")</f>
        <v>Завантажити сертифікат</v>
      </c>
    </row>
    <row r="512" spans="1:2" x14ac:dyDescent="0.3">
      <c r="A512" t="s">
        <v>512</v>
      </c>
      <c r="B512" t="str">
        <f>HYPERLINK("https://talan.bank.gov.ua/get-user-certificate/XPKxmpoNR2bEr1Rh3XMa","Завантажити сертифікат")</f>
        <v>Завантажити сертифікат</v>
      </c>
    </row>
    <row r="513" spans="1:2" x14ac:dyDescent="0.3">
      <c r="A513" t="s">
        <v>513</v>
      </c>
      <c r="B513" t="str">
        <f>HYPERLINK("https://talan.bank.gov.ua/get-user-certificate/XPKxmNm1Vq7-7CV-nTDR","Завантажити сертифікат")</f>
        <v>Завантажити сертифікат</v>
      </c>
    </row>
    <row r="514" spans="1:2" x14ac:dyDescent="0.3">
      <c r="A514" t="s">
        <v>514</v>
      </c>
      <c r="B514" t="str">
        <f>HYPERLINK("https://talan.bank.gov.ua/get-user-certificate/XPKxmqtl0ShNee7o4wlx","Завантажити сертифікат")</f>
        <v>Завантажити сертифікат</v>
      </c>
    </row>
    <row r="515" spans="1:2" x14ac:dyDescent="0.3">
      <c r="A515" t="s">
        <v>515</v>
      </c>
      <c r="B515" t="str">
        <f>HYPERLINK("https://talan.bank.gov.ua/get-user-certificate/XPKxmh_L1rPYGjKFIdEt","Завантажити сертифікат")</f>
        <v>Завантажити сертифікат</v>
      </c>
    </row>
    <row r="516" spans="1:2" x14ac:dyDescent="0.3">
      <c r="A516" t="s">
        <v>516</v>
      </c>
      <c r="B516" t="str">
        <f>HYPERLINK("https://talan.bank.gov.ua/get-user-certificate/XPKxmgJstS0Fjrh1NSwC","Завантажити сертифікат")</f>
        <v>Завантажити сертифікат</v>
      </c>
    </row>
    <row r="517" spans="1:2" x14ac:dyDescent="0.3">
      <c r="A517" t="s">
        <v>517</v>
      </c>
      <c r="B517" t="str">
        <f>HYPERLINK("https://talan.bank.gov.ua/get-user-certificate/XPKxme-ZVxX2sWu-AajF","Завантажити сертифікат")</f>
        <v>Завантажити сертифікат</v>
      </c>
    </row>
    <row r="518" spans="1:2" x14ac:dyDescent="0.3">
      <c r="A518" t="s">
        <v>518</v>
      </c>
      <c r="B518" t="str">
        <f>HYPERLINK("https://talan.bank.gov.ua/get-user-certificate/XPKxm3_guVuKe_CdQb-v","Завантажити сертифікат")</f>
        <v>Завантажити сертифікат</v>
      </c>
    </row>
    <row r="519" spans="1:2" x14ac:dyDescent="0.3">
      <c r="A519" t="s">
        <v>519</v>
      </c>
      <c r="B519" t="str">
        <f>HYPERLINK("https://talan.bank.gov.ua/get-user-certificate/XPKxmH1iiopIE5wlZERg","Завантажити сертифікат")</f>
        <v>Завантажити сертифікат</v>
      </c>
    </row>
    <row r="520" spans="1:2" x14ac:dyDescent="0.3">
      <c r="A520" t="s">
        <v>520</v>
      </c>
      <c r="B520" t="str">
        <f>HYPERLINK("https://talan.bank.gov.ua/get-user-certificate/XPKxmIj3YcDFfOXfchXd","Завантажити сертифікат")</f>
        <v>Завантажити сертифікат</v>
      </c>
    </row>
    <row r="521" spans="1:2" x14ac:dyDescent="0.3">
      <c r="A521" t="s">
        <v>521</v>
      </c>
      <c r="B521" t="str">
        <f>HYPERLINK("https://talan.bank.gov.ua/get-user-certificate/XPKxmJO3wOkrMBM04ZJA","Завантажити сертифікат")</f>
        <v>Завантажити сертифікат</v>
      </c>
    </row>
    <row r="522" spans="1:2" x14ac:dyDescent="0.3">
      <c r="A522" t="s">
        <v>522</v>
      </c>
      <c r="B522" t="str">
        <f>HYPERLINK("https://talan.bank.gov.ua/get-user-certificate/XPKxmzTRV9ZdyPcq6-Rf","Завантажити сертифікат")</f>
        <v>Завантажити сертифікат</v>
      </c>
    </row>
    <row r="523" spans="1:2" x14ac:dyDescent="0.3">
      <c r="A523" t="s">
        <v>523</v>
      </c>
      <c r="B523" t="str">
        <f>HYPERLINK("https://talan.bank.gov.ua/get-user-certificate/XPKxmAEmWdELcHNhEGmP","Завантажити сертифікат")</f>
        <v>Завантажити сертифікат</v>
      </c>
    </row>
    <row r="524" spans="1:2" x14ac:dyDescent="0.3">
      <c r="A524" t="s">
        <v>524</v>
      </c>
      <c r="B524" t="str">
        <f>HYPERLINK("https://talan.bank.gov.ua/get-user-certificate/XPKxm2mX-cs5u8hllUPX","Завантажити сертифікат")</f>
        <v>Завантажити сертифікат</v>
      </c>
    </row>
    <row r="525" spans="1:2" x14ac:dyDescent="0.3">
      <c r="A525" t="s">
        <v>525</v>
      </c>
      <c r="B525" t="str">
        <f>HYPERLINK("https://talan.bank.gov.ua/get-user-certificate/XPKxmRJLzIC_4onarwri","Завантажити сертифікат")</f>
        <v>Завантажити сертифікат</v>
      </c>
    </row>
    <row r="526" spans="1:2" x14ac:dyDescent="0.3">
      <c r="A526" t="s">
        <v>526</v>
      </c>
      <c r="B526" t="str">
        <f>HYPERLINK("https://talan.bank.gov.ua/get-user-certificate/XPKxmq0NT27R-0HnhjmW","Завантажити сертифікат")</f>
        <v>Завантажити сертифікат</v>
      </c>
    </row>
    <row r="527" spans="1:2" x14ac:dyDescent="0.3">
      <c r="A527" t="s">
        <v>527</v>
      </c>
      <c r="B527" t="str">
        <f>HYPERLINK("https://talan.bank.gov.ua/get-user-certificate/XPKxmAussh_93A03P7wf","Завантажити сертифікат")</f>
        <v>Завантажити сертифікат</v>
      </c>
    </row>
    <row r="528" spans="1:2" x14ac:dyDescent="0.3">
      <c r="A528" t="s">
        <v>528</v>
      </c>
      <c r="B528" t="str">
        <f>HYPERLINK("https://talan.bank.gov.ua/get-user-certificate/XPKxmUm51Cn1Fz1hNUEq","Завантажити сертифікат")</f>
        <v>Завантажити сертифікат</v>
      </c>
    </row>
    <row r="529" spans="1:2" x14ac:dyDescent="0.3">
      <c r="A529" t="s">
        <v>529</v>
      </c>
      <c r="B529" t="str">
        <f>HYPERLINK("https://talan.bank.gov.ua/get-user-certificate/cDEtHlXz09SsQ7MaUqzr","Завантажити сертифікат")</f>
        <v>Завантажити сертифікат</v>
      </c>
    </row>
    <row r="530" spans="1:2" x14ac:dyDescent="0.3">
      <c r="A530" t="s">
        <v>530</v>
      </c>
      <c r="B530" t="str">
        <f>HYPERLINK("https://talan.bank.gov.ua/get-user-certificate/cDEtHevhI9276WrIH4yN","Завантажити сертифікат")</f>
        <v>Завантажити сертифікат</v>
      </c>
    </row>
    <row r="531" spans="1:2" x14ac:dyDescent="0.3">
      <c r="A531" t="s">
        <v>531</v>
      </c>
      <c r="B531" t="str">
        <f>HYPERLINK("https://talan.bank.gov.ua/get-user-certificate/cDEtHsq1AszhtvbG48AR","Завантажити сертифікат")</f>
        <v>Завантажити сертифікат</v>
      </c>
    </row>
    <row r="532" spans="1:2" x14ac:dyDescent="0.3">
      <c r="A532" t="s">
        <v>532</v>
      </c>
      <c r="B532" t="str">
        <f>HYPERLINK("https://talan.bank.gov.ua/get-user-certificate/cDEtHErLe8eim6c-r8q4","Завантажити сертифікат")</f>
        <v>Завантажити сертифікат</v>
      </c>
    </row>
    <row r="533" spans="1:2" x14ac:dyDescent="0.3">
      <c r="A533" t="s">
        <v>533</v>
      </c>
      <c r="B533" t="str">
        <f>HYPERLINK("https://talan.bank.gov.ua/get-user-certificate/cDEtHM7wc6doqUAxi4S5","Завантажити сертифікат")</f>
        <v>Завантажити сертифікат</v>
      </c>
    </row>
    <row r="534" spans="1:2" x14ac:dyDescent="0.3">
      <c r="A534" t="s">
        <v>534</v>
      </c>
      <c r="B534" t="str">
        <f>HYPERLINK("https://talan.bank.gov.ua/get-user-certificate/cDEtHZPPrFYOJo5LrCQS","Завантажити сертифікат")</f>
        <v>Завантажити сертифікат</v>
      </c>
    </row>
    <row r="535" spans="1:2" x14ac:dyDescent="0.3">
      <c r="A535" t="s">
        <v>535</v>
      </c>
      <c r="B535" t="str">
        <f>HYPERLINK("https://talan.bank.gov.ua/get-user-certificate/cDEtH__XoA8NbeE0eBAV","Завантажити сертифікат")</f>
        <v>Завантажити сертифікат</v>
      </c>
    </row>
    <row r="536" spans="1:2" x14ac:dyDescent="0.3">
      <c r="A536" t="s">
        <v>536</v>
      </c>
      <c r="B536" t="str">
        <f>HYPERLINK("https://talan.bank.gov.ua/get-user-certificate/cDEtHzAL6bTBacswmoom","Завантажити сертифікат")</f>
        <v>Завантажити сертифікат</v>
      </c>
    </row>
    <row r="537" spans="1:2" x14ac:dyDescent="0.3">
      <c r="A537" t="s">
        <v>537</v>
      </c>
      <c r="B537" t="str">
        <f>HYPERLINK("https://talan.bank.gov.ua/get-user-certificate/cDEtHULZtP-TVMM4pwbz","Завантажити сертифікат")</f>
        <v>Завантажити сертифікат</v>
      </c>
    </row>
    <row r="538" spans="1:2" x14ac:dyDescent="0.3">
      <c r="A538" t="s">
        <v>538</v>
      </c>
      <c r="B538" t="str">
        <f>HYPERLINK("https://talan.bank.gov.ua/get-user-certificate/cDEtHrlBX36lO4XGIRqX","Завантажити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B2" r:id="rId1" tooltip="Завантажити сертифікат" display="Завантажити сертифікат"/>
    <hyperlink ref="B3" r:id="rId2" tooltip="Завантажити сертифікат" display="Завантажити сертифікат"/>
    <hyperlink ref="B4" r:id="rId3" tooltip="Завантажити сертифікат" display="Завантажити сертифікат"/>
    <hyperlink ref="B5" r:id="rId4" tooltip="Завантажити сертифікат" display="Завантажити сертифікат"/>
    <hyperlink ref="B6" r:id="rId5" tooltip="Завантажити сертифікат" display="Завантажити сертифікат"/>
    <hyperlink ref="B7" r:id="rId6" tooltip="Завантажити сертифікат" display="Завантажити сертифікат"/>
    <hyperlink ref="B8" r:id="rId7" tooltip="Завантажити сертифікат" display="Завантажити сертифікат"/>
    <hyperlink ref="B9" r:id="rId8" tooltip="Завантажити сертифікат" display="Завантажити сертифікат"/>
    <hyperlink ref="B10" r:id="rId9" tooltip="Завантажити сертифікат" display="Завантажити сертифікат"/>
    <hyperlink ref="B11" r:id="rId10" tooltip="Завантажити сертифікат" display="Завантажити сертифікат"/>
    <hyperlink ref="B12" r:id="rId11" tooltip="Завантажити сертифікат" display="Завантажити сертифікат"/>
    <hyperlink ref="B13" r:id="rId12" tooltip="Завантажити сертифікат" display="Завантажити сертифікат"/>
    <hyperlink ref="B14" r:id="rId13" tooltip="Завантажити сертифікат" display="Завантажити сертифікат"/>
    <hyperlink ref="B15" r:id="rId14" tooltip="Завантажити сертифікат" display="Завантажити сертифікат"/>
    <hyperlink ref="B16" r:id="rId15" tooltip="Завантажити сертифікат" display="Завантажити сертифікат"/>
    <hyperlink ref="B17" r:id="rId16" tooltip="Завантажити сертифікат" display="Завантажити сертифікат"/>
    <hyperlink ref="B18" r:id="rId17" tooltip="Завантажити сертифікат" display="Завантажити сертифікат"/>
    <hyperlink ref="B19" r:id="rId18" tooltip="Завантажити сертифікат" display="Завантажити сертифікат"/>
    <hyperlink ref="B20" r:id="rId19" tooltip="Завантажити сертифікат" display="Завантажити сертифікат"/>
    <hyperlink ref="B21" r:id="rId20" tooltip="Завантажити сертифікат" display="Завантажити сертифікат"/>
    <hyperlink ref="B22" r:id="rId21" tooltip="Завантажити сертифікат" display="Завантажити сертифікат"/>
    <hyperlink ref="B23" r:id="rId22" tooltip="Завантажити сертифікат" display="Завантажити сертифікат"/>
    <hyperlink ref="B24" r:id="rId23" tooltip="Завантажити сертифікат" display="Завантажити сертифікат"/>
    <hyperlink ref="B25" r:id="rId24" tooltip="Завантажити сертифікат" display="Завантажити сертифікат"/>
    <hyperlink ref="B26" r:id="rId25" tooltip="Завантажити сертифікат" display="Завантажити сертифікат"/>
    <hyperlink ref="B27" r:id="rId26" tooltip="Завантажити сертифікат" display="Завантажити сертифікат"/>
    <hyperlink ref="B28" r:id="rId27" tooltip="Завантажити сертифікат" display="Завантажити сертифікат"/>
    <hyperlink ref="B29" r:id="rId28" tooltip="Завантажити сертифікат" display="Завантажити сертифікат"/>
    <hyperlink ref="B30" r:id="rId29" tooltip="Завантажити сертифікат" display="Завантажити сертифікат"/>
    <hyperlink ref="B31" r:id="rId30" tooltip="Завантажити сертифікат" display="Завантажити сертифікат"/>
    <hyperlink ref="B32" r:id="rId31" tooltip="Завантажити сертифікат" display="Завантажити сертифікат"/>
    <hyperlink ref="B33" r:id="rId32" tooltip="Завантажити сертифікат" display="Завантажити сертифікат"/>
    <hyperlink ref="B34" r:id="rId33" tooltip="Завантажити сертифікат" display="Завантажити сертифікат"/>
    <hyperlink ref="B35" r:id="rId34" tooltip="Завантажити сертифікат" display="Завантажити сертифікат"/>
    <hyperlink ref="B36" r:id="rId35" tooltip="Завантажити сертифікат" display="Завантажити сертифікат"/>
    <hyperlink ref="B37" r:id="rId36" tooltip="Завантажити сертифікат" display="Завантажити сертифікат"/>
    <hyperlink ref="B38" r:id="rId37" tooltip="Завантажити сертифікат" display="Завантажити сертифікат"/>
    <hyperlink ref="B39" r:id="rId38" tooltip="Завантажити сертифікат" display="Завантажити сертифікат"/>
    <hyperlink ref="B40" r:id="rId39" tooltip="Завантажити сертифікат" display="Завантажити сертифікат"/>
    <hyperlink ref="B41" r:id="rId40" tooltip="Завантажити сертифікат" display="Завантажити сертифікат"/>
    <hyperlink ref="B42" r:id="rId41" tooltip="Завантажити сертифікат" display="Завантажити сертифікат"/>
    <hyperlink ref="B43" r:id="rId42" tooltip="Завантажити сертифікат" display="Завантажити сертифікат"/>
    <hyperlink ref="B44" r:id="rId43" tooltip="Завантажити сертифікат" display="Завантажити сертифікат"/>
    <hyperlink ref="B45" r:id="rId44" tooltip="Завантажити сертифікат" display="Завантажити сертифікат"/>
    <hyperlink ref="B46" r:id="rId45" tooltip="Завантажити сертифікат" display="Завантажити сертифікат"/>
    <hyperlink ref="B47" r:id="rId46" tooltip="Завантажити сертифікат" display="Завантажити сертифікат"/>
    <hyperlink ref="B48" r:id="rId47" tooltip="Завантажити сертифікат" display="Завантажити сертифікат"/>
    <hyperlink ref="B49" r:id="rId48" tooltip="Завантажити сертифікат" display="Завантажити сертифікат"/>
    <hyperlink ref="B50" r:id="rId49" tooltip="Завантажити сертифікат" display="Завантажити сертифікат"/>
    <hyperlink ref="B51" r:id="rId50" tooltip="Завантажити сертифікат" display="Завантажити сертифікат"/>
    <hyperlink ref="B52" r:id="rId51" tooltip="Завантажити сертифікат" display="Завантажити сертифікат"/>
    <hyperlink ref="B53" r:id="rId52" tooltip="Завантажити сертифікат" display="Завантажити сертифікат"/>
    <hyperlink ref="B54" r:id="rId53" tooltip="Завантажити сертифікат" display="Завантажити сертифікат"/>
    <hyperlink ref="B55" r:id="rId54" tooltip="Завантажити сертифікат" display="Завантажити сертифікат"/>
    <hyperlink ref="B56" r:id="rId55" tooltip="Завантажити сертифікат" display="Завантажити сертифікат"/>
    <hyperlink ref="B57" r:id="rId56" tooltip="Завантажити сертифікат" display="Завантажити сертифікат"/>
    <hyperlink ref="B58" r:id="rId57" tooltip="Завантажити сертифікат" display="Завантажити сертифікат"/>
    <hyperlink ref="B59" r:id="rId58" tooltip="Завантажити сертифікат" display="Завантажити сертифікат"/>
    <hyperlink ref="B60" r:id="rId59" tooltip="Завантажити сертифікат" display="Завантажити сертифікат"/>
    <hyperlink ref="B61" r:id="rId60" tooltip="Завантажити сертифікат" display="Завантажити сертифікат"/>
    <hyperlink ref="B62" r:id="rId61" tooltip="Завантажити сертифікат" display="Завантажити сертифікат"/>
    <hyperlink ref="B63" r:id="rId62" tooltip="Завантажити сертифікат" display="Завантажити сертифікат"/>
    <hyperlink ref="B64" r:id="rId63" tooltip="Завантажити сертифікат" display="Завантажити сертифікат"/>
    <hyperlink ref="B65" r:id="rId64" tooltip="Завантажити сертифікат" display="Завантажити сертифікат"/>
    <hyperlink ref="B66" r:id="rId65" tooltip="Завантажити сертифікат" display="Завантажити сертифікат"/>
    <hyperlink ref="B67" r:id="rId66" tooltip="Завантажити сертифікат" display="Завантажити сертифікат"/>
    <hyperlink ref="B68" r:id="rId67" tooltip="Завантажити сертифікат" display="Завантажити сертифікат"/>
    <hyperlink ref="B69" r:id="rId68" tooltip="Завантажити сертифікат" display="Завантажити сертифікат"/>
    <hyperlink ref="B70" r:id="rId69" tooltip="Завантажити сертифікат" display="Завантажити сертифікат"/>
    <hyperlink ref="B71" r:id="rId70" tooltip="Завантажити сертифікат" display="Завантажити сертифікат"/>
    <hyperlink ref="B72" r:id="rId71" tooltip="Завантажити сертифікат" display="Завантажити сертифікат"/>
    <hyperlink ref="B73" r:id="rId72" tooltip="Завантажити сертифікат" display="Завантажити сертифікат"/>
    <hyperlink ref="B74" r:id="rId73" tooltip="Завантажити сертифікат" display="Завантажити сертифікат"/>
    <hyperlink ref="B75" r:id="rId74" tooltip="Завантажити сертифікат" display="Завантажити сертифікат"/>
    <hyperlink ref="B76" r:id="rId75" tooltip="Завантажити сертифікат" display="Завантажити сертифікат"/>
    <hyperlink ref="B77" r:id="rId76" tooltip="Завантажити сертифікат" display="Завантажити сертифікат"/>
    <hyperlink ref="B78" r:id="rId77" tooltip="Завантажити сертифікат" display="Завантажити сертифікат"/>
    <hyperlink ref="B79" r:id="rId78" tooltip="Завантажити сертифікат" display="Завантажити сертифікат"/>
    <hyperlink ref="B80" r:id="rId79" tooltip="Завантажити сертифікат" display="Завантажити сертифікат"/>
    <hyperlink ref="B81" r:id="rId80" tooltip="Завантажити сертифікат" display="Завантажити сертифікат"/>
    <hyperlink ref="B82" r:id="rId81" tooltip="Завантажити сертифікат" display="Завантажити сертифікат"/>
    <hyperlink ref="B83" r:id="rId82" tooltip="Завантажити сертифікат" display="Завантажити сертифікат"/>
    <hyperlink ref="B84" r:id="rId83" tooltip="Завантажити сертифікат" display="Завантажити сертифікат"/>
    <hyperlink ref="B85" r:id="rId84" tooltip="Завантажити сертифікат" display="Завантажити сертифікат"/>
    <hyperlink ref="B86" r:id="rId85" tooltip="Завантажити сертифікат" display="Завантажити сертифікат"/>
    <hyperlink ref="B87" r:id="rId86" tooltip="Завантажити сертифікат" display="Завантажити сертифікат"/>
    <hyperlink ref="B88" r:id="rId87" tooltip="Завантажити сертифікат" display="Завантажити сертифікат"/>
    <hyperlink ref="B89" r:id="rId88" tooltip="Завантажити сертифікат" display="Завантажити сертифікат"/>
    <hyperlink ref="B90" r:id="rId89" tooltip="Завантажити сертифікат" display="Завантажити сертифікат"/>
    <hyperlink ref="B91" r:id="rId90" tooltip="Завантажити сертифікат" display="Завантажити сертифікат"/>
    <hyperlink ref="B92" r:id="rId91" tooltip="Завантажити сертифікат" display="Завантажити сертифікат"/>
    <hyperlink ref="B93" r:id="rId92" tooltip="Завантажити сертифікат" display="Завантажити сертифікат"/>
    <hyperlink ref="B94" r:id="rId93" tooltip="Завантажити сертифікат" display="Завантажити сертифікат"/>
    <hyperlink ref="B95" r:id="rId94" tooltip="Завантажити сертифікат" display="Завантажити сертифікат"/>
    <hyperlink ref="B96" r:id="rId95" tooltip="Завантажити сертифікат" display="Завантажити сертифікат"/>
    <hyperlink ref="B97" r:id="rId96" tooltip="Завантажити сертифікат" display="Завантажити сертифікат"/>
    <hyperlink ref="B98" r:id="rId97" tooltip="Завантажити сертифікат" display="Завантажити сертифікат"/>
    <hyperlink ref="B99" r:id="rId98" tooltip="Завантажити сертифікат" display="Завантажити сертифікат"/>
    <hyperlink ref="B100" r:id="rId99" tooltip="Завантажити сертифікат" display="Завантажити сертифікат"/>
    <hyperlink ref="B101" r:id="rId100" tooltip="Завантажити сертифікат" display="Завантажити сертифікат"/>
    <hyperlink ref="B102" r:id="rId101" tooltip="Завантажити сертифікат" display="Завантажити сертифікат"/>
    <hyperlink ref="B103" r:id="rId102" tooltip="Завантажити сертифікат" display="Завантажити сертифікат"/>
    <hyperlink ref="B104" r:id="rId103" tooltip="Завантажити сертифікат" display="Завантажити сертифікат"/>
    <hyperlink ref="B105" r:id="rId104" tooltip="Завантажити сертифікат" display="Завантажити сертифікат"/>
    <hyperlink ref="B106" r:id="rId105" tooltip="Завантажити сертифікат" display="Завантажити сертифікат"/>
    <hyperlink ref="B107" r:id="rId106" tooltip="Завантажити сертифікат" display="Завантажити сертифікат"/>
    <hyperlink ref="B108" r:id="rId107" tooltip="Завантажити сертифікат" display="Завантажити сертифікат"/>
    <hyperlink ref="B109" r:id="rId108" tooltip="Завантажити сертифікат" display="Завантажити сертифікат"/>
    <hyperlink ref="B110" r:id="rId109" tooltip="Завантажити сертифікат" display="Завантажити сертифікат"/>
    <hyperlink ref="B111" r:id="rId110" tooltip="Завантажити сертифікат" display="Завантажити сертифікат"/>
    <hyperlink ref="B112" r:id="rId111" tooltip="Завантажити сертифікат" display="Завантажити сертифікат"/>
    <hyperlink ref="B113" r:id="rId112" tooltip="Завантажити сертифікат" display="Завантажити сертифікат"/>
    <hyperlink ref="B114" r:id="rId113" tooltip="Завантажити сертифікат" display="Завантажити сертифікат"/>
    <hyperlink ref="B115" r:id="rId114" tooltip="Завантажити сертифікат" display="Завантажити сертифікат"/>
    <hyperlink ref="B116" r:id="rId115" tooltip="Завантажити сертифікат" display="Завантажити сертифікат"/>
    <hyperlink ref="B117" r:id="rId116" tooltip="Завантажити сертифікат" display="Завантажити сертифікат"/>
    <hyperlink ref="B118" r:id="rId117" tooltip="Завантажити сертифікат" display="Завантажити сертифікат"/>
    <hyperlink ref="B119" r:id="rId118" tooltip="Завантажити сертифікат" display="Завантажити сертифікат"/>
    <hyperlink ref="B120" r:id="rId119" tooltip="Завантажити сертифікат" display="Завантажити сертифікат"/>
    <hyperlink ref="B121" r:id="rId120" tooltip="Завантажити сертифікат" display="Завантажити сертифікат"/>
    <hyperlink ref="B122" r:id="rId121" tooltip="Завантажити сертифікат" display="Завантажити сертифікат"/>
    <hyperlink ref="B123" r:id="rId122" tooltip="Завантажити сертифікат" display="Завантажити сертифікат"/>
    <hyperlink ref="B124" r:id="rId123" tooltip="Завантажити сертифікат" display="Завантажити сертифікат"/>
    <hyperlink ref="B125" r:id="rId124" tooltip="Завантажити сертифікат" display="Завантажити сертифікат"/>
    <hyperlink ref="B126" r:id="rId125" tooltip="Завантажити сертифікат" display="Завантажити сертифікат"/>
    <hyperlink ref="B127" r:id="rId126" tooltip="Завантажити сертифікат" display="Завантажити сертифікат"/>
    <hyperlink ref="B128" r:id="rId127" tooltip="Завантажити сертифікат" display="Завантажити сертифікат"/>
    <hyperlink ref="B129" r:id="rId128" tooltip="Завантажити сертифікат" display="Завантажити сертифікат"/>
    <hyperlink ref="B130" r:id="rId129" tooltip="Завантажити сертифікат" display="Завантажити сертифікат"/>
    <hyperlink ref="B131" r:id="rId130" tooltip="Завантажити сертифікат" display="Завантажити сертифікат"/>
    <hyperlink ref="B132" r:id="rId131" tooltip="Завантажити сертифікат" display="Завантажити сертифікат"/>
    <hyperlink ref="B133" r:id="rId132" tooltip="Завантажити сертифікат" display="Завантажити сертифікат"/>
    <hyperlink ref="B134" r:id="rId133" tooltip="Завантажити сертифікат" display="Завантажити сертифікат"/>
    <hyperlink ref="B135" r:id="rId134" tooltip="Завантажити сертифікат" display="Завантажити сертифікат"/>
    <hyperlink ref="B136" r:id="rId135" tooltip="Завантажити сертифікат" display="Завантажити сертифікат"/>
    <hyperlink ref="B137" r:id="rId136" tooltip="Завантажити сертифікат" display="Завантажити сертифікат"/>
    <hyperlink ref="B138" r:id="rId137" tooltip="Завантажити сертифікат" display="Завантажити сертифікат"/>
    <hyperlink ref="B139" r:id="rId138" tooltip="Завантажити сертифікат" display="Завантажити сертифікат"/>
    <hyperlink ref="B140" r:id="rId139" tooltip="Завантажити сертифікат" display="Завантажити сертифікат"/>
    <hyperlink ref="B141" r:id="rId140" tooltip="Завантажити сертифікат" display="Завантажити сертифікат"/>
    <hyperlink ref="B142" r:id="rId141" tooltip="Завантажити сертифікат" display="Завантажити сертифікат"/>
    <hyperlink ref="B143" r:id="rId142" tooltip="Завантажити сертифікат" display="Завантажити сертифікат"/>
    <hyperlink ref="B144" r:id="rId143" tooltip="Завантажити сертифікат" display="Завантажити сертифікат"/>
    <hyperlink ref="B145" r:id="rId144" tooltip="Завантажити сертифікат" display="Завантажити сертифікат"/>
    <hyperlink ref="B146" r:id="rId145" tooltip="Завантажити сертифікат" display="Завантажити сертифікат"/>
    <hyperlink ref="B147" r:id="rId146" tooltip="Завантажити сертифікат" display="Завантажити сертифікат"/>
    <hyperlink ref="B148" r:id="rId147" tooltip="Завантажити сертифікат" display="Завантажити сертифікат"/>
    <hyperlink ref="B149" r:id="rId148" tooltip="Завантажити сертифікат" display="Завантажити сертифікат"/>
    <hyperlink ref="B150" r:id="rId149" tooltip="Завантажити сертифікат" display="Завантажити сертифікат"/>
    <hyperlink ref="B151" r:id="rId150" tooltip="Завантажити сертифікат" display="Завантажити сертифікат"/>
    <hyperlink ref="B152" r:id="rId151" tooltip="Завантажити сертифікат" display="Завантажити сертифікат"/>
    <hyperlink ref="B153" r:id="rId152" tooltip="Завантажити сертифікат" display="Завантажити сертифікат"/>
    <hyperlink ref="B154" r:id="rId153" tooltip="Завантажити сертифікат" display="Завантажити сертифікат"/>
    <hyperlink ref="B155" r:id="rId154" tooltip="Завантажити сертифікат" display="Завантажити сертифікат"/>
    <hyperlink ref="B156" r:id="rId155" tooltip="Завантажити сертифікат" display="Завантажити сертифікат"/>
    <hyperlink ref="B157" r:id="rId156" tooltip="Завантажити сертифікат" display="Завантажити сертифікат"/>
    <hyperlink ref="B158" r:id="rId157" tooltip="Завантажити сертифікат" display="Завантажити сертифікат"/>
    <hyperlink ref="B159" r:id="rId158" tooltip="Завантажити сертифікат" display="Завантажити сертифікат"/>
    <hyperlink ref="B160" r:id="rId159" tooltip="Завантажити сертифікат" display="Завантажити сертифікат"/>
    <hyperlink ref="B161" r:id="rId160" tooltip="Завантажити сертифікат" display="Завантажити сертифікат"/>
    <hyperlink ref="B162" r:id="rId161" tooltip="Завантажити сертифікат" display="Завантажити сертифікат"/>
    <hyperlink ref="B163" r:id="rId162" tooltip="Завантажити сертифікат" display="Завантажити сертифікат"/>
    <hyperlink ref="B164" r:id="rId163" tooltip="Завантажити сертифікат" display="Завантажити сертифікат"/>
    <hyperlink ref="B165" r:id="rId164" tooltip="Завантажити сертифікат" display="Завантажити сертифікат"/>
    <hyperlink ref="B166" r:id="rId165" tooltip="Завантажити сертифікат" display="Завантажити сертифікат"/>
    <hyperlink ref="B167" r:id="rId166" tooltip="Завантажити сертифікат" display="Завантажити сертифікат"/>
    <hyperlink ref="B168" r:id="rId167" tooltip="Завантажити сертифікат" display="Завантажити сертифікат"/>
    <hyperlink ref="B169" r:id="rId168" tooltip="Завантажити сертифікат" display="Завантажити сертифікат"/>
    <hyperlink ref="B170" r:id="rId169" tooltip="Завантажити сертифікат" display="Завантажити сертифікат"/>
    <hyperlink ref="B171" r:id="rId170" tooltip="Завантажити сертифікат" display="Завантажити сертифікат"/>
    <hyperlink ref="B172" r:id="rId171" tooltip="Завантажити сертифікат" display="Завантажити сертифікат"/>
    <hyperlink ref="B173" r:id="rId172" tooltip="Завантажити сертифікат" display="Завантажити сертифікат"/>
    <hyperlink ref="B174" r:id="rId173" tooltip="Завантажити сертифікат" display="Завантажити сертифікат"/>
    <hyperlink ref="B175" r:id="rId174" tooltip="Завантажити сертифікат" display="Завантажити сертифікат"/>
    <hyperlink ref="B176" r:id="rId175" tooltip="Завантажити сертифікат" display="Завантажити сертифікат"/>
    <hyperlink ref="B177" r:id="rId176" tooltip="Завантажити сертифікат" display="Завантажити сертифікат"/>
    <hyperlink ref="B178" r:id="rId177" tooltip="Завантажити сертифікат" display="Завантажити сертифікат"/>
    <hyperlink ref="B179" r:id="rId178" tooltip="Завантажити сертифікат" display="Завантажити сертифікат"/>
    <hyperlink ref="B180" r:id="rId179" tooltip="Завантажити сертифікат" display="Завантажити сертифікат"/>
    <hyperlink ref="B181" r:id="rId180" tooltip="Завантажити сертифікат" display="Завантажити сертифікат"/>
    <hyperlink ref="B182" r:id="rId181" tooltip="Завантажити сертифікат" display="Завантажити сертифікат"/>
    <hyperlink ref="B183" r:id="rId182" tooltip="Завантажити сертифікат" display="Завантажити сертифікат"/>
    <hyperlink ref="B184" r:id="rId183" tooltip="Завантажити сертифікат" display="Завантажити сертифікат"/>
    <hyperlink ref="B185" r:id="rId184" tooltip="Завантажити сертифікат" display="Завантажити сертифікат"/>
    <hyperlink ref="B186" r:id="rId185" tooltip="Завантажити сертифікат" display="Завантажити сертифікат"/>
    <hyperlink ref="B187" r:id="rId186" tooltip="Завантажити сертифікат" display="Завантажити сертифікат"/>
    <hyperlink ref="B188" r:id="rId187" tooltip="Завантажити сертифікат" display="Завантажити сертифікат"/>
    <hyperlink ref="B189" r:id="rId188" tooltip="Завантажити сертифікат" display="Завантажити сертифікат"/>
    <hyperlink ref="B190" r:id="rId189" tooltip="Завантажити сертифікат" display="Завантажити сертифікат"/>
    <hyperlink ref="B191" r:id="rId190" tooltip="Завантажити сертифікат" display="Завантажити сертифікат"/>
    <hyperlink ref="B192" r:id="rId191" tooltip="Завантажити сертифікат" display="Завантажити сертифікат"/>
    <hyperlink ref="B193" r:id="rId192" tooltip="Завантажити сертифікат" display="Завантажити сертифікат"/>
    <hyperlink ref="B194" r:id="rId193" tooltip="Завантажити сертифікат" display="Завантажити сертифікат"/>
    <hyperlink ref="B195" r:id="rId194" tooltip="Завантажити сертифікат" display="Завантажити сертифікат"/>
    <hyperlink ref="B196" r:id="rId195" tooltip="Завантажити сертифікат" display="Завантажити сертифікат"/>
    <hyperlink ref="B197" r:id="rId196" tooltip="Завантажити сертифікат" display="Завантажити сертифікат"/>
    <hyperlink ref="B198" r:id="rId197" tooltip="Завантажити сертифікат" display="Завантажити сертифікат"/>
    <hyperlink ref="B199" r:id="rId198" tooltip="Завантажити сертифікат" display="Завантажити сертифікат"/>
    <hyperlink ref="B200" r:id="rId199" tooltip="Завантажити сертифікат" display="Завантажити сертифікат"/>
    <hyperlink ref="B201" r:id="rId200" tooltip="Завантажити сертифікат" display="Завантажити сертифікат"/>
    <hyperlink ref="B202" r:id="rId201" tooltip="Завантажити сертифікат" display="Завантажити сертифікат"/>
    <hyperlink ref="B203" r:id="rId202" tooltip="Завантажити сертифікат" display="Завантажити сертифікат"/>
    <hyperlink ref="B204" r:id="rId203" tooltip="Завантажити сертифікат" display="Завантажити сертифікат"/>
    <hyperlink ref="B205" r:id="rId204" tooltip="Завантажити сертифікат" display="Завантажити сертифікат"/>
    <hyperlink ref="B206" r:id="rId205" tooltip="Завантажити сертифікат" display="Завантажити сертифікат"/>
    <hyperlink ref="B207" r:id="rId206" tooltip="Завантажити сертифікат" display="Завантажити сертифікат"/>
    <hyperlink ref="B208" r:id="rId207" tooltip="Завантажити сертифікат" display="Завантажити сертифікат"/>
    <hyperlink ref="B209" r:id="rId208" tooltip="Завантажити сертифікат" display="Завантажити сертифікат"/>
    <hyperlink ref="B210" r:id="rId209" tooltip="Завантажити сертифікат" display="Завантажити сертифікат"/>
    <hyperlink ref="B211" r:id="rId210" tooltip="Завантажити сертифікат" display="Завантажити сертифікат"/>
    <hyperlink ref="B212" r:id="rId211" tooltip="Завантажити сертифікат" display="Завантажити сертифікат"/>
    <hyperlink ref="B213" r:id="rId212" tooltip="Завантажити сертифікат" display="Завантажити сертифікат"/>
    <hyperlink ref="B214" r:id="rId213" tooltip="Завантажити сертифікат" display="Завантажити сертифікат"/>
    <hyperlink ref="B215" r:id="rId214" tooltip="Завантажити сертифікат" display="Завантажити сертифікат"/>
    <hyperlink ref="B216" r:id="rId215" tooltip="Завантажити сертифікат" display="Завантажити сертифікат"/>
    <hyperlink ref="B217" r:id="rId216" tooltip="Завантажити сертифікат" display="Завантажити сертифікат"/>
    <hyperlink ref="B218" r:id="rId217" tooltip="Завантажити сертифікат" display="Завантажити сертифікат"/>
    <hyperlink ref="B219" r:id="rId218" tooltip="Завантажити сертифікат" display="Завантажити сертифікат"/>
    <hyperlink ref="B220" r:id="rId219" tooltip="Завантажити сертифікат" display="Завантажити сертифікат"/>
    <hyperlink ref="B221" r:id="rId220" tooltip="Завантажити сертифікат" display="Завантажити сертифікат"/>
    <hyperlink ref="B222" r:id="rId221" tooltip="Завантажити сертифікат" display="Завантажити сертифікат"/>
    <hyperlink ref="B223" r:id="rId222" tooltip="Завантажити сертифікат" display="Завантажити сертифікат"/>
    <hyperlink ref="B224" r:id="rId223" tooltip="Завантажити сертифікат" display="Завантажити сертифікат"/>
    <hyperlink ref="B225" r:id="rId224" tooltip="Завантажити сертифікат" display="Завантажити сертифікат"/>
    <hyperlink ref="B226" r:id="rId225" tooltip="Завантажити сертифікат" display="Завантажити сертифікат"/>
    <hyperlink ref="B227" r:id="rId226" tooltip="Завантажити сертифікат" display="Завантажити сертифікат"/>
    <hyperlink ref="B228" r:id="rId227" tooltip="Завантажити сертифікат" display="Завантажити сертифікат"/>
    <hyperlink ref="B229" r:id="rId228" tooltip="Завантажити сертифікат" display="Завантажити сертифікат"/>
    <hyperlink ref="B230" r:id="rId229" tooltip="Завантажити сертифікат" display="Завантажити сертифікат"/>
    <hyperlink ref="B231" r:id="rId230" tooltip="Завантажити сертифікат" display="Завантажити сертифікат"/>
    <hyperlink ref="B232" r:id="rId231" tooltip="Завантажити сертифікат" display="Завантажити сертифікат"/>
    <hyperlink ref="B233" r:id="rId232" tooltip="Завантажити сертифікат" display="Завантажити сертифікат"/>
    <hyperlink ref="B234" r:id="rId233" tooltip="Завантажити сертифікат" display="Завантажити сертифікат"/>
    <hyperlink ref="B235" r:id="rId234" tooltip="Завантажити сертифікат" display="Завантажити сертифікат"/>
    <hyperlink ref="B236" r:id="rId235" tooltip="Завантажити сертифікат" display="Завантажити сертифікат"/>
    <hyperlink ref="B237" r:id="rId236" tooltip="Завантажити сертифікат" display="Завантажити сертифікат"/>
    <hyperlink ref="B238" r:id="rId237" tooltip="Завантажити сертифікат" display="Завантажити сертифікат"/>
    <hyperlink ref="B239" r:id="rId238" tooltip="Завантажити сертифікат" display="Завантажити сертифікат"/>
    <hyperlink ref="B240" r:id="rId239" tooltip="Завантажити сертифікат" display="Завантажити сертифікат"/>
    <hyperlink ref="B241" r:id="rId240" tooltip="Завантажити сертифікат" display="Завантажити сертифікат"/>
    <hyperlink ref="B242" r:id="rId241" tooltip="Завантажити сертифікат" display="Завантажити сертифікат"/>
    <hyperlink ref="B243" r:id="rId242" tooltip="Завантажити сертифікат" display="Завантажити сертифікат"/>
    <hyperlink ref="B244" r:id="rId243" tooltip="Завантажити сертифікат" display="Завантажити сертифікат"/>
    <hyperlink ref="B245" r:id="rId244" tooltip="Завантажити сертифікат" display="Завантажити сертифікат"/>
    <hyperlink ref="B246" r:id="rId245" tooltip="Завантажити сертифікат" display="Завантажити сертифікат"/>
    <hyperlink ref="B247" r:id="rId246" tooltip="Завантажити сертифікат" display="Завантажити сертифікат"/>
    <hyperlink ref="B248" r:id="rId247" tooltip="Завантажити сертифікат" display="Завантажити сертифікат"/>
    <hyperlink ref="B249" r:id="rId248" tooltip="Завантажити сертифікат" display="Завантажити сертифікат"/>
    <hyperlink ref="B250" r:id="rId249" tooltip="Завантажити сертифікат" display="Завантажити сертифікат"/>
    <hyperlink ref="B251" r:id="rId250" tooltip="Завантажити сертифікат" display="Завантажити сертифікат"/>
    <hyperlink ref="B252" r:id="rId251" tooltip="Завантажити сертифікат" display="Завантажити сертифікат"/>
    <hyperlink ref="B253" r:id="rId252" tooltip="Завантажити сертифікат" display="Завантажити сертифікат"/>
    <hyperlink ref="B254" r:id="rId253" tooltip="Завантажити сертифікат" display="Завантажити сертифікат"/>
    <hyperlink ref="B255" r:id="rId254" tooltip="Завантажити сертифікат" display="Завантажити сертифікат"/>
    <hyperlink ref="B256" r:id="rId255" tooltip="Завантажити сертифікат" display="Завантажити сертифікат"/>
    <hyperlink ref="B257" r:id="rId256" tooltip="Завантажити сертифікат" display="Завантажити сертифікат"/>
    <hyperlink ref="B258" r:id="rId257" tooltip="Завантажити сертифікат" display="Завантажити сертифікат"/>
    <hyperlink ref="B259" r:id="rId258" tooltip="Завантажити сертифікат" display="Завантажити сертифікат"/>
    <hyperlink ref="B260" r:id="rId259" tooltip="Завантажити сертифікат" display="Завантажити сертифікат"/>
    <hyperlink ref="B261" r:id="rId260" tooltip="Завантажити сертифікат" display="Завантажити сертифікат"/>
    <hyperlink ref="B262" r:id="rId261" tooltip="Завантажити сертифікат" display="Завантажити сертифікат"/>
    <hyperlink ref="B263" r:id="rId262" tooltip="Завантажити сертифікат" display="Завантажити сертифікат"/>
    <hyperlink ref="B264" r:id="rId263" tooltip="Завантажити сертифікат" display="Завантажити сертифікат"/>
    <hyperlink ref="B265" r:id="rId264" tooltip="Завантажити сертифікат" display="Завантажити сертифікат"/>
    <hyperlink ref="B266" r:id="rId265" tooltip="Завантажити сертифікат" display="Завантажити сертифікат"/>
    <hyperlink ref="B267" r:id="rId266" tooltip="Завантажити сертифікат" display="Завантажити сертифікат"/>
    <hyperlink ref="B268" r:id="rId267" tooltip="Завантажити сертифікат" display="Завантажити сертифікат"/>
    <hyperlink ref="B269" r:id="rId268" tooltip="Завантажити сертифікат" display="Завантажити сертифікат"/>
    <hyperlink ref="B270" r:id="rId269" tooltip="Завантажити сертифікат" display="Завантажити сертифікат"/>
    <hyperlink ref="B271" r:id="rId270" tooltip="Завантажити сертифікат" display="Завантажити сертифікат"/>
    <hyperlink ref="B272" r:id="rId271" tooltip="Завантажити сертифікат" display="Завантажити сертифікат"/>
    <hyperlink ref="B273" r:id="rId272" tooltip="Завантажити сертифікат" display="Завантажити сертифікат"/>
    <hyperlink ref="B274" r:id="rId273" tooltip="Завантажити сертифікат" display="Завантажити сертифікат"/>
    <hyperlink ref="B275" r:id="rId274" tooltip="Завантажити сертифікат" display="Завантажити сертифікат"/>
    <hyperlink ref="B276" r:id="rId275" tooltip="Завантажити сертифікат" display="Завантажити сертифікат"/>
    <hyperlink ref="B277" r:id="rId276" tooltip="Завантажити сертифікат" display="Завантажити сертифікат"/>
    <hyperlink ref="B278" r:id="rId277" tooltip="Завантажити сертифікат" display="Завантажити сертифікат"/>
    <hyperlink ref="B279" r:id="rId278" tooltip="Завантажити сертифікат" display="Завантажити сертифікат"/>
    <hyperlink ref="B280" r:id="rId279" tooltip="Завантажити сертифікат" display="Завантажити сертифікат"/>
    <hyperlink ref="B281" r:id="rId280" tooltip="Завантажити сертифікат" display="Завантажити сертифікат"/>
    <hyperlink ref="B282" r:id="rId281" tooltip="Завантажити сертифікат" display="Завантажити сертифікат"/>
    <hyperlink ref="B283" r:id="rId282" tooltip="Завантажити сертифікат" display="Завантажити сертифікат"/>
    <hyperlink ref="B284" r:id="rId283" tooltip="Завантажити сертифікат" display="Завантажити сертифікат"/>
    <hyperlink ref="B285" r:id="rId284" tooltip="Завантажити сертифікат" display="Завантажити сертифікат"/>
    <hyperlink ref="B286" r:id="rId285" tooltip="Завантажити сертифікат" display="Завантажити сертифікат"/>
    <hyperlink ref="B287" r:id="rId286" tooltip="Завантажити сертифікат" display="Завантажити сертифікат"/>
    <hyperlink ref="B288" r:id="rId287" tooltip="Завантажити сертифікат" display="Завантажити сертифікат"/>
    <hyperlink ref="B289" r:id="rId288" tooltip="Завантажити сертифікат" display="Завантажити сертифікат"/>
    <hyperlink ref="B290" r:id="rId289" tooltip="Завантажити сертифікат" display="Завантажити сертифікат"/>
    <hyperlink ref="B291" r:id="rId290" tooltip="Завантажити сертифікат" display="Завантажити сертифікат"/>
    <hyperlink ref="B292" r:id="rId291" tooltip="Завантажити сертифікат" display="Завантажити сертифікат"/>
    <hyperlink ref="B293" r:id="rId292" tooltip="Завантажити сертифікат" display="Завантажити сертифікат"/>
    <hyperlink ref="B294" r:id="rId293" tooltip="Завантажити сертифікат" display="Завантажити сертифікат"/>
    <hyperlink ref="B295" r:id="rId294" tooltip="Завантажити сертифікат" display="Завантажити сертифікат"/>
    <hyperlink ref="B296" r:id="rId295" tooltip="Завантажити сертифікат" display="Завантажити сертифікат"/>
    <hyperlink ref="B297" r:id="rId296" tooltip="Завантажити сертифікат" display="Завантажити сертифікат"/>
    <hyperlink ref="B298" r:id="rId297" tooltip="Завантажити сертифікат" display="Завантажити сертифікат"/>
    <hyperlink ref="B299" r:id="rId298" tooltip="Завантажити сертифікат" display="Завантажити сертифікат"/>
    <hyperlink ref="B300" r:id="rId299" tooltip="Завантажити сертифікат" display="Завантажити сертифікат"/>
    <hyperlink ref="B301" r:id="rId300" tooltip="Завантажити сертифікат" display="Завантажити сертифікат"/>
    <hyperlink ref="B302" r:id="rId301" tooltip="Завантажити сертифікат" display="Завантажити сертифікат"/>
    <hyperlink ref="B303" r:id="rId302" tooltip="Завантажити сертифікат" display="Завантажити сертифікат"/>
    <hyperlink ref="B304" r:id="rId303" tooltip="Завантажити сертифікат" display="Завантажити сертифікат"/>
    <hyperlink ref="B305" r:id="rId304" tooltip="Завантажити сертифікат" display="Завантажити сертифікат"/>
    <hyperlink ref="B306" r:id="rId305" tooltip="Завантажити сертифікат" display="Завантажити сертифікат"/>
    <hyperlink ref="B307" r:id="rId306" tooltip="Завантажити сертифікат" display="Завантажити сертифікат"/>
    <hyperlink ref="B308" r:id="rId307" tooltip="Завантажити сертифікат" display="Завантажити сертифікат"/>
    <hyperlink ref="B309" r:id="rId308" tooltip="Завантажити сертифікат" display="Завантажити сертифікат"/>
    <hyperlink ref="B310" r:id="rId309" tooltip="Завантажити сертифікат" display="Завантажити сертифікат"/>
    <hyperlink ref="B311" r:id="rId310" tooltip="Завантажити сертифікат" display="Завантажити сертифікат"/>
    <hyperlink ref="B312" r:id="rId311" tooltip="Завантажити сертифікат" display="Завантажити сертифікат"/>
    <hyperlink ref="B313" r:id="rId312" tooltip="Завантажити сертифікат" display="Завантажити сертифікат"/>
    <hyperlink ref="B314" r:id="rId313" tooltip="Завантажити сертифікат" display="Завантажити сертифікат"/>
    <hyperlink ref="B315" r:id="rId314" tooltip="Завантажити сертифікат" display="Завантажити сертифікат"/>
    <hyperlink ref="B316" r:id="rId315" tooltip="Завантажити сертифікат" display="Завантажити сертифікат"/>
    <hyperlink ref="B317" r:id="rId316" tooltip="Завантажити сертифікат" display="Завантажити сертифікат"/>
    <hyperlink ref="B318" r:id="rId317" tooltip="Завантажити сертифікат" display="Завантажити сертифікат"/>
    <hyperlink ref="B319" r:id="rId318" tooltip="Завантажити сертифікат" display="Завантажити сертифікат"/>
    <hyperlink ref="B320" r:id="rId319" tooltip="Завантажити сертифікат" display="Завантажити сертифікат"/>
    <hyperlink ref="B321" r:id="rId320" tooltip="Завантажити сертифікат" display="Завантажити сертифікат"/>
    <hyperlink ref="B322" r:id="rId321" tooltip="Завантажити сертифікат" display="Завантажити сертифікат"/>
    <hyperlink ref="B323" r:id="rId322" tooltip="Завантажити сертифікат" display="Завантажити сертифікат"/>
    <hyperlink ref="B324" r:id="rId323" tooltip="Завантажити сертифікат" display="Завантажити сертифікат"/>
    <hyperlink ref="B325" r:id="rId324" tooltip="Завантажити сертифікат" display="Завантажити сертифікат"/>
    <hyperlink ref="B326" r:id="rId325" tooltip="Завантажити сертифікат" display="Завантажити сертифікат"/>
    <hyperlink ref="B327" r:id="rId326" tooltip="Завантажити сертифікат" display="Завантажити сертифікат"/>
    <hyperlink ref="B328" r:id="rId327" tooltip="Завантажити сертифікат" display="Завантажити сертифікат"/>
    <hyperlink ref="B329" r:id="rId328" tooltip="Завантажити сертифікат" display="Завантажити сертифікат"/>
    <hyperlink ref="B330" r:id="rId329" tooltip="Завантажити сертифікат" display="Завантажити сертифікат"/>
    <hyperlink ref="B331" r:id="rId330" tooltip="Завантажити сертифікат" display="Завантажити сертифікат"/>
    <hyperlink ref="B332" r:id="rId331" tooltip="Завантажити сертифікат" display="Завантажити сертифікат"/>
    <hyperlink ref="B333" r:id="rId332" tooltip="Завантажити сертифікат" display="Завантажити сертифікат"/>
    <hyperlink ref="B334" r:id="rId333" tooltip="Завантажити сертифікат" display="Завантажити сертифікат"/>
    <hyperlink ref="B335" r:id="rId334" tooltip="Завантажити сертифікат" display="Завантажити сертифікат"/>
    <hyperlink ref="B336" r:id="rId335" tooltip="Завантажити сертифікат" display="Завантажити сертифікат"/>
    <hyperlink ref="B337" r:id="rId336" tooltip="Завантажити сертифікат" display="Завантажити сертифікат"/>
    <hyperlink ref="B338" r:id="rId337" tooltip="Завантажити сертифікат" display="Завантажити сертифікат"/>
    <hyperlink ref="B339" r:id="rId338" tooltip="Завантажити сертифікат" display="Завантажити сертифікат"/>
    <hyperlink ref="B340" r:id="rId339" tooltip="Завантажити сертифікат" display="Завантажити сертифікат"/>
    <hyperlink ref="B341" r:id="rId340" tooltip="Завантажити сертифікат" display="Завантажити сертифікат"/>
    <hyperlink ref="B342" r:id="rId341" tooltip="Завантажити сертифікат" display="Завантажити сертифікат"/>
    <hyperlink ref="B343" r:id="rId342" tooltip="Завантажити сертифікат" display="Завантажити сертифікат"/>
    <hyperlink ref="B344" r:id="rId343" tooltip="Завантажити сертифікат" display="Завантажити сертифікат"/>
    <hyperlink ref="B345" r:id="rId344" tooltip="Завантажити сертифікат" display="Завантажити сертифікат"/>
    <hyperlink ref="B346" r:id="rId345" tooltip="Завантажити сертифікат" display="Завантажити сертифікат"/>
    <hyperlink ref="B347" r:id="rId346" tooltip="Завантажити сертифікат" display="Завантажити сертифікат"/>
    <hyperlink ref="B348" r:id="rId347" tooltip="Завантажити сертифікат" display="Завантажити сертифікат"/>
    <hyperlink ref="B349" r:id="rId348" tooltip="Завантажити сертифікат" display="Завантажити сертифікат"/>
    <hyperlink ref="B350" r:id="rId349" tooltip="Завантажити сертифікат" display="Завантажити сертифікат"/>
    <hyperlink ref="B351" r:id="rId350" tooltip="Завантажити сертифікат" display="Завантажити сертифікат"/>
    <hyperlink ref="B352" r:id="rId351" tooltip="Завантажити сертифікат" display="Завантажити сертифікат"/>
    <hyperlink ref="B353" r:id="rId352" tooltip="Завантажити сертифікат" display="Завантажити сертифікат"/>
    <hyperlink ref="B354" r:id="rId353" tooltip="Завантажити сертифікат" display="Завантажити сертифікат"/>
    <hyperlink ref="B355" r:id="rId354" tooltip="Завантажити сертифікат" display="Завантажити сертифікат"/>
    <hyperlink ref="B356" r:id="rId355" tooltip="Завантажити сертифікат" display="Завантажити сертифікат"/>
    <hyperlink ref="B357" r:id="rId356" tooltip="Завантажити сертифікат" display="Завантажити сертифікат"/>
    <hyperlink ref="B358" r:id="rId357" tooltip="Завантажити сертифікат" display="Завантажити сертифікат"/>
    <hyperlink ref="B359" r:id="rId358" tooltip="Завантажити сертифікат" display="Завантажити сертифікат"/>
    <hyperlink ref="B360" r:id="rId359" tooltip="Завантажити сертифікат" display="Завантажити сертифікат"/>
    <hyperlink ref="B361" r:id="rId360" tooltip="Завантажити сертифікат" display="Завантажити сертифікат"/>
    <hyperlink ref="B362" r:id="rId361" tooltip="Завантажити сертифікат" display="Завантажити сертифікат"/>
    <hyperlink ref="B363" r:id="rId362" tooltip="Завантажити сертифікат" display="Завантажити сертифікат"/>
    <hyperlink ref="B364" r:id="rId363" tooltip="Завантажити сертифікат" display="Завантажити сертифікат"/>
    <hyperlink ref="B365" r:id="rId364" tooltip="Завантажити сертифікат" display="Завантажити сертифікат"/>
    <hyperlink ref="B366" r:id="rId365" tooltip="Завантажити сертифікат" display="Завантажити сертифікат"/>
    <hyperlink ref="B367" r:id="rId366" tooltip="Завантажити сертифікат" display="Завантажити сертифікат"/>
    <hyperlink ref="B368" r:id="rId367" tooltip="Завантажити сертифікат" display="Завантажити сертифікат"/>
    <hyperlink ref="B369" r:id="rId368" tooltip="Завантажити сертифікат" display="Завантажити сертифікат"/>
    <hyperlink ref="B370" r:id="rId369" tooltip="Завантажити сертифікат" display="Завантажити сертифікат"/>
    <hyperlink ref="B371" r:id="rId370" tooltip="Завантажити сертифікат" display="Завантажити сертифікат"/>
    <hyperlink ref="B372" r:id="rId371" tooltip="Завантажити сертифікат" display="Завантажити сертифікат"/>
    <hyperlink ref="B373" r:id="rId372" tooltip="Завантажити сертифікат" display="Завантажити сертифікат"/>
    <hyperlink ref="B374" r:id="rId373" tooltip="Завантажити сертифікат" display="Завантажити сертифікат"/>
    <hyperlink ref="B375" r:id="rId374" tooltip="Завантажити сертифікат" display="Завантажити сертифікат"/>
    <hyperlink ref="B376" r:id="rId375" tooltip="Завантажити сертифікат" display="Завантажити сертифікат"/>
    <hyperlink ref="B377" r:id="rId376" tooltip="Завантажити сертифікат" display="Завантажити сертифікат"/>
    <hyperlink ref="B378" r:id="rId377" tooltip="Завантажити сертифікат" display="Завантажити сертифікат"/>
    <hyperlink ref="B379" r:id="rId378" tooltip="Завантажити сертифікат" display="Завантажити сертифікат"/>
    <hyperlink ref="B380" r:id="rId379" tooltip="Завантажити сертифікат" display="Завантажити сертифікат"/>
    <hyperlink ref="B381" r:id="rId380" tooltip="Завантажити сертифікат" display="Завантажити сертифікат"/>
    <hyperlink ref="B382" r:id="rId381" tooltip="Завантажити сертифікат" display="Завантажити сертифікат"/>
    <hyperlink ref="B383" r:id="rId382" tooltip="Завантажити сертифікат" display="Завантажити сертифікат"/>
    <hyperlink ref="B384" r:id="rId383" tooltip="Завантажити сертифікат" display="Завантажити сертифікат"/>
    <hyperlink ref="B385" r:id="rId384" tooltip="Завантажити сертифікат" display="Завантажити сертифікат"/>
    <hyperlink ref="B386" r:id="rId385" tooltip="Завантажити сертифікат" display="Завантажити сертифікат"/>
    <hyperlink ref="B387" r:id="rId386" tooltip="Завантажити сертифікат" display="Завантажити сертифікат"/>
    <hyperlink ref="B388" r:id="rId387" tooltip="Завантажити сертифікат" display="Завантажити сертифікат"/>
    <hyperlink ref="B389" r:id="rId388" tooltip="Завантажити сертифікат" display="Завантажити сертифікат"/>
    <hyperlink ref="B390" r:id="rId389" tooltip="Завантажити сертифікат" display="Завантажити сертифікат"/>
    <hyperlink ref="B391" r:id="rId390" tooltip="Завантажити сертифікат" display="Завантажити сертифікат"/>
    <hyperlink ref="B392" r:id="rId391" tooltip="Завантажити сертифікат" display="Завантажити сертифікат"/>
    <hyperlink ref="B393" r:id="rId392" tooltip="Завантажити сертифікат" display="Завантажити сертифікат"/>
    <hyperlink ref="B394" r:id="rId393" tooltip="Завантажити сертифікат" display="Завантажити сертифікат"/>
    <hyperlink ref="B395" r:id="rId394" tooltip="Завантажити сертифікат" display="Завантажити сертифікат"/>
    <hyperlink ref="B396" r:id="rId395" tooltip="Завантажити сертифікат" display="Завантажити сертифікат"/>
    <hyperlink ref="B397" r:id="rId396" tooltip="Завантажити сертифікат" display="Завантажити сертифікат"/>
    <hyperlink ref="B398" r:id="rId397" tooltip="Завантажити сертифікат" display="Завантажити сертифікат"/>
    <hyperlink ref="B399" r:id="rId398" tooltip="Завантажити сертифікат" display="Завантажити сертифікат"/>
    <hyperlink ref="B400" r:id="rId399" tooltip="Завантажити сертифікат" display="Завантажити сертифікат"/>
    <hyperlink ref="B401" r:id="rId400" tooltip="Завантажити сертифікат" display="Завантажити сертифікат"/>
    <hyperlink ref="B402" r:id="rId401" tooltip="Завантажити сертифікат" display="Завантажити сертифікат"/>
    <hyperlink ref="B403" r:id="rId402" tooltip="Завантажити сертифікат" display="Завантажити сертифікат"/>
    <hyperlink ref="B404" r:id="rId403" tooltip="Завантажити сертифікат" display="Завантажити сертифікат"/>
    <hyperlink ref="B405" r:id="rId404" tooltip="Завантажити сертифікат" display="Завантажити сертифікат"/>
    <hyperlink ref="B406" r:id="rId405" tooltip="Завантажити сертифікат" display="Завантажити сертифікат"/>
    <hyperlink ref="B407" r:id="rId406" tooltip="Завантажити сертифікат" display="Завантажити сертифікат"/>
    <hyperlink ref="B408" r:id="rId407" tooltip="Завантажити сертифікат" display="Завантажити сертифікат"/>
    <hyperlink ref="B409" r:id="rId408" tooltip="Завантажити сертифікат" display="Завантажити сертифікат"/>
    <hyperlink ref="B410" r:id="rId409" tooltip="Завантажити сертифікат" display="Завантажити сертифікат"/>
    <hyperlink ref="B411" r:id="rId410" tooltip="Завантажити сертифікат" display="Завантажити сертифікат"/>
    <hyperlink ref="B412" r:id="rId411" tooltip="Завантажити сертифікат" display="Завантажити сертифікат"/>
    <hyperlink ref="B413" r:id="rId412" tooltip="Завантажити сертифікат" display="Завантажити сертифікат"/>
    <hyperlink ref="B414" r:id="rId413" tooltip="Завантажити сертифікат" display="Завантажити сертифікат"/>
    <hyperlink ref="B415" r:id="rId414" tooltip="Завантажити сертифікат" display="Завантажити сертифікат"/>
    <hyperlink ref="B416" r:id="rId415" tooltip="Завантажити сертифікат" display="Завантажити сертифікат"/>
    <hyperlink ref="B417" r:id="rId416" tooltip="Завантажити сертифікат" display="Завантажити сертифікат"/>
    <hyperlink ref="B418" r:id="rId417" tooltip="Завантажити сертифікат" display="Завантажити сертифікат"/>
    <hyperlink ref="B419" r:id="rId418" tooltip="Завантажити сертифікат" display="Завантажити сертифікат"/>
    <hyperlink ref="B420" r:id="rId419" tooltip="Завантажити сертифікат" display="Завантажити сертифікат"/>
    <hyperlink ref="B421" r:id="rId420" tooltip="Завантажити сертифікат" display="Завантажити сертифікат"/>
    <hyperlink ref="B422" r:id="rId421" tooltip="Завантажити сертифікат" display="Завантажити сертифікат"/>
    <hyperlink ref="B423" r:id="rId422" tooltip="Завантажити сертифікат" display="Завантажити сертифікат"/>
    <hyperlink ref="B424" r:id="rId423" tooltip="Завантажити сертифікат" display="Завантажити сертифікат"/>
    <hyperlink ref="B425" r:id="rId424" tooltip="Завантажити сертифікат" display="Завантажити сертифікат"/>
    <hyperlink ref="B426" r:id="rId425" tooltip="Завантажити сертифікат" display="Завантажити сертифікат"/>
    <hyperlink ref="B427" r:id="rId426" tooltip="Завантажити сертифікат" display="Завантажити сертифікат"/>
    <hyperlink ref="B428" r:id="rId427" tooltip="Завантажити сертифікат" display="Завантажити сертифікат"/>
    <hyperlink ref="B429" r:id="rId428" tooltip="Завантажити сертифікат" display="Завантажити сертифікат"/>
    <hyperlink ref="B430" r:id="rId429" tooltip="Завантажити сертифікат" display="Завантажити сертифікат"/>
    <hyperlink ref="B431" r:id="rId430" tooltip="Завантажити сертифікат" display="Завантажити сертифікат"/>
    <hyperlink ref="B432" r:id="rId431" tooltip="Завантажити сертифікат" display="Завантажити сертифікат"/>
    <hyperlink ref="B433" r:id="rId432" tooltip="Завантажити сертифікат" display="Завантажити сертифікат"/>
    <hyperlink ref="B434" r:id="rId433" tooltip="Завантажити сертифікат" display="Завантажити сертифікат"/>
    <hyperlink ref="B435" r:id="rId434" tooltip="Завантажити сертифікат" display="Завантажити сертифікат"/>
    <hyperlink ref="B436" r:id="rId435" tooltip="Завантажити сертифікат" display="Завантажити сертифікат"/>
    <hyperlink ref="B437" r:id="rId436" tooltip="Завантажити сертифікат" display="Завантажити сертифікат"/>
    <hyperlink ref="B438" r:id="rId437" tooltip="Завантажити сертифікат" display="Завантажити сертифікат"/>
    <hyperlink ref="B439" r:id="rId438" tooltip="Завантажити сертифікат" display="Завантажити сертифікат"/>
    <hyperlink ref="B440" r:id="rId439" tooltip="Завантажити сертифікат" display="Завантажити сертифікат"/>
    <hyperlink ref="B441" r:id="rId440" tooltip="Завантажити сертифікат" display="Завантажити сертифікат"/>
    <hyperlink ref="B442" r:id="rId441" tooltip="Завантажити сертифікат" display="Завантажити сертифікат"/>
    <hyperlink ref="B443" r:id="rId442" tooltip="Завантажити сертифікат" display="Завантажити сертифікат"/>
    <hyperlink ref="B444" r:id="rId443" tooltip="Завантажити сертифікат" display="Завантажити сертифікат"/>
    <hyperlink ref="B445" r:id="rId444" tooltip="Завантажити сертифікат" display="Завантажити сертифікат"/>
    <hyperlink ref="B446" r:id="rId445" tooltip="Завантажити сертифікат" display="Завантажити сертифікат"/>
    <hyperlink ref="B447" r:id="rId446" tooltip="Завантажити сертифікат" display="Завантажити сертифікат"/>
    <hyperlink ref="B448" r:id="rId447" tooltip="Завантажити сертифікат" display="Завантажити сертифікат"/>
    <hyperlink ref="B449" r:id="rId448" tooltip="Завантажити сертифікат" display="Завантажити сертифікат"/>
    <hyperlink ref="B450" r:id="rId449" tooltip="Завантажити сертифікат" display="Завантажити сертифікат"/>
    <hyperlink ref="B451" r:id="rId450" tooltip="Завантажити сертифікат" display="Завантажити сертифікат"/>
    <hyperlink ref="B452" r:id="rId451" tooltip="Завантажити сертифікат" display="Завантажити сертифікат"/>
    <hyperlink ref="B453" r:id="rId452" tooltip="Завантажити сертифікат" display="Завантажити сертифікат"/>
    <hyperlink ref="B454" r:id="rId453" tooltip="Завантажити сертифікат" display="Завантажити сертифікат"/>
    <hyperlink ref="B455" r:id="rId454" tooltip="Завантажити сертифікат" display="Завантажити сертифікат"/>
    <hyperlink ref="B456" r:id="rId455" tooltip="Завантажити сертифікат" display="Завантажити сертифікат"/>
    <hyperlink ref="B457" r:id="rId456" tooltip="Завантажити сертифікат" display="Завантажити сертифікат"/>
    <hyperlink ref="B458" r:id="rId457" tooltip="Завантажити сертифікат" display="Завантажити сертифікат"/>
    <hyperlink ref="B459" r:id="rId458" tooltip="Завантажити сертифікат" display="Завантажити сертифікат"/>
    <hyperlink ref="B460" r:id="rId459" tooltip="Завантажити сертифікат" display="Завантажити сертифікат"/>
    <hyperlink ref="B461" r:id="rId460" tooltip="Завантажити сертифікат" display="Завантажити сертифікат"/>
    <hyperlink ref="B462" r:id="rId461" tooltip="Завантажити сертифікат" display="Завантажити сертифікат"/>
    <hyperlink ref="B463" r:id="rId462" tooltip="Завантажити сертифікат" display="Завантажити сертифікат"/>
    <hyperlink ref="B464" r:id="rId463" tooltip="Завантажити сертифікат" display="Завантажити сертифікат"/>
    <hyperlink ref="B465" r:id="rId464" tooltip="Завантажити сертифікат" display="Завантажити сертифікат"/>
    <hyperlink ref="B466" r:id="rId465" tooltip="Завантажити сертифікат" display="Завантажити сертифікат"/>
    <hyperlink ref="B467" r:id="rId466" tooltip="Завантажити сертифікат" display="Завантажити сертифікат"/>
    <hyperlink ref="B468" r:id="rId467" tooltip="Завантажити сертифікат" display="Завантажити сертифікат"/>
    <hyperlink ref="B469" r:id="rId468" tooltip="Завантажити сертифікат" display="Завантажити сертифікат"/>
    <hyperlink ref="B470" r:id="rId469" tooltip="Завантажити сертифікат" display="Завантажити сертифікат"/>
    <hyperlink ref="B471" r:id="rId470" tooltip="Завантажити сертифікат" display="Завантажити сертифікат"/>
    <hyperlink ref="B472" r:id="rId471" tooltip="Завантажити сертифікат" display="Завантажити сертифікат"/>
    <hyperlink ref="B473" r:id="rId472" tooltip="Завантажити сертифікат" display="Завантажити сертифікат"/>
    <hyperlink ref="B474" r:id="rId473" tooltip="Завантажити сертифікат" display="Завантажити сертифікат"/>
    <hyperlink ref="B475" r:id="rId474" tooltip="Завантажити сертифікат" display="Завантажити сертифікат"/>
    <hyperlink ref="B476" r:id="rId475" tooltip="Завантажити сертифікат" display="Завантажити сертифікат"/>
    <hyperlink ref="B477" r:id="rId476" tooltip="Завантажити сертифікат" display="Завантажити сертифікат"/>
    <hyperlink ref="B478" r:id="rId477" tooltip="Завантажити сертифікат" display="Завантажити сертифікат"/>
    <hyperlink ref="B479" r:id="rId478" tooltip="Завантажити сертифікат" display="Завантажити сертифікат"/>
    <hyperlink ref="B480" r:id="rId479" tooltip="Завантажити сертифікат" display="Завантажити сертифікат"/>
    <hyperlink ref="B481" r:id="rId480" tooltip="Завантажити сертифікат" display="Завантажити сертифікат"/>
    <hyperlink ref="B482" r:id="rId481" tooltip="Завантажити сертифікат" display="Завантажити сертифікат"/>
    <hyperlink ref="B483" r:id="rId482" tooltip="Завантажити сертифікат" display="Завантажити сертифікат"/>
    <hyperlink ref="B484" r:id="rId483" tooltip="Завантажити сертифікат" display="Завантажити сертифікат"/>
    <hyperlink ref="B485" r:id="rId484" tooltip="Завантажити сертифікат" display="Завантажити сертифікат"/>
    <hyperlink ref="B486" r:id="rId485" tooltip="Завантажити сертифікат" display="Завантажити сертифікат"/>
    <hyperlink ref="B487" r:id="rId486" tooltip="Завантажити сертифікат" display="Завантажити сертифікат"/>
    <hyperlink ref="B488" r:id="rId487" tooltip="Завантажити сертифікат" display="Завантажити сертифікат"/>
    <hyperlink ref="B489" r:id="rId488" tooltip="Завантажити сертифікат" display="Завантажити сертифікат"/>
    <hyperlink ref="B490" r:id="rId489" tooltip="Завантажити сертифікат" display="Завантажити сертифікат"/>
    <hyperlink ref="B491" r:id="rId490" tooltip="Завантажити сертифікат" display="Завантажити сертифікат"/>
    <hyperlink ref="B492" r:id="rId491" tooltip="Завантажити сертифікат" display="Завантажити сертифікат"/>
    <hyperlink ref="B493" r:id="rId492" tooltip="Завантажити сертифікат" display="Завантажити сертифікат"/>
    <hyperlink ref="B494" r:id="rId493" tooltip="Завантажити сертифікат" display="Завантажити сертифікат"/>
    <hyperlink ref="B495" r:id="rId494" tooltip="Завантажити сертифікат" display="Завантажити сертифікат"/>
    <hyperlink ref="B496" r:id="rId495" tooltip="Завантажити сертифікат" display="Завантажити сертифікат"/>
    <hyperlink ref="B497" r:id="rId496" tooltip="Завантажити сертифікат" display="Завантажити сертифікат"/>
    <hyperlink ref="B498" r:id="rId497" tooltip="Завантажити сертифікат" display="Завантажити сертифікат"/>
    <hyperlink ref="B499" r:id="rId498" tooltip="Завантажити сертифікат" display="Завантажити сертифікат"/>
    <hyperlink ref="B500" r:id="rId499" tooltip="Завантажити сертифікат" display="Завантажити сертифікат"/>
    <hyperlink ref="B501" r:id="rId500" tooltip="Завантажити сертифікат" display="Завантажити сертифікат"/>
    <hyperlink ref="B502" r:id="rId501" tooltip="Завантажити сертифікат" display="Завантажити сертифікат"/>
    <hyperlink ref="B503" r:id="rId502" tooltip="Завантажити сертифікат" display="Завантажити сертифікат"/>
    <hyperlink ref="B504" r:id="rId503" tooltip="Завантажити сертифікат" display="Завантажити сертифікат"/>
    <hyperlink ref="B505" r:id="rId504" tooltip="Завантажити сертифікат" display="Завантажити сертифікат"/>
    <hyperlink ref="B506" r:id="rId505" tooltip="Завантажити сертифікат" display="Завантажити сертифікат"/>
    <hyperlink ref="B507" r:id="rId506" tooltip="Завантажити сертифікат" display="Завантажити сертифікат"/>
    <hyperlink ref="B508" r:id="rId507" tooltip="Завантажити сертифікат" display="Завантажити сертифікат"/>
    <hyperlink ref="B509" r:id="rId508" tooltip="Завантажити сертифікат" display="Завантажити сертифікат"/>
    <hyperlink ref="B510" r:id="rId509" tooltip="Завантажити сертифікат" display="Завантажити сертифікат"/>
    <hyperlink ref="B511" r:id="rId510" tooltip="Завантажити сертифікат" display="Завантажити сертифікат"/>
    <hyperlink ref="B512" r:id="rId511" tooltip="Завантажити сертифікат" display="Завантажити сертифікат"/>
    <hyperlink ref="B513" r:id="rId512" tooltip="Завантажити сертифікат" display="Завантажити сертифікат"/>
    <hyperlink ref="B514" r:id="rId513" tooltip="Завантажити сертифікат" display="Завантажити сертифікат"/>
    <hyperlink ref="B515" r:id="rId514" tooltip="Завантажити сертифікат" display="Завантажити сертифікат"/>
    <hyperlink ref="B516" r:id="rId515" tooltip="Завантажити сертифікат" display="Завантажити сертифікат"/>
    <hyperlink ref="B517" r:id="rId516" tooltip="Завантажити сертифікат" display="Завантажити сертифікат"/>
    <hyperlink ref="B518" r:id="rId517" tooltip="Завантажити сертифікат" display="Завантажити сертифікат"/>
    <hyperlink ref="B519" r:id="rId518" tooltip="Завантажити сертифікат" display="Завантажити сертифікат"/>
    <hyperlink ref="B520" r:id="rId519" tooltip="Завантажити сертифікат" display="Завантажити сертифікат"/>
    <hyperlink ref="B521" r:id="rId520" tooltip="Завантажити сертифікат" display="Завантажити сертифікат"/>
    <hyperlink ref="B522" r:id="rId521" tooltip="Завантажити сертифікат" display="Завантажити сертифікат"/>
    <hyperlink ref="B523" r:id="rId522" tooltip="Завантажити сертифікат" display="Завантажити сертифікат"/>
    <hyperlink ref="B524" r:id="rId523" tooltip="Завантажити сертифікат" display="Завантажити сертифікат"/>
    <hyperlink ref="B525" r:id="rId524" tooltip="Завантажити сертифікат" display="Завантажити сертифікат"/>
    <hyperlink ref="B526" r:id="rId525" tooltip="Завантажити сертифікат" display="Завантажити сертифікат"/>
    <hyperlink ref="B527" r:id="rId526" tooltip="Завантажити сертифікат" display="Завантажити сертифікат"/>
    <hyperlink ref="B528" r:id="rId527" tooltip="Завантажити сертифікат" display="Завантажити сертифікат"/>
    <hyperlink ref="B529" r:id="rId528" tooltip="Завантажити сертифікат" display="Завантажити сертифікат"/>
    <hyperlink ref="B530" r:id="rId529" tooltip="Завантажити сертифікат" display="Завантажити сертифікат"/>
    <hyperlink ref="B531" r:id="rId530" tooltip="Завантажити сертифікат" display="Завантажити сертифікат"/>
    <hyperlink ref="B532" r:id="rId531" tooltip="Завантажити сертифікат" display="Завантажити сертифікат"/>
    <hyperlink ref="B533" r:id="rId532" tooltip="Завантажити сертифікат" display="Завантажити сертифікат"/>
    <hyperlink ref="B534" r:id="rId533" tooltip="Завантажити сертифікат" display="Завантажити сертифікат"/>
    <hyperlink ref="B535" r:id="rId534" tooltip="Завантажити сертифікат" display="Завантажити сертифікат"/>
    <hyperlink ref="B536" r:id="rId535" tooltip="Завантажити сертифікат" display="Завантажити сертифікат"/>
    <hyperlink ref="B537" r:id="rId536" tooltip="Завантажити сертифікат" display="Завантажити сертифікат"/>
    <hyperlink ref="B538" r:id="rId537" tooltip="Завантажити сертифікат" display="Завантажити сертифікат"/>
  </hyperlinks>
  <pageMargins left="0.7" right="0.7" top="0.75" bottom="0.75" header="0.3" footer="0.3"/>
  <pageSetup orientation="portrait" r:id="rId5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2025-11-27T09:09:19Z</dcterms:created>
  <dcterms:modified xsi:type="dcterms:W3CDTF">2025-12-01T13:25:02Z</dcterms:modified>
  <cp:category/>
</cp:coreProperties>
</file>