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день банкіра\"/>
    </mc:Choice>
  </mc:AlternateContent>
  <bookViews>
    <workbookView xWindow="0" yWindow="0" windowWidth="23040" windowHeight="8784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<sst xmlns="http://schemas.openxmlformats.org/spreadsheetml/2006/main" count="525" uniqueCount="363">
  <si>
    <t>SP_001</t>
  </si>
  <si>
    <t>02 липня 2025 р.</t>
  </si>
  <si>
    <t>Крамаренко Алла</t>
  </si>
  <si>
    <t>ЗДО (ясла-садок) "Пролісок" Котелевської селищної ради Полтавської області</t>
  </si>
  <si>
    <t>SP_002</t>
  </si>
  <si>
    <t>Сторожик Ірина</t>
  </si>
  <si>
    <t>SP_003</t>
  </si>
  <si>
    <t>Авраменко Світлана</t>
  </si>
  <si>
    <t>Заклад дошкільної освіти №4 "Калинонька", центр розвитку дитини, ЧМР</t>
  </si>
  <si>
    <t>SP_004</t>
  </si>
  <si>
    <t>Альона Безлатня</t>
  </si>
  <si>
    <t>Комунальний заклад "Зарічненський заклад дошкільної освіти "Лісова казка" Черкаської селищної ради"</t>
  </si>
  <si>
    <t>SP_005</t>
  </si>
  <si>
    <t>Артеменко Алла</t>
  </si>
  <si>
    <t>КЗ "Гімназія №1 Світловодської міської ради"</t>
  </si>
  <si>
    <t>SP_006</t>
  </si>
  <si>
    <t>Бабай Ганна</t>
  </si>
  <si>
    <t>КЗДО №277 ДМР</t>
  </si>
  <si>
    <t>SP_007</t>
  </si>
  <si>
    <t>Балясова Наталія Олександрівна</t>
  </si>
  <si>
    <t>Заклад дошкільної освіти (ясла-садок) комбінованого типу №237 "Смородинка" Запорізької міської ради</t>
  </si>
  <si>
    <t>SP_008</t>
  </si>
  <si>
    <t>Бекіс Оксана</t>
  </si>
  <si>
    <t>Комунальний заклад "Дошкільний навчальний заклад №45" Вінницької міської ради</t>
  </si>
  <si>
    <t>SP_009</t>
  </si>
  <si>
    <t>Берест Тетяна</t>
  </si>
  <si>
    <t>Комунальний заклад "Ліцей "Перспектива" Світловодської міської ради"</t>
  </si>
  <si>
    <t>SP_010</t>
  </si>
  <si>
    <t>Боднарюк Ірина</t>
  </si>
  <si>
    <t>ВСП "Рівненський технічний фаховий коледж Національного університету водного господарства та природокористування"</t>
  </si>
  <si>
    <t>SP_011</t>
  </si>
  <si>
    <t>Буйвал Олена</t>
  </si>
  <si>
    <t>Кролевецький заклад дошкільної освіти (ясла - садок) №7 кролевецької міської ради</t>
  </si>
  <si>
    <t>SP_012</t>
  </si>
  <si>
    <t>Валентина Кривонос</t>
  </si>
  <si>
    <t>SP_013</t>
  </si>
  <si>
    <t>Вихователі середніх та старших груп</t>
  </si>
  <si>
    <t>Заклад дошкільної освіти №17 Шептицької міської ради Львівської області</t>
  </si>
  <si>
    <t>SP_014</t>
  </si>
  <si>
    <t>Владислава Підгорна</t>
  </si>
  <si>
    <t>SP_015</t>
  </si>
  <si>
    <t>Воєвода Марія Петрівна</t>
  </si>
  <si>
    <t>Спеціалізована школа І-ІІІ ступенів №61 з поглибленим вивченням інформаційних технологій</t>
  </si>
  <si>
    <t>SP_016</t>
  </si>
  <si>
    <t>Воробйова Наталія Володимирівна</t>
  </si>
  <si>
    <t>Глухівська ЗОШ №3 Глухівської міської ради Сумської області</t>
  </si>
  <si>
    <t>SP_017</t>
  </si>
  <si>
    <t>Вощина Ірина</t>
  </si>
  <si>
    <t>ЗДО №4 Шептицької міської ради</t>
  </si>
  <si>
    <t>SP_018</t>
  </si>
  <si>
    <t>Галина ДОВГАНЮК</t>
  </si>
  <si>
    <t>Івано-Франківський фаховий коледж технологій та бізнесу</t>
  </si>
  <si>
    <t>SP_019</t>
  </si>
  <si>
    <t>Глущак Анна</t>
  </si>
  <si>
    <t>Заклад дошкільної освіти «Дюймовочка» Горішньоплавнівської міської ради Кременчуцького району Полтавської області</t>
  </si>
  <si>
    <t>SP_020</t>
  </si>
  <si>
    <t>Глянько Аліна</t>
  </si>
  <si>
    <t>Петропавлівський ліцей №2</t>
  </si>
  <si>
    <t>SP_021</t>
  </si>
  <si>
    <t>Гнатів Ольга</t>
  </si>
  <si>
    <t>Заклад дошкільної освіти №17 "Казка"</t>
  </si>
  <si>
    <t>SP_022</t>
  </si>
  <si>
    <t>Гробова Наталія</t>
  </si>
  <si>
    <t>Люботинська загальноосвітня школа І-ІII ступенів №3 Люботинської міської ради Харківської області</t>
  </si>
  <si>
    <t>SP_023</t>
  </si>
  <si>
    <t>Гугієва Надія Петрівна</t>
  </si>
  <si>
    <t>Комунальний заклад дошкільної освіти (ясла-садок) №90 Дніпровської міської ради</t>
  </si>
  <si>
    <t>SP_024</t>
  </si>
  <si>
    <t>Гудзовська Світлана Василівна</t>
  </si>
  <si>
    <t>Козинський ліцей</t>
  </si>
  <si>
    <t>SP_025</t>
  </si>
  <si>
    <t>Гузовська Ірина</t>
  </si>
  <si>
    <t>ЗДО №17</t>
  </si>
  <si>
    <t>SP_026</t>
  </si>
  <si>
    <t>Демченко Світлана Олександрівна</t>
  </si>
  <si>
    <t>Лісівська філія КЗ "Михайлівський ліцей" Олександрівської селищної ради Кропивницького району Кіровоградської Області</t>
  </si>
  <si>
    <t>SP_027</t>
  </si>
  <si>
    <t>Денисюк Вікторія</t>
  </si>
  <si>
    <t>КЗДО №128</t>
  </si>
  <si>
    <t>SP_028</t>
  </si>
  <si>
    <t>Дуднік Дар'я</t>
  </si>
  <si>
    <t>Херсонський заклад дошкільної освіти №8 комбінованого типу Херсонської міської ради</t>
  </si>
  <si>
    <t>SP_029</t>
  </si>
  <si>
    <t>Євгенія Кот</t>
  </si>
  <si>
    <t>SP_030</t>
  </si>
  <si>
    <t>Житкевич Ольга</t>
  </si>
  <si>
    <t>Криворізька гімназія №120 КМР</t>
  </si>
  <si>
    <t>SP_031</t>
  </si>
  <si>
    <t>Іващенко Інеса</t>
  </si>
  <si>
    <t>Бахмутська загальноосвітня школа I-III ступенів №18 ім. Дмитра Чернявського Бахмутської міської ради Донецької області</t>
  </si>
  <si>
    <t>SP_032</t>
  </si>
  <si>
    <t>Інна Махова</t>
  </si>
  <si>
    <t>SP_033</t>
  </si>
  <si>
    <t>Іорганжі Карина</t>
  </si>
  <si>
    <t>ОДЕСЬКИЙ ЗАКЛАД ДОШКІЛЬНОЇ ОСВІТИ ДИТЯЧИЙ САДОК №45 ОДЕСЬКОЇ МІСЬКОЇ РАДИ</t>
  </si>
  <si>
    <t>SP_034</t>
  </si>
  <si>
    <t>Ірина Животовська</t>
  </si>
  <si>
    <t>SP_035</t>
  </si>
  <si>
    <t>Кадола Людмила</t>
  </si>
  <si>
    <t>SP_036</t>
  </si>
  <si>
    <t>Каряка Анна</t>
  </si>
  <si>
    <t>Нікопольський ліцей №13 Нікопольської міської ради</t>
  </si>
  <si>
    <t>SP_037</t>
  </si>
  <si>
    <t>Кірієнко Ксенія</t>
  </si>
  <si>
    <t>SP_038</t>
  </si>
  <si>
    <t>Кобзар Любов Іванівна</t>
  </si>
  <si>
    <t>ДНЗ №27 "Джерельце" (ясла-садок комбінованого типу), центр природного оздоровлення дітей Смілянської міської ради Черкаської області</t>
  </si>
  <si>
    <t>SP_039</t>
  </si>
  <si>
    <t>Коваленко Лариса</t>
  </si>
  <si>
    <t>SP_040</t>
  </si>
  <si>
    <t>Ковальчук Альона</t>
  </si>
  <si>
    <t>Заклад дошкільної освіти №1 "Веселка" Красилівської міської ради Хмельницької області</t>
  </si>
  <si>
    <t>SP_041</t>
  </si>
  <si>
    <t>Колєсніченко Надія</t>
  </si>
  <si>
    <t>SP_042</t>
  </si>
  <si>
    <t>Коломієць Тетяна</t>
  </si>
  <si>
    <t>Ліцей №101, м. Київ</t>
  </si>
  <si>
    <t>SP_043</t>
  </si>
  <si>
    <t>Конопацька Катерина</t>
  </si>
  <si>
    <t>Світлівська ЗОШ 1-3 ступенів Добропільської ОТГ</t>
  </si>
  <si>
    <t>SP_044</t>
  </si>
  <si>
    <t>Король Ірина Анатоліївна</t>
  </si>
  <si>
    <t>Комунальний заклад дошкільної освіти (ясла-садок) комбінованого типу №26 Дніпровської міської ради</t>
  </si>
  <si>
    <t>SP_045</t>
  </si>
  <si>
    <t>Коротинська Олена</t>
  </si>
  <si>
    <t>Центр позашкільної освіти "Школа Майбутнього"</t>
  </si>
  <si>
    <t>SP_046</t>
  </si>
  <si>
    <t>Котелевець Наталія</t>
  </si>
  <si>
    <t>Тавежнянська філія КЗ "Огіївський ліцей" Сахновщинської селищної ради Берестинського району Харківської області</t>
  </si>
  <si>
    <t>SP_047</t>
  </si>
  <si>
    <t>Котляр Наталія</t>
  </si>
  <si>
    <t>Донецький ЗДО (ясла-садок) №2 Донецької селищної ради Ізюмського району</t>
  </si>
  <si>
    <t>SP_048</t>
  </si>
  <si>
    <t>Кохановська Лілія Юріївна</t>
  </si>
  <si>
    <t>КЗДО КТ №79</t>
  </si>
  <si>
    <t>SP_049</t>
  </si>
  <si>
    <t>Красножон Тетяна Вікторівна</t>
  </si>
  <si>
    <t>ліцей "Ерудит" Монастирищенської міської ради</t>
  </si>
  <si>
    <t>SP_050</t>
  </si>
  <si>
    <t>Кузьменко Ольга</t>
  </si>
  <si>
    <t>КЗДО №227 ДМР</t>
  </si>
  <si>
    <t>SP_051</t>
  </si>
  <si>
    <t>Кучеренко Інна Леонідівна</t>
  </si>
  <si>
    <t>Комунальний заклад дошкільної освіти (ясла-садок) компенсуючого типу №346 Дніпровської міської ради</t>
  </si>
  <si>
    <t>SP_052</t>
  </si>
  <si>
    <t>Левченко Інна</t>
  </si>
  <si>
    <t>КЗДО №128 КМР</t>
  </si>
  <si>
    <t>SP_053</t>
  </si>
  <si>
    <t>Лобанова Тетяна</t>
  </si>
  <si>
    <t>SP_054</t>
  </si>
  <si>
    <t>Любов Буш</t>
  </si>
  <si>
    <t>SP_055</t>
  </si>
  <si>
    <t>Любов Клепікова</t>
  </si>
  <si>
    <t>SP_056</t>
  </si>
  <si>
    <t>Любов Райська</t>
  </si>
  <si>
    <t>SP_057</t>
  </si>
  <si>
    <t>Марина Раєвська</t>
  </si>
  <si>
    <t>ЗДО №4 "КАЛИНОНЬКА"</t>
  </si>
  <si>
    <t>SP_058</t>
  </si>
  <si>
    <t>Марченко Ірина</t>
  </si>
  <si>
    <t>ЖДНЗ №3</t>
  </si>
  <si>
    <t>SP_059</t>
  </si>
  <si>
    <t>Матюшенко Ольга Олексіївна</t>
  </si>
  <si>
    <t>Степанівський ліцей Степанівської селищної ради</t>
  </si>
  <si>
    <t>SP_060</t>
  </si>
  <si>
    <t>Мельничук Наталія</t>
  </si>
  <si>
    <t>SP_061</t>
  </si>
  <si>
    <t>Минець Людмила</t>
  </si>
  <si>
    <t>ЗДО (ясла-садок) "Пролісок" Котелевської селищної ради "Полтавської області</t>
  </si>
  <si>
    <t>SP_062</t>
  </si>
  <si>
    <t>Миронюк Наталія Миколаївна</t>
  </si>
  <si>
    <t>Ліцей №304 Святошинського району міста Києва</t>
  </si>
  <si>
    <t>SP_063</t>
  </si>
  <si>
    <t>Міщенко Юлія Сергіївна</t>
  </si>
  <si>
    <t>SP_064</t>
  </si>
  <si>
    <t>Моргунова Оксана</t>
  </si>
  <si>
    <t>Приватний дитячий простір Lesenok</t>
  </si>
  <si>
    <t>SP_065</t>
  </si>
  <si>
    <t>Морміль Олена</t>
  </si>
  <si>
    <t>ЗДО №4 "Калинонька" центр розвитку дитини Чернігівської міської ради</t>
  </si>
  <si>
    <t>SP_066</t>
  </si>
  <si>
    <t>Назаренко Ірина</t>
  </si>
  <si>
    <t>Комунальний заклад "Харківська початкова школа № 180 Харківської міської ради"</t>
  </si>
  <si>
    <t>SP_067</t>
  </si>
  <si>
    <t>Наталія Гайдай</t>
  </si>
  <si>
    <t>Заклад дошкільної освіти (ясла-садок) №3 Прилуцької міської ради Чернігівської області</t>
  </si>
  <si>
    <t>SP_068</t>
  </si>
  <si>
    <t>Олефіренко Любов</t>
  </si>
  <si>
    <t>SP_069</t>
  </si>
  <si>
    <t>Олійник Наталія</t>
  </si>
  <si>
    <t>Уманська гімназія №7 Уманської міської ради Черкаської області</t>
  </si>
  <si>
    <t>SP_070</t>
  </si>
  <si>
    <t>Ольга Лисенко</t>
  </si>
  <si>
    <t>SP_071</t>
  </si>
  <si>
    <t>Омельянчик Вікторія</t>
  </si>
  <si>
    <t>Дошкільний навчальний заклад №27 "Джерельце" (ясла-садок комбінованого типу), центр природного оздоровлення дітей</t>
  </si>
  <si>
    <t>SP_072</t>
  </si>
  <si>
    <t>Остапенко Анета</t>
  </si>
  <si>
    <t>Комунальний заклад дошкільної освіти (ясла - садок) №128 Криворізької міської ради</t>
  </si>
  <si>
    <t>SP_073</t>
  </si>
  <si>
    <t>Остапець Ірина Петрівна</t>
  </si>
  <si>
    <t>Потоківська гімназія №33 Кременчуцької міської ради Кременчуцького району</t>
  </si>
  <si>
    <t>SP_074</t>
  </si>
  <si>
    <t>Павленко Вікторія</t>
  </si>
  <si>
    <t>Миколаївський ЗЗСО І -ІІІ ступенів №1 Миколаївської міської ради Краматорського району Донецької області</t>
  </si>
  <si>
    <t>SP_075</t>
  </si>
  <si>
    <t>ПАЙОС Олена</t>
  </si>
  <si>
    <t>Дніпровська гімназія № 62 Дніпровської міської ради</t>
  </si>
  <si>
    <t>SP_076</t>
  </si>
  <si>
    <t>Панова Олена</t>
  </si>
  <si>
    <t>КЗ "ПОКОТИЛІВСЬКИЙ ЗАКЛАД ДОШКІЛЬНОЇ ОСВІТИ (ЯСЛА-САДОК) КОМБІНОВАНОГО ТИПУ ВИСОЧАНСЬКОЇ СЕЛИЩНОЇ РАДИ ХАРКІВСЬКОГО РАЙОНУ ХАРКІВСЬКОЇ ОБЛАСТІ "</t>
  </si>
  <si>
    <t>SP_077</t>
  </si>
  <si>
    <t>Петренко Аліна Володимирівна</t>
  </si>
  <si>
    <t>Комунальний заклад дошкільної освіти "Івушка" Підгородненської міської ради Дніпровського району Дніпропетровської області</t>
  </si>
  <si>
    <t>SP_078</t>
  </si>
  <si>
    <t>Пильчук Мирослава</t>
  </si>
  <si>
    <t>Комунальна установа Сумська загальноосвітня школа I-III ступенів №27, м. Суми, Сумської області</t>
  </si>
  <si>
    <t>SP_079</t>
  </si>
  <si>
    <t>Півоварчук Дар'я</t>
  </si>
  <si>
    <t>ЗДО №17 Шептицької міської ради Львівської області</t>
  </si>
  <si>
    <t>SP_080</t>
  </si>
  <si>
    <t>Поліха Вероніка</t>
  </si>
  <si>
    <t>Одеський заклад дошкільної освіти "Ясла-садок" №293 Одеської міської ради</t>
  </si>
  <si>
    <t>SP_081</t>
  </si>
  <si>
    <t>Полтавець Любов</t>
  </si>
  <si>
    <t>ЗДО №128</t>
  </si>
  <si>
    <t>SP_082</t>
  </si>
  <si>
    <t>Прилуцька Марина</t>
  </si>
  <si>
    <t>SP_083</t>
  </si>
  <si>
    <t>Проценко Інна</t>
  </si>
  <si>
    <t>Чернігівська гімназія №11 Чернігівської міської ради</t>
  </si>
  <si>
    <t>SP_084</t>
  </si>
  <si>
    <t>Пудло Діана</t>
  </si>
  <si>
    <t>Боринський професійний ліцей народних промислів і ремесел</t>
  </si>
  <si>
    <t>SP_085</t>
  </si>
  <si>
    <t>Рибачик Наталія Олександрівна</t>
  </si>
  <si>
    <t>Політехнічний ліцей НТУУ "КПІ" м.Києва</t>
  </si>
  <si>
    <t>SP_086</t>
  </si>
  <si>
    <t>Ригаль Лариса ВІкторівна</t>
  </si>
  <si>
    <t>Миколаївський ясла-садок №3 ''Малятко'' Миколаївської сільської ради Синельниківського району Дніпропетровської області</t>
  </si>
  <si>
    <t>SP_087</t>
  </si>
  <si>
    <t>Ромашко Ганна</t>
  </si>
  <si>
    <t>SP_088</t>
  </si>
  <si>
    <t>Рудай Оксана Георгіївна</t>
  </si>
  <si>
    <t>Комунальний заклад "Куп'янська спеціальна школа" Харківської обласної ради</t>
  </si>
  <si>
    <t>SP_089</t>
  </si>
  <si>
    <t>Рябцева Анна</t>
  </si>
  <si>
    <t>Заклад дошкільної освіти (ясла-садок) №770</t>
  </si>
  <si>
    <t>SP_090</t>
  </si>
  <si>
    <t>Садова Світлана</t>
  </si>
  <si>
    <t>КЗ "Ображіївський НВК: загальноосвітня школа l-lll ступенів імені І.М.Кожедуба - дошкільний навчальний заклад Шосткинської міської ради Сумської області"</t>
  </si>
  <si>
    <t>SP_091</t>
  </si>
  <si>
    <t>Салдан Галина Олексіївна</t>
  </si>
  <si>
    <t>SP_092</t>
  </si>
  <si>
    <t>Самелюк Наталія Василівна</t>
  </si>
  <si>
    <t>Комунальний заклад "Заклад дошкільної освіти (ясла-садок) №38 "Червона квіточка" Кропивницької міської ради"</t>
  </si>
  <si>
    <t>SP_093</t>
  </si>
  <si>
    <t>Світлана Демченко</t>
  </si>
  <si>
    <t>SP_094</t>
  </si>
  <si>
    <t>Світлана Земскова</t>
  </si>
  <si>
    <t>SP_095</t>
  </si>
  <si>
    <t>Серик Світлана</t>
  </si>
  <si>
    <t>Заклад загальної середньої освіти І-ІІІ ступенів №9 Торецької міської ВЦА Бахмутського району Донецької області</t>
  </si>
  <si>
    <t>SP_096</t>
  </si>
  <si>
    <t>Сирку Наталія</t>
  </si>
  <si>
    <t>Білокриницька гімназія з початковою школою Городоцької селищної ради</t>
  </si>
  <si>
    <t>SP_097</t>
  </si>
  <si>
    <t>Смолік Ольга</t>
  </si>
  <si>
    <t>SP_098</t>
  </si>
  <si>
    <t>Сова Наталія</t>
  </si>
  <si>
    <t>Комунальний заклад дошкільної освіти (ясла-садок) комбінованого типу №47 Дніпровської міської ради</t>
  </si>
  <si>
    <t>SP_099</t>
  </si>
  <si>
    <t>Стахів Катерина Вікторівна</t>
  </si>
  <si>
    <t>Комунальний заклад дошкільної освіти (ясла-садок) комбінованого типу №26 "Струмочок" Дніпровської міської ради</t>
  </si>
  <si>
    <t>SP_100</t>
  </si>
  <si>
    <t>СХІДНИЦЬКА Галина</t>
  </si>
  <si>
    <t>Львівський національний університет ветеринарної медицини та біотехнологій імені С.З.Ґжицького</t>
  </si>
  <si>
    <t>SP_101</t>
  </si>
  <si>
    <t>Тертична Валентина</t>
  </si>
  <si>
    <t>Дошкільне відділення Знаменівського ліцею Піщанської сільської ради</t>
  </si>
  <si>
    <t>SP_102</t>
  </si>
  <si>
    <t>Тетяна Старішко</t>
  </si>
  <si>
    <t>SP_103</t>
  </si>
  <si>
    <t>Тимощук Алла</t>
  </si>
  <si>
    <t>Обласний комунальний позашкільний навчальний заклад «Рівненська Мала академія наук учнівської молоді» Рівненської обласної ради</t>
  </si>
  <si>
    <t>SP_104</t>
  </si>
  <si>
    <t>Титаренко Аліна</t>
  </si>
  <si>
    <t>Опорний заклад "Світлівська ЗОШ І-ІІІ ступенів"</t>
  </si>
  <si>
    <t>SP_105</t>
  </si>
  <si>
    <t>Тімосевіч Юліанна Євгенівна</t>
  </si>
  <si>
    <t>Мукачівський заклад дошкільної освіти №19</t>
  </si>
  <si>
    <t>SP_106</t>
  </si>
  <si>
    <t>Тістечок Оксана</t>
  </si>
  <si>
    <t>Верблянський ЗЗСО І-ІІІ ступенів Яворівської міської ради Львівської області</t>
  </si>
  <si>
    <t>SP_107</t>
  </si>
  <si>
    <t>Тіщенко Юлія</t>
  </si>
  <si>
    <t>Комунальний заклад "Харківська початкова школа №180 Харківської міської ради"</t>
  </si>
  <si>
    <t>SP_108</t>
  </si>
  <si>
    <t>Тодосієнко Леся</t>
  </si>
  <si>
    <t>Білоцерківський заклад дошкільної освіти №2 "Берегиня" Білоцерківської міської ради Київської обл</t>
  </si>
  <si>
    <t>SP_109</t>
  </si>
  <si>
    <t>Толстих Анжеліка</t>
  </si>
  <si>
    <t>Білоцерківський заклад дошкільної освіти №2 " Берегиня" Білоцерківської міської ради Київської області</t>
  </si>
  <si>
    <t>SP_110</t>
  </si>
  <si>
    <t>Тріфанова Крістіна Олексіївна</t>
  </si>
  <si>
    <t>Дошкільний навчальний заклад №19 "Світлячок"</t>
  </si>
  <si>
    <t>SP_111</t>
  </si>
  <si>
    <t>Федій Олександр</t>
  </si>
  <si>
    <t>Ліцей №14 "Здоров'я" Полтавської міської ради</t>
  </si>
  <si>
    <t>SP_112</t>
  </si>
  <si>
    <t>Харченко Ольга</t>
  </si>
  <si>
    <t>Комунальний заклад дошкільної освіти (ясла-садок) комбінованого типу №220 Криворізької міської ради</t>
  </si>
  <si>
    <t>SP_113</t>
  </si>
  <si>
    <t>Хатулева Вікторія</t>
  </si>
  <si>
    <t>опорний заклад "Світлівська загальноосвітня школа I-III ступенів Добропільської міської ради Донецької області"</t>
  </si>
  <si>
    <t>SP_114</t>
  </si>
  <si>
    <t>Ходько Вікторія</t>
  </si>
  <si>
    <t>SP_115</t>
  </si>
  <si>
    <t>Христюк Ія</t>
  </si>
  <si>
    <t>ФІЛІЯ ХАЩІВСЬКА ГІМНАЗІЯ МИКОЛАЇВСЬКОГО ЛІЦЕЮ ГУБИНИСЬКОЇ СЕЛИЩНОЇ РАДИ САМАРІВСЬКОГО РАЙОНУ ДНІПРОПЕТРОВСЬКОЇ ОБЛАСТІ</t>
  </si>
  <si>
    <t>SP_116</t>
  </si>
  <si>
    <t>Ципочкіна Олександра</t>
  </si>
  <si>
    <t>Дніпровська гімназія №85 ДМР</t>
  </si>
  <si>
    <t>SP_117</t>
  </si>
  <si>
    <t>Дніпровська Гімназія №85 ДМР</t>
  </si>
  <si>
    <t>SP_118</t>
  </si>
  <si>
    <t>Черкасова Ірина Володимирівна</t>
  </si>
  <si>
    <t>Комунальний заклад "Заклад дошкільної освіти (ясла-садок) комбінованого типу №182 Харківської міської ради"</t>
  </si>
  <si>
    <t>SP_119</t>
  </si>
  <si>
    <t>Чех Катерина</t>
  </si>
  <si>
    <t>SP_120</t>
  </si>
  <si>
    <t>Шакула Надія</t>
  </si>
  <si>
    <t>Воєводський ліцей Благодатненської сільської ради Миколаївської області</t>
  </si>
  <si>
    <t>SP_121</t>
  </si>
  <si>
    <t>Шемшей Сніжана Михайлівна</t>
  </si>
  <si>
    <t>SP_122</t>
  </si>
  <si>
    <t>Шеремет Тетяна</t>
  </si>
  <si>
    <t>ЗДО (ясла-садок) " Пролісок" Котлевської селищної ради</t>
  </si>
  <si>
    <t>SP_123</t>
  </si>
  <si>
    <t>Шиловська Ніна</t>
  </si>
  <si>
    <t>Комунальний заклад "Заклад дошкільної освіти (ясла-садок) комбінованого типу №34 "Незабудка" Кам'янської міської ради</t>
  </si>
  <si>
    <t>SP_124</t>
  </si>
  <si>
    <t>Штабова Олеся Григорівна</t>
  </si>
  <si>
    <t>SP_125</t>
  </si>
  <si>
    <t>Штефан Анастасія</t>
  </si>
  <si>
    <t>Середня загальноосвітня школа №235 ім.В.Чорновола</t>
  </si>
  <si>
    <t>SP_126</t>
  </si>
  <si>
    <t>Шульга Тетяна</t>
  </si>
  <si>
    <t>ЗДО "Калинонька" №4 центр розвитку дитини</t>
  </si>
  <si>
    <t>SP_127</t>
  </si>
  <si>
    <t>Юлія Біличенко</t>
  </si>
  <si>
    <t>SP_128</t>
  </si>
  <si>
    <t>Юлія Міщенко</t>
  </si>
  <si>
    <t>Комунальний заклад дошкільної освіти (ясла - садок) №90 Дніпровської міської ради</t>
  </si>
  <si>
    <t>SP_129</t>
  </si>
  <si>
    <t>Юлія Шкаруба</t>
  </si>
  <si>
    <t>SP_130</t>
  </si>
  <si>
    <t>Яценко Юлія</t>
  </si>
  <si>
    <t xml:space="preserve">номер </t>
  </si>
  <si>
    <t>дата</t>
  </si>
  <si>
    <t>ПІБ</t>
  </si>
  <si>
    <t>Посилання на сертифікат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</si>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</sst>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WK3N7_1hIZpFTG1VzRna" TargetMode="External"/><Relationship Id="rId21" Type="http://schemas.openxmlformats.org/officeDocument/2006/relationships/hyperlink" Target="https://talan.bank.gov.ua/get-user-certificate/WK3N7_b6XIBcuSXS9VVE" TargetMode="External"/><Relationship Id="rId42" Type="http://schemas.openxmlformats.org/officeDocument/2006/relationships/hyperlink" Target="https://talan.bank.gov.ua/get-user-certificate/WK3N7aQNjbmAfuphjzZj" TargetMode="External"/><Relationship Id="rId47" Type="http://schemas.openxmlformats.org/officeDocument/2006/relationships/hyperlink" Target="https://talan.bank.gov.ua/get-user-certificate/WK3N71a0Z208nX8H4Haf" TargetMode="External"/><Relationship Id="rId63" Type="http://schemas.openxmlformats.org/officeDocument/2006/relationships/hyperlink" Target="https://talan.bank.gov.ua/get-user-certificate/WK3N7YP7NdIVJbb19Pxd" TargetMode="External"/><Relationship Id="rId68" Type="http://schemas.openxmlformats.org/officeDocument/2006/relationships/hyperlink" Target="https://talan.bank.gov.ua/get-user-certificate/WK3N7uiHVi9NUYaEBcsD" TargetMode="External"/><Relationship Id="rId84" Type="http://schemas.openxmlformats.org/officeDocument/2006/relationships/hyperlink" Target="https://talan.bank.gov.ua/get-user-certificate/WK3N7g8X3B53N9s7vWPX" TargetMode="External"/><Relationship Id="rId89" Type="http://schemas.openxmlformats.org/officeDocument/2006/relationships/hyperlink" Target="https://talan.bank.gov.ua/get-user-certificate/WK3N7IQZPUVKo7nhUDfs" TargetMode="External"/><Relationship Id="rId112" Type="http://schemas.openxmlformats.org/officeDocument/2006/relationships/hyperlink" Target="https://talan.bank.gov.ua/get-user-certificate/WK3N7kslzX8hNtIxRrmH" TargetMode="External"/><Relationship Id="rId16" Type="http://schemas.openxmlformats.org/officeDocument/2006/relationships/hyperlink" Target="https://talan.bank.gov.ua/get-user-certificate/WK3N7fuD6vajJCqUxmC7" TargetMode="External"/><Relationship Id="rId107" Type="http://schemas.openxmlformats.org/officeDocument/2006/relationships/hyperlink" Target="https://talan.bank.gov.ua/get-user-certificate/WK3N72q9wmWpAHeI8Ovg" TargetMode="External"/><Relationship Id="rId11" Type="http://schemas.openxmlformats.org/officeDocument/2006/relationships/hyperlink" Target="https://talan.bank.gov.ua/get-user-certificate/WK3N7LYT_OC-GE0hGBKa" TargetMode="External"/><Relationship Id="rId32" Type="http://schemas.openxmlformats.org/officeDocument/2006/relationships/hyperlink" Target="https://talan.bank.gov.ua/get-user-certificate/WK3N7ia3fR5qi44U2E7G" TargetMode="External"/><Relationship Id="rId37" Type="http://schemas.openxmlformats.org/officeDocument/2006/relationships/hyperlink" Target="https://talan.bank.gov.ua/get-user-certificate/WK3N7T35KGzARP0re6Jd" TargetMode="External"/><Relationship Id="rId53" Type="http://schemas.openxmlformats.org/officeDocument/2006/relationships/hyperlink" Target="https://talan.bank.gov.ua/get-user-certificate/WK3N7HOc7O_vQwLZGYp5" TargetMode="External"/><Relationship Id="rId58" Type="http://schemas.openxmlformats.org/officeDocument/2006/relationships/hyperlink" Target="https://talan.bank.gov.ua/get-user-certificate/WK3N7c6Ir-KO8CaCOkag" TargetMode="External"/><Relationship Id="rId74" Type="http://schemas.openxmlformats.org/officeDocument/2006/relationships/hyperlink" Target="https://talan.bank.gov.ua/get-user-certificate/WK3N7a7SYEbVsaysgiST" TargetMode="External"/><Relationship Id="rId79" Type="http://schemas.openxmlformats.org/officeDocument/2006/relationships/hyperlink" Target="https://talan.bank.gov.ua/get-user-certificate/WK3N72hXWKvliNRUVNsW" TargetMode="External"/><Relationship Id="rId102" Type="http://schemas.openxmlformats.org/officeDocument/2006/relationships/hyperlink" Target="https://talan.bank.gov.ua/get-user-certificate/WK3N74_eSzlf7AkaFxLd" TargetMode="External"/><Relationship Id="rId123" Type="http://schemas.openxmlformats.org/officeDocument/2006/relationships/hyperlink" Target="https://talan.bank.gov.ua/get-user-certificate/WK3N7gsjm4xsw8yqADB-" TargetMode="External"/><Relationship Id="rId128" Type="http://schemas.openxmlformats.org/officeDocument/2006/relationships/hyperlink" Target="https://talan.bank.gov.ua/get-user-certificate/WK3N7Rp4cc7FeQTAu9PS" TargetMode="External"/><Relationship Id="rId5" Type="http://schemas.openxmlformats.org/officeDocument/2006/relationships/hyperlink" Target="https://talan.bank.gov.ua/get-user-certificate/WK3N7ONqTbIzNsRz--9s" TargetMode="External"/><Relationship Id="rId90" Type="http://schemas.openxmlformats.org/officeDocument/2006/relationships/hyperlink" Target="https://talan.bank.gov.ua/get-user-certificate/WK3N7fL6jX8MbAGAcmKR" TargetMode="External"/><Relationship Id="rId95" Type="http://schemas.openxmlformats.org/officeDocument/2006/relationships/hyperlink" Target="https://talan.bank.gov.ua/get-user-certificate/WK3N7ZzeXSr4PKMXGQ3n" TargetMode="External"/><Relationship Id="rId22" Type="http://schemas.openxmlformats.org/officeDocument/2006/relationships/hyperlink" Target="https://talan.bank.gov.ua/get-user-certificate/WK3N7HCv9bhZyhnuYBG5" TargetMode="External"/><Relationship Id="rId27" Type="http://schemas.openxmlformats.org/officeDocument/2006/relationships/hyperlink" Target="https://talan.bank.gov.ua/get-user-certificate/WK3N7FJw58qSGZ-DhgBC" TargetMode="External"/><Relationship Id="rId43" Type="http://schemas.openxmlformats.org/officeDocument/2006/relationships/hyperlink" Target="https://talan.bank.gov.ua/get-user-certificate/WK3N78s8kZb-6ax_EbBE" TargetMode="External"/><Relationship Id="rId48" Type="http://schemas.openxmlformats.org/officeDocument/2006/relationships/hyperlink" Target="https://talan.bank.gov.ua/get-user-certificate/WK3N7lQRSi3GKiS-ZH7u" TargetMode="External"/><Relationship Id="rId64" Type="http://schemas.openxmlformats.org/officeDocument/2006/relationships/hyperlink" Target="https://talan.bank.gov.ua/get-user-certificate/WK3N7JIrvq3BYyDOcF5e" TargetMode="External"/><Relationship Id="rId69" Type="http://schemas.openxmlformats.org/officeDocument/2006/relationships/hyperlink" Target="https://talan.bank.gov.ua/get-user-certificate/WK3N7xorFQIfeYPp37YL" TargetMode="External"/><Relationship Id="rId113" Type="http://schemas.openxmlformats.org/officeDocument/2006/relationships/hyperlink" Target="https://talan.bank.gov.ua/get-user-certificate/WK3N76ci2kXuJEQPOrOS" TargetMode="External"/><Relationship Id="rId118" Type="http://schemas.openxmlformats.org/officeDocument/2006/relationships/hyperlink" Target="https://talan.bank.gov.ua/get-user-certificate/WK3N78mgGW0PMyZc8l7L" TargetMode="External"/><Relationship Id="rId80" Type="http://schemas.openxmlformats.org/officeDocument/2006/relationships/hyperlink" Target="https://talan.bank.gov.ua/get-user-certificate/WK3N7r-wng3_P5LLnmjc" TargetMode="External"/><Relationship Id="rId85" Type="http://schemas.openxmlformats.org/officeDocument/2006/relationships/hyperlink" Target="https://talan.bank.gov.ua/get-user-certificate/WK3N7dr9qyA60JXxVg2N" TargetMode="External"/><Relationship Id="rId12" Type="http://schemas.openxmlformats.org/officeDocument/2006/relationships/hyperlink" Target="https://talan.bank.gov.ua/get-user-certificate/WK3N7pKUonv7wdNvzdfC" TargetMode="External"/><Relationship Id="rId17" Type="http://schemas.openxmlformats.org/officeDocument/2006/relationships/hyperlink" Target="https://talan.bank.gov.ua/get-user-certificate/WK3N7noCXH3wK1zwBr-8" TargetMode="External"/><Relationship Id="rId33" Type="http://schemas.openxmlformats.org/officeDocument/2006/relationships/hyperlink" Target="https://talan.bank.gov.ua/get-user-certificate/WK3N7GFmv_zD6Ef4Hd_e" TargetMode="External"/><Relationship Id="rId38" Type="http://schemas.openxmlformats.org/officeDocument/2006/relationships/hyperlink" Target="https://talan.bank.gov.ua/get-user-certificate/WK3N7a6oGVH7BJPFOyNV" TargetMode="External"/><Relationship Id="rId59" Type="http://schemas.openxmlformats.org/officeDocument/2006/relationships/hyperlink" Target="https://talan.bank.gov.ua/get-user-certificate/WK3N7GOPbExaS2QFHlwA" TargetMode="External"/><Relationship Id="rId103" Type="http://schemas.openxmlformats.org/officeDocument/2006/relationships/hyperlink" Target="https://talan.bank.gov.ua/get-user-certificate/WK3N7jqOLNEYKSm6rJtc" TargetMode="External"/><Relationship Id="rId108" Type="http://schemas.openxmlformats.org/officeDocument/2006/relationships/hyperlink" Target="https://talan.bank.gov.ua/get-user-certificate/WK3N7NYXovwugtPzs9H9" TargetMode="External"/><Relationship Id="rId124" Type="http://schemas.openxmlformats.org/officeDocument/2006/relationships/hyperlink" Target="https://talan.bank.gov.ua/get-user-certificate/WK3N7DaMJnjmZTk3n9fi" TargetMode="External"/><Relationship Id="rId129" Type="http://schemas.openxmlformats.org/officeDocument/2006/relationships/hyperlink" Target="https://talan.bank.gov.ua/get-user-certificate/WK3N7zoY0qYxmzwOvMsa" TargetMode="External"/><Relationship Id="rId54" Type="http://schemas.openxmlformats.org/officeDocument/2006/relationships/hyperlink" Target="https://talan.bank.gov.ua/get-user-certificate/WK3N7l702gbFVEdsu5ys" TargetMode="External"/><Relationship Id="rId70" Type="http://schemas.openxmlformats.org/officeDocument/2006/relationships/hyperlink" Target="https://talan.bank.gov.ua/get-user-certificate/WK3N7HdtAsgD6rOm3jIU" TargetMode="External"/><Relationship Id="rId75" Type="http://schemas.openxmlformats.org/officeDocument/2006/relationships/hyperlink" Target="https://talan.bank.gov.ua/get-user-certificate/WK3N7FuQ8t4yQmlgUmnE" TargetMode="External"/><Relationship Id="rId91" Type="http://schemas.openxmlformats.org/officeDocument/2006/relationships/hyperlink" Target="https://talan.bank.gov.ua/get-user-certificate/WK3N7Oq9XZnqBPV4S4dD" TargetMode="External"/><Relationship Id="rId96" Type="http://schemas.openxmlformats.org/officeDocument/2006/relationships/hyperlink" Target="https://talan.bank.gov.ua/get-user-certificate/WK3N7HB0ct24Seq8RaZi" TargetMode="External"/><Relationship Id="rId1" Type="http://schemas.openxmlformats.org/officeDocument/2006/relationships/hyperlink" Target="https://talan.bank.gov.ua/get-user-certificate/WK3N75i9ltnKIx1ZxgRO" TargetMode="External"/><Relationship Id="rId6" Type="http://schemas.openxmlformats.org/officeDocument/2006/relationships/hyperlink" Target="https://talan.bank.gov.ua/get-user-certificate/WK3N7t9IjfAh5LcwHUne" TargetMode="External"/><Relationship Id="rId23" Type="http://schemas.openxmlformats.org/officeDocument/2006/relationships/hyperlink" Target="https://talan.bank.gov.ua/get-user-certificate/WK3N70U3pKHmIUBhn6mM" TargetMode="External"/><Relationship Id="rId28" Type="http://schemas.openxmlformats.org/officeDocument/2006/relationships/hyperlink" Target="https://talan.bank.gov.ua/get-user-certificate/WK3N78N0icRRd81Zxm9y" TargetMode="External"/><Relationship Id="rId49" Type="http://schemas.openxmlformats.org/officeDocument/2006/relationships/hyperlink" Target="https://talan.bank.gov.ua/get-user-certificate/WK3N7s8zuBADebfJP1b2" TargetMode="External"/><Relationship Id="rId114" Type="http://schemas.openxmlformats.org/officeDocument/2006/relationships/hyperlink" Target="https://talan.bank.gov.ua/get-user-certificate/WK3N7DNZNodwhKemNzHn" TargetMode="External"/><Relationship Id="rId119" Type="http://schemas.openxmlformats.org/officeDocument/2006/relationships/hyperlink" Target="https://talan.bank.gov.ua/get-user-certificate/WK3N79Oh8vdTuufgYPtg" TargetMode="External"/><Relationship Id="rId44" Type="http://schemas.openxmlformats.org/officeDocument/2006/relationships/hyperlink" Target="https://talan.bank.gov.ua/get-user-certificate/WK3N7poD0bv8Uiszgto5" TargetMode="External"/><Relationship Id="rId60" Type="http://schemas.openxmlformats.org/officeDocument/2006/relationships/hyperlink" Target="https://talan.bank.gov.ua/get-user-certificate/WK3N7WQMtzxAag35WwB_" TargetMode="External"/><Relationship Id="rId65" Type="http://schemas.openxmlformats.org/officeDocument/2006/relationships/hyperlink" Target="https://talan.bank.gov.ua/get-user-certificate/WK3N7b4zJVO_gXhahMx-" TargetMode="External"/><Relationship Id="rId81" Type="http://schemas.openxmlformats.org/officeDocument/2006/relationships/hyperlink" Target="https://talan.bank.gov.ua/get-user-certificate/WK3N7dzuwQHlTtqGW55C" TargetMode="External"/><Relationship Id="rId86" Type="http://schemas.openxmlformats.org/officeDocument/2006/relationships/hyperlink" Target="https://talan.bank.gov.ua/get-user-certificate/WK3N7x6Dgdk6t4_5FGeJ" TargetMode="External"/><Relationship Id="rId130" Type="http://schemas.openxmlformats.org/officeDocument/2006/relationships/hyperlink" Target="https://talan.bank.gov.ua/get-user-certificate/WK3N76UlvwmXDL4pm_2f" TargetMode="External"/><Relationship Id="rId13" Type="http://schemas.openxmlformats.org/officeDocument/2006/relationships/hyperlink" Target="https://talan.bank.gov.ua/get-user-certificate/WK3N7K8Jx9YqC7HgPDGe" TargetMode="External"/><Relationship Id="rId18" Type="http://schemas.openxmlformats.org/officeDocument/2006/relationships/hyperlink" Target="https://talan.bank.gov.ua/get-user-certificate/WK3N7Fi-oDbdoa1N5yiX" TargetMode="External"/><Relationship Id="rId39" Type="http://schemas.openxmlformats.org/officeDocument/2006/relationships/hyperlink" Target="https://talan.bank.gov.ua/get-user-certificate/WK3N78nXAf_hlOkumEHD" TargetMode="External"/><Relationship Id="rId109" Type="http://schemas.openxmlformats.org/officeDocument/2006/relationships/hyperlink" Target="https://talan.bank.gov.ua/get-user-certificate/WK3N7ceIy0S3Mks8-uVE" TargetMode="External"/><Relationship Id="rId34" Type="http://schemas.openxmlformats.org/officeDocument/2006/relationships/hyperlink" Target="https://talan.bank.gov.ua/get-user-certificate/WK3N7PhCwux98Z9oU30v" TargetMode="External"/><Relationship Id="rId50" Type="http://schemas.openxmlformats.org/officeDocument/2006/relationships/hyperlink" Target="https://talan.bank.gov.ua/get-user-certificate/WK3N7v908COdpGb1S36C" TargetMode="External"/><Relationship Id="rId55" Type="http://schemas.openxmlformats.org/officeDocument/2006/relationships/hyperlink" Target="https://talan.bank.gov.ua/get-user-certificate/WK3N7BwuW5QMM3SOAPys" TargetMode="External"/><Relationship Id="rId76" Type="http://schemas.openxmlformats.org/officeDocument/2006/relationships/hyperlink" Target="https://talan.bank.gov.ua/get-user-certificate/WK3N7d3PG0eZCdalkTSK" TargetMode="External"/><Relationship Id="rId97" Type="http://schemas.openxmlformats.org/officeDocument/2006/relationships/hyperlink" Target="https://talan.bank.gov.ua/get-user-certificate/WK3N7hUbsRNiLy4zffZ4" TargetMode="External"/><Relationship Id="rId104" Type="http://schemas.openxmlformats.org/officeDocument/2006/relationships/hyperlink" Target="https://talan.bank.gov.ua/get-user-certificate/WK3N7m1mG25geJcXGx4P" TargetMode="External"/><Relationship Id="rId120" Type="http://schemas.openxmlformats.org/officeDocument/2006/relationships/hyperlink" Target="https://talan.bank.gov.ua/get-user-certificate/WK3N76ERniF7yjc3tpFw" TargetMode="External"/><Relationship Id="rId125" Type="http://schemas.openxmlformats.org/officeDocument/2006/relationships/hyperlink" Target="https://talan.bank.gov.ua/get-user-certificate/WK3N7Kw1955N_f5KblbR" TargetMode="External"/><Relationship Id="rId7" Type="http://schemas.openxmlformats.org/officeDocument/2006/relationships/hyperlink" Target="https://talan.bank.gov.ua/get-user-certificate/WK3N7QDdMRuppD4RqPC_" TargetMode="External"/><Relationship Id="rId71" Type="http://schemas.openxmlformats.org/officeDocument/2006/relationships/hyperlink" Target="https://talan.bank.gov.ua/get-user-certificate/WK3N7OKVnt2vLaNKx4Pv" TargetMode="External"/><Relationship Id="rId92" Type="http://schemas.openxmlformats.org/officeDocument/2006/relationships/hyperlink" Target="https://talan.bank.gov.ua/get-user-certificate/WK3N7qGXWVe6DI0hF_Pj" TargetMode="External"/><Relationship Id="rId2" Type="http://schemas.openxmlformats.org/officeDocument/2006/relationships/hyperlink" Target="https://talan.bank.gov.ua/get-user-certificate/WK3N7Xq-jQw5WnJM1WXC" TargetMode="External"/><Relationship Id="rId29" Type="http://schemas.openxmlformats.org/officeDocument/2006/relationships/hyperlink" Target="https://talan.bank.gov.ua/get-user-certificate/WK3N7Kauk4shLwZ7ZE70" TargetMode="External"/><Relationship Id="rId24" Type="http://schemas.openxmlformats.org/officeDocument/2006/relationships/hyperlink" Target="https://talan.bank.gov.ua/get-user-certificate/WK3N79sHSN94qNv9WFqR" TargetMode="External"/><Relationship Id="rId40" Type="http://schemas.openxmlformats.org/officeDocument/2006/relationships/hyperlink" Target="https://talan.bank.gov.ua/get-user-certificate/WK3N7B7ZTluNL_CH25pU" TargetMode="External"/><Relationship Id="rId45" Type="http://schemas.openxmlformats.org/officeDocument/2006/relationships/hyperlink" Target="https://talan.bank.gov.ua/get-user-certificate/WK3N7o13k4ky_W4MHEcT" TargetMode="External"/><Relationship Id="rId66" Type="http://schemas.openxmlformats.org/officeDocument/2006/relationships/hyperlink" Target="https://talan.bank.gov.ua/get-user-certificate/WK3N7rlMQq6h29iZIFJh" TargetMode="External"/><Relationship Id="rId87" Type="http://schemas.openxmlformats.org/officeDocument/2006/relationships/hyperlink" Target="https://talan.bank.gov.ua/get-user-certificate/WK3N7-287CIV9NjlfdZv" TargetMode="External"/><Relationship Id="rId110" Type="http://schemas.openxmlformats.org/officeDocument/2006/relationships/hyperlink" Target="https://talan.bank.gov.ua/get-user-certificate/WK3N7_y1_FWIyYxmt5mW" TargetMode="External"/><Relationship Id="rId115" Type="http://schemas.openxmlformats.org/officeDocument/2006/relationships/hyperlink" Target="https://talan.bank.gov.ua/get-user-certificate/WK3N7k7kX87KpkYFvI1n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talan.bank.gov.ua/get-user-certificate/WK3N763bg24Rc1-BQSCe" TargetMode="External"/><Relationship Id="rId82" Type="http://schemas.openxmlformats.org/officeDocument/2006/relationships/hyperlink" Target="https://talan.bank.gov.ua/get-user-certificate/WK3N7NRn0_C1zFpfaugJ" TargetMode="External"/><Relationship Id="rId19" Type="http://schemas.openxmlformats.org/officeDocument/2006/relationships/hyperlink" Target="https://talan.bank.gov.ua/get-user-certificate/WK3N7pJoZz2jkHlZ8ifg" TargetMode="External"/><Relationship Id="rId14" Type="http://schemas.openxmlformats.org/officeDocument/2006/relationships/hyperlink" Target="https://talan.bank.gov.ua/get-user-certificate/WK3N7SlrwonA4VOrU8uQ" TargetMode="External"/><Relationship Id="rId30" Type="http://schemas.openxmlformats.org/officeDocument/2006/relationships/hyperlink" Target="https://talan.bank.gov.ua/get-user-certificate/WK3N7V5ngesU6RRwcrTf" TargetMode="External"/><Relationship Id="rId35" Type="http://schemas.openxmlformats.org/officeDocument/2006/relationships/hyperlink" Target="https://talan.bank.gov.ua/get-user-certificate/WK3N77WIG8UyI8QxHSSv" TargetMode="External"/><Relationship Id="rId56" Type="http://schemas.openxmlformats.org/officeDocument/2006/relationships/hyperlink" Target="https://talan.bank.gov.ua/get-user-certificate/WK3N7Oa2Nrj001uK1X7o" TargetMode="External"/><Relationship Id="rId77" Type="http://schemas.openxmlformats.org/officeDocument/2006/relationships/hyperlink" Target="https://talan.bank.gov.ua/get-user-certificate/WK3N7Rn_91T2fRwmsK4U" TargetMode="External"/><Relationship Id="rId100" Type="http://schemas.openxmlformats.org/officeDocument/2006/relationships/hyperlink" Target="https://talan.bank.gov.ua/get-user-certificate/WK3N71FhgCaihDH3cnxR" TargetMode="External"/><Relationship Id="rId105" Type="http://schemas.openxmlformats.org/officeDocument/2006/relationships/hyperlink" Target="https://talan.bank.gov.ua/get-user-certificate/WK3N7L5ubsC-bcyxtTbl" TargetMode="External"/><Relationship Id="rId126" Type="http://schemas.openxmlformats.org/officeDocument/2006/relationships/hyperlink" Target="https://talan.bank.gov.ua/get-user-certificate/WK3N7bngzzTluiqTzElT" TargetMode="External"/><Relationship Id="rId8" Type="http://schemas.openxmlformats.org/officeDocument/2006/relationships/hyperlink" Target="https://talan.bank.gov.ua/get-user-certificate/WK3N7oUX2gjMYjcZScVH" TargetMode="External"/><Relationship Id="rId51" Type="http://schemas.openxmlformats.org/officeDocument/2006/relationships/hyperlink" Target="https://talan.bank.gov.ua/get-user-certificate/WK3N70VkS-iTiXkPGqwq" TargetMode="External"/><Relationship Id="rId72" Type="http://schemas.openxmlformats.org/officeDocument/2006/relationships/hyperlink" Target="https://talan.bank.gov.ua/get-user-certificate/WK3N7xMrJmuk5L2jhJGW" TargetMode="External"/><Relationship Id="rId93" Type="http://schemas.openxmlformats.org/officeDocument/2006/relationships/hyperlink" Target="https://talan.bank.gov.ua/get-user-certificate/WK3N7T8Rd1r7Yq6JxssR" TargetMode="External"/><Relationship Id="rId98" Type="http://schemas.openxmlformats.org/officeDocument/2006/relationships/hyperlink" Target="https://talan.bank.gov.ua/get-user-certificate/WK3N7XniUIcfmd7nD_T7" TargetMode="External"/><Relationship Id="rId121" Type="http://schemas.openxmlformats.org/officeDocument/2006/relationships/hyperlink" Target="https://talan.bank.gov.ua/get-user-certificate/WK3N776X5fh6D_SN0ccg" TargetMode="External"/><Relationship Id="rId3" Type="http://schemas.openxmlformats.org/officeDocument/2006/relationships/hyperlink" Target="https://talan.bank.gov.ua/get-user-certificate/WK3N7Ox-ZAEUciFa39hU" TargetMode="External"/><Relationship Id="rId25" Type="http://schemas.openxmlformats.org/officeDocument/2006/relationships/hyperlink" Target="https://talan.bank.gov.ua/get-user-certificate/WK3N7GxtWF6RNW0lunqq" TargetMode="External"/><Relationship Id="rId46" Type="http://schemas.openxmlformats.org/officeDocument/2006/relationships/hyperlink" Target="https://talan.bank.gov.ua/get-user-certificate/WK3N7od-n6mxxw38aAco" TargetMode="External"/><Relationship Id="rId67" Type="http://schemas.openxmlformats.org/officeDocument/2006/relationships/hyperlink" Target="https://talan.bank.gov.ua/get-user-certificate/WK3N7wuZtt1MfB1GjfAI" TargetMode="External"/><Relationship Id="rId116" Type="http://schemas.openxmlformats.org/officeDocument/2006/relationships/hyperlink" Target="https://talan.bank.gov.ua/get-user-certificate/WK3N7EM4wY5p3kfQRNxI" TargetMode="External"/><Relationship Id="rId20" Type="http://schemas.openxmlformats.org/officeDocument/2006/relationships/hyperlink" Target="https://talan.bank.gov.ua/get-user-certificate/WK3N7I-gsbtrmVRYWXVr" TargetMode="External"/><Relationship Id="rId41" Type="http://schemas.openxmlformats.org/officeDocument/2006/relationships/hyperlink" Target="https://talan.bank.gov.ua/get-user-certificate/WK3N7j8oxP0U0xX7oZsp" TargetMode="External"/><Relationship Id="rId62" Type="http://schemas.openxmlformats.org/officeDocument/2006/relationships/hyperlink" Target="https://talan.bank.gov.ua/get-user-certificate/WK3N7u8Ldw6tjksvd4v1" TargetMode="External"/><Relationship Id="rId83" Type="http://schemas.openxmlformats.org/officeDocument/2006/relationships/hyperlink" Target="https://talan.bank.gov.ua/get-user-certificate/WK3N7ZjbQSD0rQKvEPCl" TargetMode="External"/><Relationship Id="rId88" Type="http://schemas.openxmlformats.org/officeDocument/2006/relationships/hyperlink" Target="https://talan.bank.gov.ua/get-user-certificate/WK3N7C8JbJLr9R25TgNp" TargetMode="External"/><Relationship Id="rId111" Type="http://schemas.openxmlformats.org/officeDocument/2006/relationships/hyperlink" Target="https://talan.bank.gov.ua/get-user-certificate/WK3N76pgWxNpnGtNNCz5" TargetMode="External"/><Relationship Id="rId15" Type="http://schemas.openxmlformats.org/officeDocument/2006/relationships/hyperlink" Target="https://talan.bank.gov.ua/get-user-certificate/WK3N713bdfe9iwpPYhZb" TargetMode="External"/><Relationship Id="rId36" Type="http://schemas.openxmlformats.org/officeDocument/2006/relationships/hyperlink" Target="https://talan.bank.gov.ua/get-user-certificate/WK3N78tIg0dIETezEn2C" TargetMode="External"/><Relationship Id="rId57" Type="http://schemas.openxmlformats.org/officeDocument/2006/relationships/hyperlink" Target="https://talan.bank.gov.ua/get-user-certificate/WK3N7Rd-nKz-8wKPuqCy" TargetMode="External"/><Relationship Id="rId106" Type="http://schemas.openxmlformats.org/officeDocument/2006/relationships/hyperlink" Target="https://talan.bank.gov.ua/get-user-certificate/WK3N7JdR5QVW-jhprZB8" TargetMode="External"/><Relationship Id="rId127" Type="http://schemas.openxmlformats.org/officeDocument/2006/relationships/hyperlink" Target="https://talan.bank.gov.ua/get-user-certificate/WK3N77S13QqFpBMO6xNS" TargetMode="External"/><Relationship Id="rId10" Type="http://schemas.openxmlformats.org/officeDocument/2006/relationships/hyperlink" Target="https://talan.bank.gov.ua/get-user-certificate/WK3N7hPueKqD2pQmnKLh" TargetMode="External"/><Relationship Id="rId31" Type="http://schemas.openxmlformats.org/officeDocument/2006/relationships/hyperlink" Target="https://talan.bank.gov.ua/get-user-certificate/WK3N75Lom-Yt8GVW0sV1" TargetMode="External"/><Relationship Id="rId52" Type="http://schemas.openxmlformats.org/officeDocument/2006/relationships/hyperlink" Target="https://talan.bank.gov.ua/get-user-certificate/WK3N7Degret0dieKu7Hb" TargetMode="External"/><Relationship Id="rId73" Type="http://schemas.openxmlformats.org/officeDocument/2006/relationships/hyperlink" Target="https://talan.bank.gov.ua/get-user-certificate/WK3N7ihEJ3Zz9hbNN2f7" TargetMode="External"/><Relationship Id="rId78" Type="http://schemas.openxmlformats.org/officeDocument/2006/relationships/hyperlink" Target="https://talan.bank.gov.ua/get-user-certificate/WK3N7aKaQCd5m0QSccI7" TargetMode="External"/><Relationship Id="rId94" Type="http://schemas.openxmlformats.org/officeDocument/2006/relationships/hyperlink" Target="https://talan.bank.gov.ua/get-user-certificate/WK3N7zTlG7dwAkQ-kgFI" TargetMode="External"/><Relationship Id="rId99" Type="http://schemas.openxmlformats.org/officeDocument/2006/relationships/hyperlink" Target="https://talan.bank.gov.ua/get-user-certificate/WK3N7zKyoqz2D2NeOL9S" TargetMode="External"/><Relationship Id="rId101" Type="http://schemas.openxmlformats.org/officeDocument/2006/relationships/hyperlink" Target="https://talan.bank.gov.ua/get-user-certificate/WK3N7tWZZUAJ3PKG_dbR" TargetMode="External"/><Relationship Id="rId122" Type="http://schemas.openxmlformats.org/officeDocument/2006/relationships/hyperlink" Target="https://talan.bank.gov.ua/get-user-certificate/WK3N77qy5mZf15odYh9V" TargetMode="External"/><Relationship Id="rId4" Type="http://schemas.openxmlformats.org/officeDocument/2006/relationships/hyperlink" Target="https://talan.bank.gov.ua/get-user-certificate/WK3N7tER8Rb0DMDxCjtn" TargetMode="External"/><Relationship Id="rId9" Type="http://schemas.openxmlformats.org/officeDocument/2006/relationships/hyperlink" Target="https://talan.bank.gov.ua/get-user-certificate/WK3N79j4yVM1OWQ-Ihw8" TargetMode="External"/><Relationship Id="rId26" Type="http://schemas.openxmlformats.org/officeDocument/2006/relationships/hyperlink" Target="https://talan.bank.gov.ua/get-user-certificate/WK3N7iUAG8qdIxFhTcF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abSelected="1" workbookViewId="0">
      <selection activeCell="E14" sqref="E14"/>
    </sheetView>
  </sheetViews>
  <sheetFormatPr defaultRowHeight="14.4" x14ac:dyDescent="0.3"/>
  <cols>
    <col min="1" max="1" width="10.21875" customWidth="1"/>
    <col min="2" max="2" width="17.44140625" customWidth="1"/>
    <col min="3" max="3" width="32.77734375" customWidth="1"/>
    <col min="4" max="4" width="71.33203125" customWidth="1"/>
  </cols>
  <sheetData>
    <row r="1" spans="1:5" s="1" customFormat="1" x14ac:dyDescent="0.3">
      <c r="A1" s="1" t="s">
        <v>358</v>
      </c>
      <c r="B1" s="1" t="s">
        <v>359</v>
      </c>
      <c r="C1" s="1" t="s">
        <v>360</v>
      </c>
      <c r="D1" s="1" t="s">
        <v>362</v>
      </c>
      <c r="E1" s="1" t="s">
        <v>361</v>
      </c>
    </row>
    <row r="2" spans="1:5" x14ac:dyDescent="0.3">
      <c r="A2" t="s">
        <v>0</v>
      </c>
      <c r="B2" t="s">
        <v>1</v>
      </c>
      <c r="C2" t="s">
        <v>2</v>
      </c>
      <c r="D2" t="s">
        <v>3</v>
      </c>
      <c r="E2" t="str">
        <f>HYPERLINK("https://talan.bank.gov.ua/get-user-certificate/WK3N75i9ltnKIx1ZxgRO","Завантажити сертифікат")</f>
        <v>Завантажити сертифікат</v>
      </c>
    </row>
    <row r="3" spans="1:5" x14ac:dyDescent="0.3">
      <c r="A3" t="s">
        <v>4</v>
      </c>
      <c r="B3" t="s">
        <v>1</v>
      </c>
      <c r="C3" t="s">
        <v>5</v>
      </c>
      <c r="D3" t="s">
        <v>3</v>
      </c>
      <c r="E3" t="str">
        <f>HYPERLINK("https://talan.bank.gov.ua/get-user-certificate/WK3N7Xq-jQw5WnJM1WXC","Завантажити сертифікат")</f>
        <v>Завантажити сертифікат</v>
      </c>
    </row>
    <row r="4" spans="1:5" x14ac:dyDescent="0.3">
      <c r="A4" t="s">
        <v>6</v>
      </c>
      <c r="B4" t="s">
        <v>1</v>
      </c>
      <c r="C4" t="s">
        <v>7</v>
      </c>
      <c r="D4" t="s">
        <v>8</v>
      </c>
      <c r="E4" t="str">
        <f>HYPERLINK("https://talan.bank.gov.ua/get-user-certificate/WK3N7Ox-ZAEUciFa39hU","Завантажити сертифікат")</f>
        <v>Завантажити сертифікат</v>
      </c>
    </row>
    <row r="5" spans="1:5" x14ac:dyDescent="0.3">
      <c r="A5" t="s">
        <v>9</v>
      </c>
      <c r="B5" t="s">
        <v>1</v>
      </c>
      <c r="C5" t="s">
        <v>10</v>
      </c>
      <c r="D5" t="s">
        <v>11</v>
      </c>
      <c r="E5" t="str">
        <f>HYPERLINK("https://talan.bank.gov.ua/get-user-certificate/WK3N7tER8Rb0DMDxCjtn","Завантажити сертифікат")</f>
        <v>Завантажити сертифікат</v>
      </c>
    </row>
    <row r="6" spans="1:5" x14ac:dyDescent="0.3">
      <c r="A6" t="s">
        <v>12</v>
      </c>
      <c r="B6" t="s">
        <v>1</v>
      </c>
      <c r="C6" t="s">
        <v>13</v>
      </c>
      <c r="D6" t="s">
        <v>14</v>
      </c>
      <c r="E6" t="str">
        <f>HYPERLINK("https://talan.bank.gov.ua/get-user-certificate/WK3N7ONqTbIzNsRz--9s","Завантажити сертифікат")</f>
        <v>Завантажити сертифікат</v>
      </c>
    </row>
    <row r="7" spans="1:5" x14ac:dyDescent="0.3">
      <c r="A7" t="s">
        <v>15</v>
      </c>
      <c r="B7" t="s">
        <v>1</v>
      </c>
      <c r="C7" t="s">
        <v>16</v>
      </c>
      <c r="D7" t="s">
        <v>17</v>
      </c>
      <c r="E7" t="str">
        <f>HYPERLINK("https://talan.bank.gov.ua/get-user-certificate/WK3N7t9IjfAh5LcwHUne","Завантажити сертифікат")</f>
        <v>Завантажити сертифікат</v>
      </c>
    </row>
    <row r="8" spans="1:5" x14ac:dyDescent="0.3">
      <c r="A8" t="s">
        <v>18</v>
      </c>
      <c r="B8" t="s">
        <v>1</v>
      </c>
      <c r="C8" t="s">
        <v>19</v>
      </c>
      <c r="D8" t="s">
        <v>20</v>
      </c>
      <c r="E8" t="str">
        <f>HYPERLINK("https://talan.bank.gov.ua/get-user-certificate/WK3N7QDdMRuppD4RqPC_","Завантажити сертифікат")</f>
        <v>Завантажити сертифікат</v>
      </c>
    </row>
    <row r="9" spans="1:5" x14ac:dyDescent="0.3">
      <c r="A9" t="s">
        <v>21</v>
      </c>
      <c r="B9" t="s">
        <v>1</v>
      </c>
      <c r="C9" t="s">
        <v>22</v>
      </c>
      <c r="D9" t="s">
        <v>23</v>
      </c>
      <c r="E9" t="str">
        <f>HYPERLINK("https://talan.bank.gov.ua/get-user-certificate/WK3N7oUX2gjMYjcZScVH","Завантажити сертифікат")</f>
        <v>Завантажити сертифікат</v>
      </c>
    </row>
    <row r="10" spans="1:5" x14ac:dyDescent="0.3">
      <c r="A10" t="s">
        <v>24</v>
      </c>
      <c r="B10" t="s">
        <v>1</v>
      </c>
      <c r="C10" t="s">
        <v>25</v>
      </c>
      <c r="D10" t="s">
        <v>26</v>
      </c>
      <c r="E10" t="str">
        <f>HYPERLINK("https://talan.bank.gov.ua/get-user-certificate/WK3N79j4yVM1OWQ-Ihw8","Завантажити сертифікат")</f>
        <v>Завантажити сертифікат</v>
      </c>
    </row>
    <row r="11" spans="1:5" x14ac:dyDescent="0.3">
      <c r="A11" t="s">
        <v>27</v>
      </c>
      <c r="B11" t="s">
        <v>1</v>
      </c>
      <c r="C11" t="s">
        <v>28</v>
      </c>
      <c r="D11" t="s">
        <v>29</v>
      </c>
      <c r="E11" t="str">
        <f>HYPERLINK("https://talan.bank.gov.ua/get-user-certificate/WK3N7hPueKqD2pQmnKLh","Завантажити сертифікат")</f>
        <v>Завантажити сертифікат</v>
      </c>
    </row>
    <row r="12" spans="1:5" x14ac:dyDescent="0.3">
      <c r="A12" t="s">
        <v>30</v>
      </c>
      <c r="B12" t="s">
        <v>1</v>
      </c>
      <c r="C12" t="s">
        <v>31</v>
      </c>
      <c r="D12" t="s">
        <v>32</v>
      </c>
      <c r="E12" t="str">
        <f>HYPERLINK("https://talan.bank.gov.ua/get-user-certificate/WK3N7LYT_OC-GE0hGBKa","Завантажити сертифікат")</f>
        <v>Завантажити сертифікат</v>
      </c>
    </row>
    <row r="13" spans="1:5" x14ac:dyDescent="0.3">
      <c r="A13" t="s">
        <v>33</v>
      </c>
      <c r="B13" t="s">
        <v>1</v>
      </c>
      <c r="C13" t="s">
        <v>34</v>
      </c>
      <c r="D13" t="s">
        <v>11</v>
      </c>
      <c r="E13" t="str">
        <f>HYPERLINK("https://talan.bank.gov.ua/get-user-certificate/WK3N7pKUonv7wdNvzdfC","Завантажити сертифікат")</f>
        <v>Завантажити сертифікат</v>
      </c>
    </row>
    <row r="14" spans="1:5" x14ac:dyDescent="0.3">
      <c r="A14" t="s">
        <v>35</v>
      </c>
      <c r="B14" t="s">
        <v>1</v>
      </c>
      <c r="C14" t="s">
        <v>36</v>
      </c>
      <c r="D14" t="s">
        <v>37</v>
      </c>
      <c r="E14" t="str">
        <f>HYPERLINK("https://talan.bank.gov.ua/get-user-certificate/WK3N7K8Jx9YqC7HgPDGe","Завантажити сертифікат")</f>
        <v>Завантажити сертифікат</v>
      </c>
    </row>
    <row r="15" spans="1:5" x14ac:dyDescent="0.3">
      <c r="A15" t="s">
        <v>38</v>
      </c>
      <c r="B15" t="s">
        <v>1</v>
      </c>
      <c r="C15" t="s">
        <v>39</v>
      </c>
      <c r="D15" t="s">
        <v>11</v>
      </c>
      <c r="E15" t="str">
        <f>HYPERLINK("https://talan.bank.gov.ua/get-user-certificate/WK3N7SlrwonA4VOrU8uQ","Завантажити сертифікат")</f>
        <v>Завантажити сертифікат</v>
      </c>
    </row>
    <row r="16" spans="1:5" x14ac:dyDescent="0.3">
      <c r="A16" t="s">
        <v>40</v>
      </c>
      <c r="B16" t="s">
        <v>1</v>
      </c>
      <c r="C16" t="s">
        <v>41</v>
      </c>
      <c r="D16" t="s">
        <v>42</v>
      </c>
      <c r="E16" t="str">
        <f>HYPERLINK("https://talan.bank.gov.ua/get-user-certificate/WK3N713bdfe9iwpPYhZb","Завантажити сертифікат")</f>
        <v>Завантажити сертифікат</v>
      </c>
    </row>
    <row r="17" spans="1:5" x14ac:dyDescent="0.3">
      <c r="A17" t="s">
        <v>43</v>
      </c>
      <c r="B17" t="s">
        <v>1</v>
      </c>
      <c r="C17" t="s">
        <v>44</v>
      </c>
      <c r="D17" t="s">
        <v>45</v>
      </c>
      <c r="E17" t="str">
        <f>HYPERLINK("https://talan.bank.gov.ua/get-user-certificate/WK3N7fuD6vajJCqUxmC7","Завантажити сертифікат")</f>
        <v>Завантажити сертифікат</v>
      </c>
    </row>
    <row r="18" spans="1:5" x14ac:dyDescent="0.3">
      <c r="A18" t="s">
        <v>46</v>
      </c>
      <c r="B18" t="s">
        <v>1</v>
      </c>
      <c r="C18" t="s">
        <v>47</v>
      </c>
      <c r="D18" t="s">
        <v>48</v>
      </c>
      <c r="E18" t="str">
        <f>HYPERLINK("https://talan.bank.gov.ua/get-user-certificate/WK3N7noCXH3wK1zwBr-8","Завантажити сертифікат")</f>
        <v>Завантажити сертифікат</v>
      </c>
    </row>
    <row r="19" spans="1:5" x14ac:dyDescent="0.3">
      <c r="A19" t="s">
        <v>49</v>
      </c>
      <c r="B19" t="s">
        <v>1</v>
      </c>
      <c r="C19" t="s">
        <v>50</v>
      </c>
      <c r="D19" t="s">
        <v>51</v>
      </c>
      <c r="E19" t="str">
        <f>HYPERLINK("https://talan.bank.gov.ua/get-user-certificate/WK3N7Fi-oDbdoa1N5yiX","Завантажити сертифікат")</f>
        <v>Завантажити сертифікат</v>
      </c>
    </row>
    <row r="20" spans="1:5" x14ac:dyDescent="0.3">
      <c r="A20" t="s">
        <v>52</v>
      </c>
      <c r="B20" t="s">
        <v>1</v>
      </c>
      <c r="C20" t="s">
        <v>53</v>
      </c>
      <c r="D20" t="s">
        <v>54</v>
      </c>
      <c r="E20" t="str">
        <f>HYPERLINK("https://talan.bank.gov.ua/get-user-certificate/WK3N7pJoZz2jkHlZ8ifg","Завантажити сертифікат")</f>
        <v>Завантажити сертифікат</v>
      </c>
    </row>
    <row r="21" spans="1:5" x14ac:dyDescent="0.3">
      <c r="A21" t="s">
        <v>55</v>
      </c>
      <c r="B21" t="s">
        <v>1</v>
      </c>
      <c r="C21" t="s">
        <v>56</v>
      </c>
      <c r="D21" t="s">
        <v>57</v>
      </c>
      <c r="E21" t="str">
        <f>HYPERLINK("https://talan.bank.gov.ua/get-user-certificate/WK3N7I-gsbtrmVRYWXVr","Завантажити сертифікат")</f>
        <v>Завантажити сертифікат</v>
      </c>
    </row>
    <row r="22" spans="1:5" x14ac:dyDescent="0.3">
      <c r="A22" t="s">
        <v>58</v>
      </c>
      <c r="B22" t="s">
        <v>1</v>
      </c>
      <c r="C22" t="s">
        <v>59</v>
      </c>
      <c r="D22" t="s">
        <v>60</v>
      </c>
      <c r="E22" t="str">
        <f>HYPERLINK("https://talan.bank.gov.ua/get-user-certificate/WK3N7_b6XIBcuSXS9VVE","Завантажити сертифікат")</f>
        <v>Завантажити сертифікат</v>
      </c>
    </row>
    <row r="23" spans="1:5" x14ac:dyDescent="0.3">
      <c r="A23" t="s">
        <v>61</v>
      </c>
      <c r="B23" t="s">
        <v>1</v>
      </c>
      <c r="C23" t="s">
        <v>62</v>
      </c>
      <c r="D23" t="s">
        <v>63</v>
      </c>
      <c r="E23" t="str">
        <f>HYPERLINK("https://talan.bank.gov.ua/get-user-certificate/WK3N7HCv9bhZyhnuYBG5","Завантажити сертифікат")</f>
        <v>Завантажити сертифікат</v>
      </c>
    </row>
    <row r="24" spans="1:5" x14ac:dyDescent="0.3">
      <c r="A24" t="s">
        <v>64</v>
      </c>
      <c r="B24" t="s">
        <v>1</v>
      </c>
      <c r="C24" t="s">
        <v>65</v>
      </c>
      <c r="D24" t="s">
        <v>66</v>
      </c>
      <c r="E24" t="str">
        <f>HYPERLINK("https://talan.bank.gov.ua/get-user-certificate/WK3N70U3pKHmIUBhn6mM","Завантажити сертифікат")</f>
        <v>Завантажити сертифікат</v>
      </c>
    </row>
    <row r="25" spans="1:5" x14ac:dyDescent="0.3">
      <c r="A25" t="s">
        <v>67</v>
      </c>
      <c r="B25" t="s">
        <v>1</v>
      </c>
      <c r="C25" t="s">
        <v>68</v>
      </c>
      <c r="D25" t="s">
        <v>69</v>
      </c>
      <c r="E25" t="str">
        <f>HYPERLINK("https://talan.bank.gov.ua/get-user-certificate/WK3N79sHSN94qNv9WFqR","Завантажити сертифікат")</f>
        <v>Завантажити сертифікат</v>
      </c>
    </row>
    <row r="26" spans="1:5" x14ac:dyDescent="0.3">
      <c r="A26" t="s">
        <v>70</v>
      </c>
      <c r="B26" t="s">
        <v>1</v>
      </c>
      <c r="C26" t="s">
        <v>71</v>
      </c>
      <c r="D26" t="s">
        <v>72</v>
      </c>
      <c r="E26" t="str">
        <f>HYPERLINK("https://talan.bank.gov.ua/get-user-certificate/WK3N7GxtWF6RNW0lunqq","Завантажити сертифікат")</f>
        <v>Завантажити сертифікат</v>
      </c>
    </row>
    <row r="27" spans="1:5" x14ac:dyDescent="0.3">
      <c r="A27" t="s">
        <v>73</v>
      </c>
      <c r="B27" t="s">
        <v>1</v>
      </c>
      <c r="C27" t="s">
        <v>74</v>
      </c>
      <c r="D27" t="s">
        <v>75</v>
      </c>
      <c r="E27" t="str">
        <f>HYPERLINK("https://talan.bank.gov.ua/get-user-certificate/WK3N7iUAG8qdIxFhTcFT","Завантажити сертифікат")</f>
        <v>Завантажити сертифікат</v>
      </c>
    </row>
    <row r="28" spans="1:5" x14ac:dyDescent="0.3">
      <c r="A28" t="s">
        <v>76</v>
      </c>
      <c r="B28" t="s">
        <v>1</v>
      </c>
      <c r="C28" t="s">
        <v>77</v>
      </c>
      <c r="D28" t="s">
        <v>78</v>
      </c>
      <c r="E28" t="str">
        <f>HYPERLINK("https://talan.bank.gov.ua/get-user-certificate/WK3N7FJw58qSGZ-DhgBC","Завантажити сертифікат")</f>
        <v>Завантажити сертифікат</v>
      </c>
    </row>
    <row r="29" spans="1:5" x14ac:dyDescent="0.3">
      <c r="A29" t="s">
        <v>79</v>
      </c>
      <c r="B29" t="s">
        <v>1</v>
      </c>
      <c r="C29" t="s">
        <v>80</v>
      </c>
      <c r="D29" t="s">
        <v>81</v>
      </c>
      <c r="E29" t="str">
        <f>HYPERLINK("https://talan.bank.gov.ua/get-user-certificate/WK3N78N0icRRd81Zxm9y","Завантажити сертифікат")</f>
        <v>Завантажити сертифікат</v>
      </c>
    </row>
    <row r="30" spans="1:5" x14ac:dyDescent="0.3">
      <c r="A30" t="s">
        <v>82</v>
      </c>
      <c r="B30" t="s">
        <v>1</v>
      </c>
      <c r="C30" t="s">
        <v>83</v>
      </c>
      <c r="D30" t="s">
        <v>11</v>
      </c>
      <c r="E30" t="str">
        <f>HYPERLINK("https://talan.bank.gov.ua/get-user-certificate/WK3N7Kauk4shLwZ7ZE70","Завантажити сертифікат")</f>
        <v>Завантажити сертифікат</v>
      </c>
    </row>
    <row r="31" spans="1:5" x14ac:dyDescent="0.3">
      <c r="A31" t="s">
        <v>84</v>
      </c>
      <c r="B31" t="s">
        <v>1</v>
      </c>
      <c r="C31" t="s">
        <v>85</v>
      </c>
      <c r="D31" t="s">
        <v>86</v>
      </c>
      <c r="E31" t="str">
        <f>HYPERLINK("https://talan.bank.gov.ua/get-user-certificate/WK3N7V5ngesU6RRwcrTf","Завантажити сертифікат")</f>
        <v>Завантажити сертифікат</v>
      </c>
    </row>
    <row r="32" spans="1:5" x14ac:dyDescent="0.3">
      <c r="A32" t="s">
        <v>87</v>
      </c>
      <c r="B32" t="s">
        <v>1</v>
      </c>
      <c r="C32" t="s">
        <v>88</v>
      </c>
      <c r="D32" t="s">
        <v>89</v>
      </c>
      <c r="E32" t="str">
        <f>HYPERLINK("https://talan.bank.gov.ua/get-user-certificate/WK3N75Lom-Yt8GVW0sV1","Завантажити сертифікат")</f>
        <v>Завантажити сертифікат</v>
      </c>
    </row>
    <row r="33" spans="1:5" x14ac:dyDescent="0.3">
      <c r="A33" t="s">
        <v>90</v>
      </c>
      <c r="B33" t="s">
        <v>1</v>
      </c>
      <c r="C33" t="s">
        <v>91</v>
      </c>
      <c r="D33" t="s">
        <v>3</v>
      </c>
      <c r="E33" t="str">
        <f>HYPERLINK("https://talan.bank.gov.ua/get-user-certificate/WK3N7ia3fR5qi44U2E7G","Завантажити сертифікат")</f>
        <v>Завантажити сертифікат</v>
      </c>
    </row>
    <row r="34" spans="1:5" x14ac:dyDescent="0.3">
      <c r="A34" t="s">
        <v>92</v>
      </c>
      <c r="B34" t="s">
        <v>1</v>
      </c>
      <c r="C34" t="s">
        <v>93</v>
      </c>
      <c r="D34" t="s">
        <v>94</v>
      </c>
      <c r="E34" t="str">
        <f>HYPERLINK("https://talan.bank.gov.ua/get-user-certificate/WK3N7GFmv_zD6Ef4Hd_e","Завантажити сертифікат")</f>
        <v>Завантажити сертифікат</v>
      </c>
    </row>
    <row r="35" spans="1:5" x14ac:dyDescent="0.3">
      <c r="A35" t="s">
        <v>95</v>
      </c>
      <c r="B35" t="s">
        <v>1</v>
      </c>
      <c r="C35" t="s">
        <v>96</v>
      </c>
      <c r="D35" t="s">
        <v>3</v>
      </c>
      <c r="E35" t="str">
        <f>HYPERLINK("https://talan.bank.gov.ua/get-user-certificate/WK3N7PhCwux98Z9oU30v","Завантажити сертифікат")</f>
        <v>Завантажити сертифікат</v>
      </c>
    </row>
    <row r="36" spans="1:5" x14ac:dyDescent="0.3">
      <c r="A36" t="s">
        <v>97</v>
      </c>
      <c r="B36" t="s">
        <v>1</v>
      </c>
      <c r="C36" t="s">
        <v>98</v>
      </c>
      <c r="D36" t="s">
        <v>17</v>
      </c>
      <c r="E36" t="str">
        <f>HYPERLINK("https://talan.bank.gov.ua/get-user-certificate/WK3N77WIG8UyI8QxHSSv","Завантажити сертифікат")</f>
        <v>Завантажити сертифікат</v>
      </c>
    </row>
    <row r="37" spans="1:5" x14ac:dyDescent="0.3">
      <c r="A37" t="s">
        <v>99</v>
      </c>
      <c r="B37" t="s">
        <v>1</v>
      </c>
      <c r="C37" t="s">
        <v>100</v>
      </c>
      <c r="D37" t="s">
        <v>101</v>
      </c>
      <c r="E37" t="str">
        <f>HYPERLINK("https://talan.bank.gov.ua/get-user-certificate/WK3N78tIg0dIETezEn2C","Завантажити сертифікат")</f>
        <v>Завантажити сертифікат</v>
      </c>
    </row>
    <row r="38" spans="1:5" x14ac:dyDescent="0.3">
      <c r="A38" t="s">
        <v>102</v>
      </c>
      <c r="B38" t="s">
        <v>1</v>
      </c>
      <c r="C38" t="s">
        <v>103</v>
      </c>
      <c r="D38" t="s">
        <v>17</v>
      </c>
      <c r="E38" t="str">
        <f>HYPERLINK("https://talan.bank.gov.ua/get-user-certificate/WK3N7T35KGzARP0re6Jd","Завантажити сертифікат")</f>
        <v>Завантажити сертифікат</v>
      </c>
    </row>
    <row r="39" spans="1:5" x14ac:dyDescent="0.3">
      <c r="A39" t="s">
        <v>104</v>
      </c>
      <c r="B39" t="s">
        <v>1</v>
      </c>
      <c r="C39" t="s">
        <v>105</v>
      </c>
      <c r="D39" t="s">
        <v>106</v>
      </c>
      <c r="E39" t="str">
        <f>HYPERLINK("https://talan.bank.gov.ua/get-user-certificate/WK3N7a6oGVH7BJPFOyNV","Завантажити сертифікат")</f>
        <v>Завантажити сертифікат</v>
      </c>
    </row>
    <row r="40" spans="1:5" x14ac:dyDescent="0.3">
      <c r="A40" t="s">
        <v>107</v>
      </c>
      <c r="B40" t="s">
        <v>1</v>
      </c>
      <c r="C40" t="s">
        <v>108</v>
      </c>
      <c r="D40" t="s">
        <v>106</v>
      </c>
      <c r="E40" t="str">
        <f>HYPERLINK("https://talan.bank.gov.ua/get-user-certificate/WK3N78nXAf_hlOkumEHD","Завантажити сертифікат")</f>
        <v>Завантажити сертифікат</v>
      </c>
    </row>
    <row r="41" spans="1:5" x14ac:dyDescent="0.3">
      <c r="A41" t="s">
        <v>109</v>
      </c>
      <c r="B41" t="s">
        <v>1</v>
      </c>
      <c r="C41" t="s">
        <v>110</v>
      </c>
      <c r="D41" t="s">
        <v>111</v>
      </c>
      <c r="E41" t="str">
        <f>HYPERLINK("https://talan.bank.gov.ua/get-user-certificate/WK3N7B7ZTluNL_CH25pU","Завантажити сертифікат")</f>
        <v>Завантажити сертифікат</v>
      </c>
    </row>
    <row r="42" spans="1:5" x14ac:dyDescent="0.3">
      <c r="A42" t="s">
        <v>112</v>
      </c>
      <c r="B42" t="s">
        <v>1</v>
      </c>
      <c r="C42" t="s">
        <v>113</v>
      </c>
      <c r="D42" t="s">
        <v>94</v>
      </c>
      <c r="E42" t="str">
        <f>HYPERLINK("https://talan.bank.gov.ua/get-user-certificate/WK3N7j8oxP0U0xX7oZsp","Завантажити сертифікат")</f>
        <v>Завантажити сертифікат</v>
      </c>
    </row>
    <row r="43" spans="1:5" x14ac:dyDescent="0.3">
      <c r="A43" t="s">
        <v>114</v>
      </c>
      <c r="B43" t="s">
        <v>1</v>
      </c>
      <c r="C43" t="s">
        <v>115</v>
      </c>
      <c r="D43" t="s">
        <v>116</v>
      </c>
      <c r="E43" t="str">
        <f>HYPERLINK("https://talan.bank.gov.ua/get-user-certificate/WK3N7aQNjbmAfuphjzZj","Завантажити сертифікат")</f>
        <v>Завантажити сертифікат</v>
      </c>
    </row>
    <row r="44" spans="1:5" x14ac:dyDescent="0.3">
      <c r="A44" t="s">
        <v>117</v>
      </c>
      <c r="B44" t="s">
        <v>1</v>
      </c>
      <c r="C44" t="s">
        <v>118</v>
      </c>
      <c r="D44" t="s">
        <v>119</v>
      </c>
      <c r="E44" t="str">
        <f>HYPERLINK("https://talan.bank.gov.ua/get-user-certificate/WK3N78s8kZb-6ax_EbBE","Завантажити сертифікат")</f>
        <v>Завантажити сертифікат</v>
      </c>
    </row>
    <row r="45" spans="1:5" x14ac:dyDescent="0.3">
      <c r="A45" t="s">
        <v>120</v>
      </c>
      <c r="B45" t="s">
        <v>1</v>
      </c>
      <c r="C45" t="s">
        <v>121</v>
      </c>
      <c r="D45" t="s">
        <v>122</v>
      </c>
      <c r="E45" t="str">
        <f>HYPERLINK("https://talan.bank.gov.ua/get-user-certificate/WK3N7poD0bv8Uiszgto5","Завантажити сертифікат")</f>
        <v>Завантажити сертифікат</v>
      </c>
    </row>
    <row r="46" spans="1:5" x14ac:dyDescent="0.3">
      <c r="A46" t="s">
        <v>123</v>
      </c>
      <c r="B46" t="s">
        <v>1</v>
      </c>
      <c r="C46" t="s">
        <v>124</v>
      </c>
      <c r="D46" t="s">
        <v>125</v>
      </c>
      <c r="E46" t="str">
        <f>HYPERLINK("https://talan.bank.gov.ua/get-user-certificate/WK3N7o13k4ky_W4MHEcT","Завантажити сертифікат")</f>
        <v>Завантажити сертифікат</v>
      </c>
    </row>
    <row r="47" spans="1:5" x14ac:dyDescent="0.3">
      <c r="A47" t="s">
        <v>126</v>
      </c>
      <c r="B47" t="s">
        <v>1</v>
      </c>
      <c r="C47" t="s">
        <v>127</v>
      </c>
      <c r="D47" t="s">
        <v>128</v>
      </c>
      <c r="E47" t="str">
        <f>HYPERLINK("https://talan.bank.gov.ua/get-user-certificate/WK3N7od-n6mxxw38aAco","Завантажити сертифікат")</f>
        <v>Завантажити сертифікат</v>
      </c>
    </row>
    <row r="48" spans="1:5" x14ac:dyDescent="0.3">
      <c r="A48" t="s">
        <v>129</v>
      </c>
      <c r="B48" t="s">
        <v>1</v>
      </c>
      <c r="C48" t="s">
        <v>130</v>
      </c>
      <c r="D48" t="s">
        <v>131</v>
      </c>
      <c r="E48" t="str">
        <f>HYPERLINK("https://talan.bank.gov.ua/get-user-certificate/WK3N71a0Z208nX8H4Haf","Завантажити сертифікат")</f>
        <v>Завантажити сертифікат</v>
      </c>
    </row>
    <row r="49" spans="1:5" x14ac:dyDescent="0.3">
      <c r="A49" t="s">
        <v>132</v>
      </c>
      <c r="B49" t="s">
        <v>1</v>
      </c>
      <c r="C49" t="s">
        <v>133</v>
      </c>
      <c r="D49" t="s">
        <v>134</v>
      </c>
      <c r="E49" t="str">
        <f>HYPERLINK("https://talan.bank.gov.ua/get-user-certificate/WK3N7lQRSi3GKiS-ZH7u","Завантажити сертифікат")</f>
        <v>Завантажити сертифікат</v>
      </c>
    </row>
    <row r="50" spans="1:5" x14ac:dyDescent="0.3">
      <c r="A50" t="s">
        <v>135</v>
      </c>
      <c r="B50" t="s">
        <v>1</v>
      </c>
      <c r="C50" t="s">
        <v>136</v>
      </c>
      <c r="D50" t="s">
        <v>137</v>
      </c>
      <c r="E50" t="str">
        <f>HYPERLINK("https://talan.bank.gov.ua/get-user-certificate/WK3N7s8zuBADebfJP1b2","Завантажити сертифікат")</f>
        <v>Завантажити сертифікат</v>
      </c>
    </row>
    <row r="51" spans="1:5" x14ac:dyDescent="0.3">
      <c r="A51" t="s">
        <v>138</v>
      </c>
      <c r="B51" t="s">
        <v>1</v>
      </c>
      <c r="C51" t="s">
        <v>139</v>
      </c>
      <c r="D51" t="s">
        <v>140</v>
      </c>
      <c r="E51" t="str">
        <f>HYPERLINK("https://talan.bank.gov.ua/get-user-certificate/WK3N7v908COdpGb1S36C","Завантажити сертифікат")</f>
        <v>Завантажити сертифікат</v>
      </c>
    </row>
    <row r="52" spans="1:5" x14ac:dyDescent="0.3">
      <c r="A52" t="s">
        <v>141</v>
      </c>
      <c r="B52" t="s">
        <v>1</v>
      </c>
      <c r="C52" t="s">
        <v>142</v>
      </c>
      <c r="D52" t="s">
        <v>143</v>
      </c>
      <c r="E52" t="str">
        <f>HYPERLINK("https://talan.bank.gov.ua/get-user-certificate/WK3N70VkS-iTiXkPGqwq","Завантажити сертифікат")</f>
        <v>Завантажити сертифікат</v>
      </c>
    </row>
    <row r="53" spans="1:5" x14ac:dyDescent="0.3">
      <c r="A53" t="s">
        <v>144</v>
      </c>
      <c r="B53" t="s">
        <v>1</v>
      </c>
      <c r="C53" t="s">
        <v>145</v>
      </c>
      <c r="D53" t="s">
        <v>146</v>
      </c>
      <c r="E53" t="str">
        <f>HYPERLINK("https://talan.bank.gov.ua/get-user-certificate/WK3N7Degret0dieKu7Hb","Завантажити сертифікат")</f>
        <v>Завантажити сертифікат</v>
      </c>
    </row>
    <row r="54" spans="1:5" x14ac:dyDescent="0.3">
      <c r="A54" t="s">
        <v>147</v>
      </c>
      <c r="B54" t="s">
        <v>1</v>
      </c>
      <c r="C54" t="s">
        <v>148</v>
      </c>
      <c r="D54" t="s">
        <v>17</v>
      </c>
      <c r="E54" t="str">
        <f>HYPERLINK("https://talan.bank.gov.ua/get-user-certificate/WK3N7HOc7O_vQwLZGYp5","Завантажити сертифікат")</f>
        <v>Завантажити сертифікат</v>
      </c>
    </row>
    <row r="55" spans="1:5" x14ac:dyDescent="0.3">
      <c r="A55" t="s">
        <v>149</v>
      </c>
      <c r="B55" t="s">
        <v>1</v>
      </c>
      <c r="C55" t="s">
        <v>150</v>
      </c>
      <c r="D55" t="s">
        <v>11</v>
      </c>
      <c r="E55" t="str">
        <f>HYPERLINK("https://talan.bank.gov.ua/get-user-certificate/WK3N7l702gbFVEdsu5ys","Завантажити сертифікат")</f>
        <v>Завантажити сертифікат</v>
      </c>
    </row>
    <row r="56" spans="1:5" x14ac:dyDescent="0.3">
      <c r="A56" t="s">
        <v>151</v>
      </c>
      <c r="B56" t="s">
        <v>1</v>
      </c>
      <c r="C56" t="s">
        <v>152</v>
      </c>
      <c r="D56" t="s">
        <v>11</v>
      </c>
      <c r="E56" t="str">
        <f>HYPERLINK("https://talan.bank.gov.ua/get-user-certificate/WK3N7BwuW5QMM3SOAPys","Завантажити сертифікат")</f>
        <v>Завантажити сертифікат</v>
      </c>
    </row>
    <row r="57" spans="1:5" x14ac:dyDescent="0.3">
      <c r="A57" t="s">
        <v>153</v>
      </c>
      <c r="B57" t="s">
        <v>1</v>
      </c>
      <c r="C57" t="s">
        <v>154</v>
      </c>
      <c r="D57" t="s">
        <v>11</v>
      </c>
      <c r="E57" t="str">
        <f>HYPERLINK("https://talan.bank.gov.ua/get-user-certificate/WK3N7Oa2Nrj001uK1X7o","Завантажити сертифікат")</f>
        <v>Завантажити сертифікат</v>
      </c>
    </row>
    <row r="58" spans="1:5" x14ac:dyDescent="0.3">
      <c r="A58" t="s">
        <v>155</v>
      </c>
      <c r="B58" t="s">
        <v>1</v>
      </c>
      <c r="C58" t="s">
        <v>156</v>
      </c>
      <c r="D58" t="s">
        <v>157</v>
      </c>
      <c r="E58" t="str">
        <f>HYPERLINK("https://talan.bank.gov.ua/get-user-certificate/WK3N7Rd-nKz-8wKPuqCy","Завантажити сертифікат")</f>
        <v>Завантажити сертифікат</v>
      </c>
    </row>
    <row r="59" spans="1:5" x14ac:dyDescent="0.3">
      <c r="A59" t="s">
        <v>158</v>
      </c>
      <c r="B59" t="s">
        <v>1</v>
      </c>
      <c r="C59" t="s">
        <v>159</v>
      </c>
      <c r="D59" t="s">
        <v>160</v>
      </c>
      <c r="E59" t="str">
        <f>HYPERLINK("https://talan.bank.gov.ua/get-user-certificate/WK3N7c6Ir-KO8CaCOkag","Завантажити сертифікат")</f>
        <v>Завантажити сертифікат</v>
      </c>
    </row>
    <row r="60" spans="1:5" x14ac:dyDescent="0.3">
      <c r="A60" t="s">
        <v>161</v>
      </c>
      <c r="B60" t="s">
        <v>1</v>
      </c>
      <c r="C60" t="s">
        <v>162</v>
      </c>
      <c r="D60" t="s">
        <v>163</v>
      </c>
      <c r="E60" t="str">
        <f>HYPERLINK("https://talan.bank.gov.ua/get-user-certificate/WK3N7GOPbExaS2QFHlwA","Завантажити сертифікат")</f>
        <v>Завантажити сертифікат</v>
      </c>
    </row>
    <row r="61" spans="1:5" x14ac:dyDescent="0.3">
      <c r="A61" t="s">
        <v>164</v>
      </c>
      <c r="B61" t="s">
        <v>1</v>
      </c>
      <c r="C61" t="s">
        <v>165</v>
      </c>
      <c r="D61" t="s">
        <v>72</v>
      </c>
      <c r="E61" t="str">
        <f>HYPERLINK("https://talan.bank.gov.ua/get-user-certificate/WK3N7WQMtzxAag35WwB_","Завантажити сертифікат")</f>
        <v>Завантажити сертифікат</v>
      </c>
    </row>
    <row r="62" spans="1:5" x14ac:dyDescent="0.3">
      <c r="A62" t="s">
        <v>166</v>
      </c>
      <c r="B62" t="s">
        <v>1</v>
      </c>
      <c r="C62" t="s">
        <v>167</v>
      </c>
      <c r="D62" t="s">
        <v>168</v>
      </c>
      <c r="E62" t="str">
        <f>HYPERLINK("https://talan.bank.gov.ua/get-user-certificate/WK3N763bg24Rc1-BQSCe","Завантажити сертифікат")</f>
        <v>Завантажити сертифікат</v>
      </c>
    </row>
    <row r="63" spans="1:5" x14ac:dyDescent="0.3">
      <c r="A63" t="s">
        <v>169</v>
      </c>
      <c r="B63" t="s">
        <v>1</v>
      </c>
      <c r="C63" t="s">
        <v>170</v>
      </c>
      <c r="D63" t="s">
        <v>171</v>
      </c>
      <c r="E63" t="str">
        <f>HYPERLINK("https://talan.bank.gov.ua/get-user-certificate/WK3N7u8Ldw6tjksvd4v1","Завантажити сертифікат")</f>
        <v>Завантажити сертифікат</v>
      </c>
    </row>
    <row r="64" spans="1:5" x14ac:dyDescent="0.3">
      <c r="A64" t="s">
        <v>172</v>
      </c>
      <c r="B64" t="s">
        <v>1</v>
      </c>
      <c r="C64" t="s">
        <v>173</v>
      </c>
      <c r="D64" t="s">
        <v>66</v>
      </c>
      <c r="E64" t="str">
        <f>HYPERLINK("https://talan.bank.gov.ua/get-user-certificate/WK3N7YP7NdIVJbb19Pxd","Завантажити сертифікат")</f>
        <v>Завантажити сертифікат</v>
      </c>
    </row>
    <row r="65" spans="1:5" x14ac:dyDescent="0.3">
      <c r="A65" t="s">
        <v>174</v>
      </c>
      <c r="B65" t="s">
        <v>1</v>
      </c>
      <c r="C65" t="s">
        <v>175</v>
      </c>
      <c r="D65" t="s">
        <v>176</v>
      </c>
      <c r="E65" t="str">
        <f>HYPERLINK("https://talan.bank.gov.ua/get-user-certificate/WK3N7JIrvq3BYyDOcF5e","Завантажити сертифікат")</f>
        <v>Завантажити сертифікат</v>
      </c>
    </row>
    <row r="66" spans="1:5" x14ac:dyDescent="0.3">
      <c r="A66" t="s">
        <v>177</v>
      </c>
      <c r="B66" t="s">
        <v>1</v>
      </c>
      <c r="C66" t="s">
        <v>178</v>
      </c>
      <c r="D66" t="s">
        <v>179</v>
      </c>
      <c r="E66" t="str">
        <f>HYPERLINK("https://talan.bank.gov.ua/get-user-certificate/WK3N7b4zJVO_gXhahMx-","Завантажити сертифікат")</f>
        <v>Завантажити сертифікат</v>
      </c>
    </row>
    <row r="67" spans="1:5" x14ac:dyDescent="0.3">
      <c r="A67" t="s">
        <v>180</v>
      </c>
      <c r="B67" t="s">
        <v>1</v>
      </c>
      <c r="C67" t="s">
        <v>181</v>
      </c>
      <c r="D67" t="s">
        <v>182</v>
      </c>
      <c r="E67" t="str">
        <f>HYPERLINK("https://talan.bank.gov.ua/get-user-certificate/WK3N7rlMQq6h29iZIFJh","Завантажити сертифікат")</f>
        <v>Завантажити сертифікат</v>
      </c>
    </row>
    <row r="68" spans="1:5" x14ac:dyDescent="0.3">
      <c r="A68" t="s">
        <v>183</v>
      </c>
      <c r="B68" t="s">
        <v>1</v>
      </c>
      <c r="C68" t="s">
        <v>184</v>
      </c>
      <c r="D68" t="s">
        <v>185</v>
      </c>
      <c r="E68" t="str">
        <f>HYPERLINK("https://talan.bank.gov.ua/get-user-certificate/WK3N7wuZtt1MfB1GjfAI","Завантажити сертифікат")</f>
        <v>Завантажити сертифікат</v>
      </c>
    </row>
    <row r="69" spans="1:5" x14ac:dyDescent="0.3">
      <c r="A69" t="s">
        <v>186</v>
      </c>
      <c r="B69" t="s">
        <v>1</v>
      </c>
      <c r="C69" t="s">
        <v>187</v>
      </c>
      <c r="D69" t="s">
        <v>3</v>
      </c>
      <c r="E69" t="str">
        <f>HYPERLINK("https://talan.bank.gov.ua/get-user-certificate/WK3N7uiHVi9NUYaEBcsD","Завантажити сертифікат")</f>
        <v>Завантажити сертифікат</v>
      </c>
    </row>
    <row r="70" spans="1:5" x14ac:dyDescent="0.3">
      <c r="A70" t="s">
        <v>188</v>
      </c>
      <c r="B70" t="s">
        <v>1</v>
      </c>
      <c r="C70" t="s">
        <v>189</v>
      </c>
      <c r="D70" t="s">
        <v>190</v>
      </c>
      <c r="E70" t="str">
        <f>HYPERLINK("https://talan.bank.gov.ua/get-user-certificate/WK3N7xorFQIfeYPp37YL","Завантажити сертифікат")</f>
        <v>Завантажити сертифікат</v>
      </c>
    </row>
    <row r="71" spans="1:5" x14ac:dyDescent="0.3">
      <c r="A71" t="s">
        <v>191</v>
      </c>
      <c r="B71" t="s">
        <v>1</v>
      </c>
      <c r="C71" t="s">
        <v>192</v>
      </c>
      <c r="D71" t="s">
        <v>3</v>
      </c>
      <c r="E71" t="str">
        <f>HYPERLINK("https://talan.bank.gov.ua/get-user-certificate/WK3N7HdtAsgD6rOm3jIU","Завантажити сертифікат")</f>
        <v>Завантажити сертифікат</v>
      </c>
    </row>
    <row r="72" spans="1:5" x14ac:dyDescent="0.3">
      <c r="A72" t="s">
        <v>193</v>
      </c>
      <c r="B72" t="s">
        <v>1</v>
      </c>
      <c r="C72" t="s">
        <v>194</v>
      </c>
      <c r="D72" t="s">
        <v>195</v>
      </c>
      <c r="E72" t="str">
        <f>HYPERLINK("https://talan.bank.gov.ua/get-user-certificate/WK3N7OKVnt2vLaNKx4Pv","Завантажити сертифікат")</f>
        <v>Завантажити сертифікат</v>
      </c>
    </row>
    <row r="73" spans="1:5" x14ac:dyDescent="0.3">
      <c r="A73" t="s">
        <v>196</v>
      </c>
      <c r="B73" t="s">
        <v>1</v>
      </c>
      <c r="C73" t="s">
        <v>197</v>
      </c>
      <c r="D73" t="s">
        <v>198</v>
      </c>
      <c r="E73" t="str">
        <f>HYPERLINK("https://talan.bank.gov.ua/get-user-certificate/WK3N7xMrJmuk5L2jhJGW","Завантажити сертифікат")</f>
        <v>Завантажити сертифікат</v>
      </c>
    </row>
    <row r="74" spans="1:5" x14ac:dyDescent="0.3">
      <c r="A74" t="s">
        <v>199</v>
      </c>
      <c r="B74" t="s">
        <v>1</v>
      </c>
      <c r="C74" t="s">
        <v>200</v>
      </c>
      <c r="D74" t="s">
        <v>201</v>
      </c>
      <c r="E74" t="str">
        <f>HYPERLINK("https://talan.bank.gov.ua/get-user-certificate/WK3N7ihEJ3Zz9hbNN2f7","Завантажити сертифікат")</f>
        <v>Завантажити сертифікат</v>
      </c>
    </row>
    <row r="75" spans="1:5" x14ac:dyDescent="0.3">
      <c r="A75" t="s">
        <v>202</v>
      </c>
      <c r="B75" t="s">
        <v>1</v>
      </c>
      <c r="C75" t="s">
        <v>203</v>
      </c>
      <c r="D75" t="s">
        <v>204</v>
      </c>
      <c r="E75" t="str">
        <f>HYPERLINK("https://talan.bank.gov.ua/get-user-certificate/WK3N7a7SYEbVsaysgiST","Завантажити сертифікат")</f>
        <v>Завантажити сертифікат</v>
      </c>
    </row>
    <row r="76" spans="1:5" x14ac:dyDescent="0.3">
      <c r="A76" t="s">
        <v>205</v>
      </c>
      <c r="B76" t="s">
        <v>1</v>
      </c>
      <c r="C76" t="s">
        <v>206</v>
      </c>
      <c r="D76" t="s">
        <v>207</v>
      </c>
      <c r="E76" t="str">
        <f>HYPERLINK("https://talan.bank.gov.ua/get-user-certificate/WK3N7FuQ8t4yQmlgUmnE","Завантажити сертифікат")</f>
        <v>Завантажити сертифікат</v>
      </c>
    </row>
    <row r="77" spans="1:5" x14ac:dyDescent="0.3">
      <c r="A77" t="s">
        <v>208</v>
      </c>
      <c r="B77" t="s">
        <v>1</v>
      </c>
      <c r="C77" t="s">
        <v>209</v>
      </c>
      <c r="D77" t="s">
        <v>210</v>
      </c>
      <c r="E77" t="str">
        <f>HYPERLINK("https://talan.bank.gov.ua/get-user-certificate/WK3N7d3PG0eZCdalkTSK","Завантажити сертифікат")</f>
        <v>Завантажити сертифікат</v>
      </c>
    </row>
    <row r="78" spans="1:5" x14ac:dyDescent="0.3">
      <c r="A78" t="s">
        <v>211</v>
      </c>
      <c r="B78" t="s">
        <v>1</v>
      </c>
      <c r="C78" t="s">
        <v>212</v>
      </c>
      <c r="D78" t="s">
        <v>213</v>
      </c>
      <c r="E78" t="str">
        <f>HYPERLINK("https://talan.bank.gov.ua/get-user-certificate/WK3N7Rn_91T2fRwmsK4U","Завантажити сертифікат")</f>
        <v>Завантажити сертифікат</v>
      </c>
    </row>
    <row r="79" spans="1:5" x14ac:dyDescent="0.3">
      <c r="A79" t="s">
        <v>214</v>
      </c>
      <c r="B79" t="s">
        <v>1</v>
      </c>
      <c r="C79" t="s">
        <v>215</v>
      </c>
      <c r="D79" t="s">
        <v>216</v>
      </c>
      <c r="E79" t="str">
        <f>HYPERLINK("https://talan.bank.gov.ua/get-user-certificate/WK3N7aKaQCd5m0QSccI7","Завантажити сертифікат")</f>
        <v>Завантажити сертифікат</v>
      </c>
    </row>
    <row r="80" spans="1:5" x14ac:dyDescent="0.3">
      <c r="A80" t="s">
        <v>217</v>
      </c>
      <c r="B80" t="s">
        <v>1</v>
      </c>
      <c r="C80" t="s">
        <v>218</v>
      </c>
      <c r="D80" t="s">
        <v>219</v>
      </c>
      <c r="E80" t="str">
        <f>HYPERLINK("https://talan.bank.gov.ua/get-user-certificate/WK3N72hXWKvliNRUVNsW","Завантажити сертифікат")</f>
        <v>Завантажити сертифікат</v>
      </c>
    </row>
    <row r="81" spans="1:5" x14ac:dyDescent="0.3">
      <c r="A81" t="s">
        <v>220</v>
      </c>
      <c r="B81" t="s">
        <v>1</v>
      </c>
      <c r="C81" t="s">
        <v>221</v>
      </c>
      <c r="D81" t="s">
        <v>222</v>
      </c>
      <c r="E81" t="str">
        <f>HYPERLINK("https://talan.bank.gov.ua/get-user-certificate/WK3N7r-wng3_P5LLnmjc","Завантажити сертифікат")</f>
        <v>Завантажити сертифікат</v>
      </c>
    </row>
    <row r="82" spans="1:5" x14ac:dyDescent="0.3">
      <c r="A82" t="s">
        <v>223</v>
      </c>
      <c r="B82" t="s">
        <v>1</v>
      </c>
      <c r="C82" t="s">
        <v>224</v>
      </c>
      <c r="D82" t="s">
        <v>225</v>
      </c>
      <c r="E82" t="str">
        <f>HYPERLINK("https://talan.bank.gov.ua/get-user-certificate/WK3N7dzuwQHlTtqGW55C","Завантажити сертифікат")</f>
        <v>Завантажити сертифікат</v>
      </c>
    </row>
    <row r="83" spans="1:5" x14ac:dyDescent="0.3">
      <c r="A83" t="s">
        <v>226</v>
      </c>
      <c r="B83" t="s">
        <v>1</v>
      </c>
      <c r="C83" t="s">
        <v>227</v>
      </c>
      <c r="D83" t="s">
        <v>106</v>
      </c>
      <c r="E83" t="str">
        <f>HYPERLINK("https://talan.bank.gov.ua/get-user-certificate/WK3N7NRn0_C1zFpfaugJ","Завантажити сертифікат")</f>
        <v>Завантажити сертифікат</v>
      </c>
    </row>
    <row r="84" spans="1:5" x14ac:dyDescent="0.3">
      <c r="A84" t="s">
        <v>228</v>
      </c>
      <c r="B84" t="s">
        <v>1</v>
      </c>
      <c r="C84" t="s">
        <v>229</v>
      </c>
      <c r="D84" t="s">
        <v>230</v>
      </c>
      <c r="E84" t="str">
        <f>HYPERLINK("https://talan.bank.gov.ua/get-user-certificate/WK3N7ZjbQSD0rQKvEPCl","Завантажити сертифікат")</f>
        <v>Завантажити сертифікат</v>
      </c>
    </row>
    <row r="85" spans="1:5" x14ac:dyDescent="0.3">
      <c r="A85" t="s">
        <v>231</v>
      </c>
      <c r="B85" t="s">
        <v>1</v>
      </c>
      <c r="C85" t="s">
        <v>232</v>
      </c>
      <c r="D85" t="s">
        <v>233</v>
      </c>
      <c r="E85" t="str">
        <f>HYPERLINK("https://talan.bank.gov.ua/get-user-certificate/WK3N7g8X3B53N9s7vWPX","Завантажити сертифікат")</f>
        <v>Завантажити сертифікат</v>
      </c>
    </row>
    <row r="86" spans="1:5" x14ac:dyDescent="0.3">
      <c r="A86" t="s">
        <v>234</v>
      </c>
      <c r="B86" t="s">
        <v>1</v>
      </c>
      <c r="C86" t="s">
        <v>235</v>
      </c>
      <c r="D86" t="s">
        <v>236</v>
      </c>
      <c r="E86" t="str">
        <f>HYPERLINK("https://talan.bank.gov.ua/get-user-certificate/WK3N7dr9qyA60JXxVg2N","Завантажити сертифікат")</f>
        <v>Завантажити сертифікат</v>
      </c>
    </row>
    <row r="87" spans="1:5" x14ac:dyDescent="0.3">
      <c r="A87" t="s">
        <v>237</v>
      </c>
      <c r="B87" t="s">
        <v>1</v>
      </c>
      <c r="C87" t="s">
        <v>238</v>
      </c>
      <c r="D87" t="s">
        <v>239</v>
      </c>
      <c r="E87" t="str">
        <f>HYPERLINK("https://talan.bank.gov.ua/get-user-certificate/WK3N7x6Dgdk6t4_5FGeJ","Завантажити сертифікат")</f>
        <v>Завантажити сертифікат</v>
      </c>
    </row>
    <row r="88" spans="1:5" x14ac:dyDescent="0.3">
      <c r="A88" t="s">
        <v>240</v>
      </c>
      <c r="B88" t="s">
        <v>1</v>
      </c>
      <c r="C88" t="s">
        <v>241</v>
      </c>
      <c r="D88" t="s">
        <v>94</v>
      </c>
      <c r="E88" t="str">
        <f>HYPERLINK("https://talan.bank.gov.ua/get-user-certificate/WK3N7-287CIV9NjlfdZv","Завантажити сертифікат")</f>
        <v>Завантажити сертифікат</v>
      </c>
    </row>
    <row r="89" spans="1:5" x14ac:dyDescent="0.3">
      <c r="A89" t="s">
        <v>242</v>
      </c>
      <c r="B89" t="s">
        <v>1</v>
      </c>
      <c r="C89" t="s">
        <v>243</v>
      </c>
      <c r="D89" t="s">
        <v>244</v>
      </c>
      <c r="E89" t="str">
        <f>HYPERLINK("https://talan.bank.gov.ua/get-user-certificate/WK3N7C8JbJLr9R25TgNp","Завантажити сертифікат")</f>
        <v>Завантажити сертифікат</v>
      </c>
    </row>
    <row r="90" spans="1:5" x14ac:dyDescent="0.3">
      <c r="A90" t="s">
        <v>245</v>
      </c>
      <c r="B90" t="s">
        <v>1</v>
      </c>
      <c r="C90" t="s">
        <v>246</v>
      </c>
      <c r="D90" t="s">
        <v>247</v>
      </c>
      <c r="E90" t="str">
        <f>HYPERLINK("https://talan.bank.gov.ua/get-user-certificate/WK3N7IQZPUVKo7nhUDfs","Завантажити сертифікат")</f>
        <v>Завантажити сертифікат</v>
      </c>
    </row>
    <row r="91" spans="1:5" x14ac:dyDescent="0.3">
      <c r="A91" t="s">
        <v>248</v>
      </c>
      <c r="B91" t="s">
        <v>1</v>
      </c>
      <c r="C91" t="s">
        <v>249</v>
      </c>
      <c r="D91" t="s">
        <v>250</v>
      </c>
      <c r="E91" t="str">
        <f>HYPERLINK("https://talan.bank.gov.ua/get-user-certificate/WK3N7fL6jX8MbAGAcmKR","Завантажити сертифікат")</f>
        <v>Завантажити сертифікат</v>
      </c>
    </row>
    <row r="92" spans="1:5" x14ac:dyDescent="0.3">
      <c r="A92" t="s">
        <v>251</v>
      </c>
      <c r="B92" t="s">
        <v>1</v>
      </c>
      <c r="C92" t="s">
        <v>252</v>
      </c>
      <c r="D92" t="s">
        <v>134</v>
      </c>
      <c r="E92" t="str">
        <f>HYPERLINK("https://talan.bank.gov.ua/get-user-certificate/WK3N7Oq9XZnqBPV4S4dD","Завантажити сертифікат")</f>
        <v>Завантажити сертифікат</v>
      </c>
    </row>
    <row r="93" spans="1:5" x14ac:dyDescent="0.3">
      <c r="A93" t="s">
        <v>253</v>
      </c>
      <c r="B93" t="s">
        <v>1</v>
      </c>
      <c r="C93" t="s">
        <v>254</v>
      </c>
      <c r="D93" t="s">
        <v>255</v>
      </c>
      <c r="E93" t="str">
        <f>HYPERLINK("https://talan.bank.gov.ua/get-user-certificate/WK3N7qGXWVe6DI0hF_Pj","Завантажити сертифікат")</f>
        <v>Завантажити сертифікат</v>
      </c>
    </row>
    <row r="94" spans="1:5" x14ac:dyDescent="0.3">
      <c r="A94" t="s">
        <v>256</v>
      </c>
      <c r="B94" t="s">
        <v>1</v>
      </c>
      <c r="C94" t="s">
        <v>257</v>
      </c>
      <c r="D94" t="s">
        <v>11</v>
      </c>
      <c r="E94" t="str">
        <f>HYPERLINK("https://talan.bank.gov.ua/get-user-certificate/WK3N7T8Rd1r7Yq6JxssR","Завантажити сертифікат")</f>
        <v>Завантажити сертифікат</v>
      </c>
    </row>
    <row r="95" spans="1:5" x14ac:dyDescent="0.3">
      <c r="A95" t="s">
        <v>258</v>
      </c>
      <c r="B95" t="s">
        <v>1</v>
      </c>
      <c r="C95" t="s">
        <v>259</v>
      </c>
      <c r="D95" t="s">
        <v>11</v>
      </c>
      <c r="E95" t="str">
        <f>HYPERLINK("https://talan.bank.gov.ua/get-user-certificate/WK3N7zTlG7dwAkQ-kgFI","Завантажити сертифікат")</f>
        <v>Завантажити сертифікат</v>
      </c>
    </row>
    <row r="96" spans="1:5" x14ac:dyDescent="0.3">
      <c r="A96" t="s">
        <v>260</v>
      </c>
      <c r="B96" t="s">
        <v>1</v>
      </c>
      <c r="C96" t="s">
        <v>261</v>
      </c>
      <c r="D96" t="s">
        <v>262</v>
      </c>
      <c r="E96" t="str">
        <f>HYPERLINK("https://talan.bank.gov.ua/get-user-certificate/WK3N7ZzeXSr4PKMXGQ3n","Завантажити сертифікат")</f>
        <v>Завантажити сертифікат</v>
      </c>
    </row>
    <row r="97" spans="1:5" x14ac:dyDescent="0.3">
      <c r="A97" t="s">
        <v>263</v>
      </c>
      <c r="B97" t="s">
        <v>1</v>
      </c>
      <c r="C97" t="s">
        <v>264</v>
      </c>
      <c r="D97" t="s">
        <v>265</v>
      </c>
      <c r="E97" t="str">
        <f>HYPERLINK("https://talan.bank.gov.ua/get-user-certificate/WK3N7HB0ct24Seq8RaZi","Завантажити сертифікат")</f>
        <v>Завантажити сертифікат</v>
      </c>
    </row>
    <row r="98" spans="1:5" x14ac:dyDescent="0.3">
      <c r="A98" t="s">
        <v>266</v>
      </c>
      <c r="B98" t="s">
        <v>1</v>
      </c>
      <c r="C98" t="s">
        <v>267</v>
      </c>
      <c r="D98" t="s">
        <v>3</v>
      </c>
      <c r="E98" t="str">
        <f>HYPERLINK("https://talan.bank.gov.ua/get-user-certificate/WK3N7hUbsRNiLy4zffZ4","Завантажити сертифікат")</f>
        <v>Завантажити сертифікат</v>
      </c>
    </row>
    <row r="99" spans="1:5" x14ac:dyDescent="0.3">
      <c r="A99" t="s">
        <v>268</v>
      </c>
      <c r="B99" t="s">
        <v>1</v>
      </c>
      <c r="C99" t="s">
        <v>269</v>
      </c>
      <c r="D99" t="s">
        <v>270</v>
      </c>
      <c r="E99" t="str">
        <f>HYPERLINK("https://talan.bank.gov.ua/get-user-certificate/WK3N7XniUIcfmd7nD_T7","Завантажити сертифікат")</f>
        <v>Завантажити сертифікат</v>
      </c>
    </row>
    <row r="100" spans="1:5" x14ac:dyDescent="0.3">
      <c r="A100" t="s">
        <v>271</v>
      </c>
      <c r="B100" t="s">
        <v>1</v>
      </c>
      <c r="C100" t="s">
        <v>272</v>
      </c>
      <c r="D100" t="s">
        <v>273</v>
      </c>
      <c r="E100" t="str">
        <f>HYPERLINK("https://talan.bank.gov.ua/get-user-certificate/WK3N7zKyoqz2D2NeOL9S","Завантажити сертифікат")</f>
        <v>Завантажити сертифікат</v>
      </c>
    </row>
    <row r="101" spans="1:5" x14ac:dyDescent="0.3">
      <c r="A101" t="s">
        <v>274</v>
      </c>
      <c r="B101" t="s">
        <v>1</v>
      </c>
      <c r="C101" t="s">
        <v>275</v>
      </c>
      <c r="D101" t="s">
        <v>276</v>
      </c>
      <c r="E101" t="str">
        <f>HYPERLINK("https://talan.bank.gov.ua/get-user-certificate/WK3N71FhgCaihDH3cnxR","Завантажити сертифікат")</f>
        <v>Завантажити сертифікат</v>
      </c>
    </row>
    <row r="102" spans="1:5" x14ac:dyDescent="0.3">
      <c r="A102" t="s">
        <v>277</v>
      </c>
      <c r="B102" t="s">
        <v>1</v>
      </c>
      <c r="C102" t="s">
        <v>278</v>
      </c>
      <c r="D102" t="s">
        <v>279</v>
      </c>
      <c r="E102" t="str">
        <f>HYPERLINK("https://talan.bank.gov.ua/get-user-certificate/WK3N7tWZZUAJ3PKG_dbR","Завантажити сертифікат")</f>
        <v>Завантажити сертифікат</v>
      </c>
    </row>
    <row r="103" spans="1:5" x14ac:dyDescent="0.3">
      <c r="A103" t="s">
        <v>280</v>
      </c>
      <c r="B103" t="s">
        <v>1</v>
      </c>
      <c r="C103" t="s">
        <v>281</v>
      </c>
      <c r="D103" t="s">
        <v>11</v>
      </c>
      <c r="E103" t="str">
        <f>HYPERLINK("https://talan.bank.gov.ua/get-user-certificate/WK3N74_eSzlf7AkaFxLd","Завантажити сертифікат")</f>
        <v>Завантажити сертифікат</v>
      </c>
    </row>
    <row r="104" spans="1:5" x14ac:dyDescent="0.3">
      <c r="A104" t="s">
        <v>282</v>
      </c>
      <c r="B104" t="s">
        <v>1</v>
      </c>
      <c r="C104" t="s">
        <v>283</v>
      </c>
      <c r="D104" t="s">
        <v>284</v>
      </c>
      <c r="E104" t="str">
        <f>HYPERLINK("https://talan.bank.gov.ua/get-user-certificate/WK3N7jqOLNEYKSm6rJtc","Завантажити сертифікат")</f>
        <v>Завантажити сертифікат</v>
      </c>
    </row>
    <row r="105" spans="1:5" x14ac:dyDescent="0.3">
      <c r="A105" t="s">
        <v>285</v>
      </c>
      <c r="B105" t="s">
        <v>1</v>
      </c>
      <c r="C105" t="s">
        <v>286</v>
      </c>
      <c r="D105" t="s">
        <v>287</v>
      </c>
      <c r="E105" t="str">
        <f>HYPERLINK("https://talan.bank.gov.ua/get-user-certificate/WK3N7m1mG25geJcXGx4P","Завантажити сертифікат")</f>
        <v>Завантажити сертифікат</v>
      </c>
    </row>
    <row r="106" spans="1:5" x14ac:dyDescent="0.3">
      <c r="A106" t="s">
        <v>288</v>
      </c>
      <c r="B106" t="s">
        <v>1</v>
      </c>
      <c r="C106" t="s">
        <v>289</v>
      </c>
      <c r="D106" t="s">
        <v>290</v>
      </c>
      <c r="E106" t="str">
        <f>HYPERLINK("https://talan.bank.gov.ua/get-user-certificate/WK3N7L5ubsC-bcyxtTbl","Завантажити сертифікат")</f>
        <v>Завантажити сертифікат</v>
      </c>
    </row>
    <row r="107" spans="1:5" x14ac:dyDescent="0.3">
      <c r="A107" t="s">
        <v>291</v>
      </c>
      <c r="B107" t="s">
        <v>1</v>
      </c>
      <c r="C107" t="s">
        <v>292</v>
      </c>
      <c r="D107" t="s">
        <v>293</v>
      </c>
      <c r="E107" t="str">
        <f>HYPERLINK("https://talan.bank.gov.ua/get-user-certificate/WK3N7JdR5QVW-jhprZB8","Завантажити сертифікат")</f>
        <v>Завантажити сертифікат</v>
      </c>
    </row>
    <row r="108" spans="1:5" x14ac:dyDescent="0.3">
      <c r="A108" t="s">
        <v>294</v>
      </c>
      <c r="B108" t="s">
        <v>1</v>
      </c>
      <c r="C108" t="s">
        <v>295</v>
      </c>
      <c r="D108" t="s">
        <v>296</v>
      </c>
      <c r="E108" t="str">
        <f>HYPERLINK("https://talan.bank.gov.ua/get-user-certificate/WK3N72q9wmWpAHeI8Ovg","Завантажити сертифікат")</f>
        <v>Завантажити сертифікат</v>
      </c>
    </row>
    <row r="109" spans="1:5" x14ac:dyDescent="0.3">
      <c r="A109" t="s">
        <v>297</v>
      </c>
      <c r="B109" t="s">
        <v>1</v>
      </c>
      <c r="C109" t="s">
        <v>298</v>
      </c>
      <c r="D109" t="s">
        <v>299</v>
      </c>
      <c r="E109" t="str">
        <f>HYPERLINK("https://talan.bank.gov.ua/get-user-certificate/WK3N7NYXovwugtPzs9H9","Завантажити сертифікат")</f>
        <v>Завантажити сертифікат</v>
      </c>
    </row>
    <row r="110" spans="1:5" x14ac:dyDescent="0.3">
      <c r="A110" t="s">
        <v>300</v>
      </c>
      <c r="B110" t="s">
        <v>1</v>
      </c>
      <c r="C110" t="s">
        <v>301</v>
      </c>
      <c r="D110" t="s">
        <v>302</v>
      </c>
      <c r="E110" t="str">
        <f>HYPERLINK("https://talan.bank.gov.ua/get-user-certificate/WK3N7ceIy0S3Mks8-uVE","Завантажити сертифікат")</f>
        <v>Завантажити сертифікат</v>
      </c>
    </row>
    <row r="111" spans="1:5" x14ac:dyDescent="0.3">
      <c r="A111" t="s">
        <v>303</v>
      </c>
      <c r="B111" t="s">
        <v>1</v>
      </c>
      <c r="C111" t="s">
        <v>304</v>
      </c>
      <c r="D111" t="s">
        <v>305</v>
      </c>
      <c r="E111" t="str">
        <f>HYPERLINK("https://talan.bank.gov.ua/get-user-certificate/WK3N7_y1_FWIyYxmt5mW","Завантажити сертифікат")</f>
        <v>Завантажити сертифікат</v>
      </c>
    </row>
    <row r="112" spans="1:5" x14ac:dyDescent="0.3">
      <c r="A112" t="s">
        <v>306</v>
      </c>
      <c r="B112" t="s">
        <v>1</v>
      </c>
      <c r="C112" t="s">
        <v>307</v>
      </c>
      <c r="D112" t="s">
        <v>308</v>
      </c>
      <c r="E112" t="str">
        <f>HYPERLINK("https://talan.bank.gov.ua/get-user-certificate/WK3N76pgWxNpnGtNNCz5","Завантажити сертифікат")</f>
        <v>Завантажити сертифікат</v>
      </c>
    </row>
    <row r="113" spans="1:5" x14ac:dyDescent="0.3">
      <c r="A113" t="s">
        <v>309</v>
      </c>
      <c r="B113" t="s">
        <v>1</v>
      </c>
      <c r="C113" t="s">
        <v>310</v>
      </c>
      <c r="D113" t="s">
        <v>311</v>
      </c>
      <c r="E113" t="str">
        <f>HYPERLINK("https://talan.bank.gov.ua/get-user-certificate/WK3N7kslzX8hNtIxRrmH","Завантажити сертифікат")</f>
        <v>Завантажити сертифікат</v>
      </c>
    </row>
    <row r="114" spans="1:5" x14ac:dyDescent="0.3">
      <c r="A114" t="s">
        <v>312</v>
      </c>
      <c r="B114" t="s">
        <v>1</v>
      </c>
      <c r="C114" t="s">
        <v>313</v>
      </c>
      <c r="D114" t="s">
        <v>314</v>
      </c>
      <c r="E114" t="str">
        <f>HYPERLINK("https://talan.bank.gov.ua/get-user-certificate/WK3N76ci2kXuJEQPOrOS","Завантажити сертифікат")</f>
        <v>Завантажити сертифікат</v>
      </c>
    </row>
    <row r="115" spans="1:5" x14ac:dyDescent="0.3">
      <c r="A115" t="s">
        <v>315</v>
      </c>
      <c r="B115" t="s">
        <v>1</v>
      </c>
      <c r="C115" t="s">
        <v>316</v>
      </c>
      <c r="D115" t="s">
        <v>78</v>
      </c>
      <c r="E115" t="str">
        <f>HYPERLINK("https://talan.bank.gov.ua/get-user-certificate/WK3N7DNZNodwhKemNzHn","Завантажити сертифікат")</f>
        <v>Завантажити сертифікат</v>
      </c>
    </row>
    <row r="116" spans="1:5" x14ac:dyDescent="0.3">
      <c r="A116" t="s">
        <v>317</v>
      </c>
      <c r="B116" t="s">
        <v>1</v>
      </c>
      <c r="C116" t="s">
        <v>318</v>
      </c>
      <c r="D116" t="s">
        <v>319</v>
      </c>
      <c r="E116" t="str">
        <f>HYPERLINK("https://talan.bank.gov.ua/get-user-certificate/WK3N7k7kX87KpkYFvI1n","Завантажити сертифікат")</f>
        <v>Завантажити сертифікат</v>
      </c>
    </row>
    <row r="117" spans="1:5" x14ac:dyDescent="0.3">
      <c r="A117" t="s">
        <v>320</v>
      </c>
      <c r="B117" t="s">
        <v>1</v>
      </c>
      <c r="C117" t="s">
        <v>321</v>
      </c>
      <c r="D117" t="s">
        <v>322</v>
      </c>
      <c r="E117" t="str">
        <f>HYPERLINK("https://talan.bank.gov.ua/get-user-certificate/WK3N7EM4wY5p3kfQRNxI","Завантажити сертифікат")</f>
        <v>Завантажити сертифікат</v>
      </c>
    </row>
    <row r="118" spans="1:5" x14ac:dyDescent="0.3">
      <c r="A118" t="s">
        <v>323</v>
      </c>
      <c r="B118" t="s">
        <v>1</v>
      </c>
      <c r="C118" t="s">
        <v>321</v>
      </c>
      <c r="D118" t="s">
        <v>324</v>
      </c>
      <c r="E118" t="str">
        <f>HYPERLINK("https://talan.bank.gov.ua/get-user-certificate/WK3N7_1hIZpFTG1VzRna","Завантажити сертифікат")</f>
        <v>Завантажити сертифікат</v>
      </c>
    </row>
    <row r="119" spans="1:5" x14ac:dyDescent="0.3">
      <c r="A119" t="s">
        <v>325</v>
      </c>
      <c r="B119" t="s">
        <v>1</v>
      </c>
      <c r="C119" t="s">
        <v>326</v>
      </c>
      <c r="D119" t="s">
        <v>327</v>
      </c>
      <c r="E119" t="str">
        <f>HYPERLINK("https://talan.bank.gov.ua/get-user-certificate/WK3N78mgGW0PMyZc8l7L","Завантажити сертифікат")</f>
        <v>Завантажити сертифікат</v>
      </c>
    </row>
    <row r="120" spans="1:5" x14ac:dyDescent="0.3">
      <c r="A120" t="s">
        <v>328</v>
      </c>
      <c r="B120" t="s">
        <v>1</v>
      </c>
      <c r="C120" t="s">
        <v>329</v>
      </c>
      <c r="D120" t="s">
        <v>225</v>
      </c>
      <c r="E120" t="str">
        <f>HYPERLINK("https://talan.bank.gov.ua/get-user-certificate/WK3N79Oh8vdTuufgYPtg","Завантажити сертифікат")</f>
        <v>Завантажити сертифікат</v>
      </c>
    </row>
    <row r="121" spans="1:5" x14ac:dyDescent="0.3">
      <c r="A121" t="s">
        <v>330</v>
      </c>
      <c r="B121" t="s">
        <v>1</v>
      </c>
      <c r="C121" t="s">
        <v>331</v>
      </c>
      <c r="D121" t="s">
        <v>332</v>
      </c>
      <c r="E121" t="str">
        <f>HYPERLINK("https://talan.bank.gov.ua/get-user-certificate/WK3N76ERniF7yjc3tpFw","Завантажити сертифікат")</f>
        <v>Завантажити сертифікат</v>
      </c>
    </row>
    <row r="122" spans="1:5" x14ac:dyDescent="0.3">
      <c r="A122" t="s">
        <v>333</v>
      </c>
      <c r="B122" t="s">
        <v>1</v>
      </c>
      <c r="C122" t="s">
        <v>334</v>
      </c>
      <c r="D122" t="s">
        <v>290</v>
      </c>
      <c r="E122" t="str">
        <f>HYPERLINK("https://talan.bank.gov.ua/get-user-certificate/WK3N776X5fh6D_SN0ccg","Завантажити сертифікат")</f>
        <v>Завантажити сертифікат</v>
      </c>
    </row>
    <row r="123" spans="1:5" x14ac:dyDescent="0.3">
      <c r="A123" t="s">
        <v>335</v>
      </c>
      <c r="B123" t="s">
        <v>1</v>
      </c>
      <c r="C123" t="s">
        <v>336</v>
      </c>
      <c r="D123" t="s">
        <v>337</v>
      </c>
      <c r="E123" t="str">
        <f>HYPERLINK("https://talan.bank.gov.ua/get-user-certificate/WK3N77qy5mZf15odYh9V","Завантажити сертифікат")</f>
        <v>Завантажити сертифікат</v>
      </c>
    </row>
    <row r="124" spans="1:5" x14ac:dyDescent="0.3">
      <c r="A124" t="s">
        <v>338</v>
      </c>
      <c r="B124" t="s">
        <v>1</v>
      </c>
      <c r="C124" t="s">
        <v>339</v>
      </c>
      <c r="D124" t="s">
        <v>340</v>
      </c>
      <c r="E124" t="str">
        <f>HYPERLINK("https://talan.bank.gov.ua/get-user-certificate/WK3N7gsjm4xsw8yqADB-","Завантажити сертифікат")</f>
        <v>Завантажити сертифікат</v>
      </c>
    </row>
    <row r="125" spans="1:5" x14ac:dyDescent="0.3">
      <c r="A125" t="s">
        <v>341</v>
      </c>
      <c r="B125" t="s">
        <v>1</v>
      </c>
      <c r="C125" t="s">
        <v>342</v>
      </c>
      <c r="D125" t="s">
        <v>94</v>
      </c>
      <c r="E125" t="str">
        <f>HYPERLINK("https://talan.bank.gov.ua/get-user-certificate/WK3N7DaMJnjmZTk3n9fi","Завантажити сертифікат")</f>
        <v>Завантажити сертифікат</v>
      </c>
    </row>
    <row r="126" spans="1:5" x14ac:dyDescent="0.3">
      <c r="A126" t="s">
        <v>343</v>
      </c>
      <c r="B126" t="s">
        <v>1</v>
      </c>
      <c r="C126" t="s">
        <v>344</v>
      </c>
      <c r="D126" t="s">
        <v>345</v>
      </c>
      <c r="E126" t="str">
        <f>HYPERLINK("https://talan.bank.gov.ua/get-user-certificate/WK3N7Kw1955N_f5KblbR","Завантажити сертифікат")</f>
        <v>Завантажити сертифікат</v>
      </c>
    </row>
    <row r="127" spans="1:5" x14ac:dyDescent="0.3">
      <c r="A127" t="s">
        <v>346</v>
      </c>
      <c r="B127" t="s">
        <v>1</v>
      </c>
      <c r="C127" t="s">
        <v>347</v>
      </c>
      <c r="D127" t="s">
        <v>348</v>
      </c>
      <c r="E127" t="str">
        <f>HYPERLINK("https://talan.bank.gov.ua/get-user-certificate/WK3N7bngzzTluiqTzElT","Завантажити сертифікат")</f>
        <v>Завантажити сертифікат</v>
      </c>
    </row>
    <row r="128" spans="1:5" x14ac:dyDescent="0.3">
      <c r="A128" t="s">
        <v>349</v>
      </c>
      <c r="B128" t="s">
        <v>1</v>
      </c>
      <c r="C128" t="s">
        <v>350</v>
      </c>
      <c r="D128" t="s">
        <v>279</v>
      </c>
      <c r="E128" t="str">
        <f>HYPERLINK("https://talan.bank.gov.ua/get-user-certificate/WK3N77S13QqFpBMO6xNS","Завантажити сертифікат")</f>
        <v>Завантажити сертифікат</v>
      </c>
    </row>
    <row r="129" spans="1:5" x14ac:dyDescent="0.3">
      <c r="A129" t="s">
        <v>351</v>
      </c>
      <c r="B129" t="s">
        <v>1</v>
      </c>
      <c r="C129" t="s">
        <v>352</v>
      </c>
      <c r="D129" t="s">
        <v>353</v>
      </c>
      <c r="E129" t="str">
        <f>HYPERLINK("https://talan.bank.gov.ua/get-user-certificate/WK3N7Rp4cc7FeQTAu9PS","Завантажити сертифікат")</f>
        <v>Завантажити сертифікат</v>
      </c>
    </row>
    <row r="130" spans="1:5" x14ac:dyDescent="0.3">
      <c r="A130" t="s">
        <v>354</v>
      </c>
      <c r="B130" t="s">
        <v>1</v>
      </c>
      <c r="C130" t="s">
        <v>355</v>
      </c>
      <c r="D130" t="s">
        <v>11</v>
      </c>
      <c r="E130" t="str">
        <f>HYPERLINK("https://talan.bank.gov.ua/get-user-certificate/WK3N7zoY0qYxmzwOvMsa","Завантажити сертифікат")</f>
        <v>Завантажити сертифікат</v>
      </c>
    </row>
    <row r="131" spans="1:5" x14ac:dyDescent="0.3">
      <c r="A131" t="s">
        <v>356</v>
      </c>
      <c r="B131" t="s">
        <v>1</v>
      </c>
      <c r="C131" t="s">
        <v>357</v>
      </c>
      <c r="D131" t="s">
        <v>3</v>
      </c>
      <c r="E131" t="str">
        <f>HYPERLINK("https://talan.bank.gov.ua/get-user-certificate/WK3N76UlvwmXDL4pm_2f","Завантажити сертифікат")</f>
        <v>Завантажити сертифікат</v>
      </c>
    </row>
  </sheetData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</hyperlinks>
  <pageMargins left="0.7" right="0.7" top="0.75" bottom="0.75" header="0.3" footer="0.3"/>
  <pageSetup paperSize="9" orientation="portrait"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Багінська Каріна Геннадіївна</dc:creator>
  <cp:lastModifiedBy>Багінська Каріна Геннадіївна</cp:lastModifiedBy>
  <dcterms:created xsi:type="dcterms:W3CDTF">2025-07-02T14:31:57Z</dcterms:created>
  <dcterms:modified xsi:type="dcterms:W3CDTF">2025-07-02T14:33:47Z</dcterms:modified>
</cp:coreProperties>
</file>