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23040" windowHeight="8904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D252" i="1" l="1"/>
  <c r="D254" i="1" l="1"/>
  <c r="D253" i="1"/>
  <c r="D251" i="1" l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<sst xmlns="http://schemas.openxmlformats.org/spreadsheetml/2006/main" count="510" uniqueCount="510">
  <si>
    <t>Посилання на сертифікат</t>
  </si>
  <si>
    <t>0001</t>
  </si>
  <si>
    <t xml:space="preserve">Тимошик Михайло Морозенкович </t>
  </si>
  <si>
    <t>0002</t>
  </si>
  <si>
    <t>Маркович Ірина Богданівна</t>
  </si>
  <si>
    <t>0003</t>
  </si>
  <si>
    <t xml:space="preserve">Коханова Олена Федорівна </t>
  </si>
  <si>
    <t>0004</t>
  </si>
  <si>
    <t>Михайлюк Валентина Володимирівна</t>
  </si>
  <si>
    <t>0005</t>
  </si>
  <si>
    <t xml:space="preserve">Красільна Олеся </t>
  </si>
  <si>
    <t>0006</t>
  </si>
  <si>
    <t xml:space="preserve">Науменко Ольга Миколаївна </t>
  </si>
  <si>
    <t>0007</t>
  </si>
  <si>
    <t>Марценюк Олена</t>
  </si>
  <si>
    <t>0008</t>
  </si>
  <si>
    <t>Федишин Майя Пилипівна</t>
  </si>
  <si>
    <t>0009</t>
  </si>
  <si>
    <t xml:space="preserve">Кухарєва Ольга Олександрівна </t>
  </si>
  <si>
    <t>0010</t>
  </si>
  <si>
    <t xml:space="preserve">Слободянюк Марина Вадимівна </t>
  </si>
  <si>
    <t>0011</t>
  </si>
  <si>
    <t>Прокопенко Наталія Віталіївна</t>
  </si>
  <si>
    <t>0012</t>
  </si>
  <si>
    <t>Чкан Ірина Олександрівна</t>
  </si>
  <si>
    <t>0013</t>
  </si>
  <si>
    <t>Сергєєва Олена Степанівна</t>
  </si>
  <si>
    <t>0014</t>
  </si>
  <si>
    <t>Рудь Олена Володимирівна</t>
  </si>
  <si>
    <t>0015</t>
  </si>
  <si>
    <t>Шпомер Тетяна Олександрівна</t>
  </si>
  <si>
    <t>0016</t>
  </si>
  <si>
    <t>Клименко Олена Вікторівна</t>
  </si>
  <si>
    <t>0017</t>
  </si>
  <si>
    <t xml:space="preserve">Сьомченко Вікторія Вікторівна </t>
  </si>
  <si>
    <t>0018</t>
  </si>
  <si>
    <t>Ляліна Ірина Сергіївна</t>
  </si>
  <si>
    <t>0019</t>
  </si>
  <si>
    <t>Караван Наталія Анатоліївна</t>
  </si>
  <si>
    <t>0020</t>
  </si>
  <si>
    <t>Ганзюк Світлана Михайлівна</t>
  </si>
  <si>
    <t>0021</t>
  </si>
  <si>
    <t>Чиж Наталія Михайлівна</t>
  </si>
  <si>
    <t>0022</t>
  </si>
  <si>
    <t>Турова Лариса Леонідівна</t>
  </si>
  <si>
    <t>0023</t>
  </si>
  <si>
    <t>Майданюк Оксана Володимирівна</t>
  </si>
  <si>
    <t>0024</t>
  </si>
  <si>
    <t>Нікольчук Юлія Миколаївна</t>
  </si>
  <si>
    <t>0025</t>
  </si>
  <si>
    <t>Габрук Софія Олегівна</t>
  </si>
  <si>
    <t>0026</t>
  </si>
  <si>
    <t>Легошина Олена Леонідівна</t>
  </si>
  <si>
    <t>0027</t>
  </si>
  <si>
    <t xml:space="preserve">Агрес Оксана Григорівна </t>
  </si>
  <si>
    <t>0028</t>
  </si>
  <si>
    <t xml:space="preserve">Готра Наталія Леонідівна </t>
  </si>
  <si>
    <t>0029</t>
  </si>
  <si>
    <t>Рожко Зоя Павлівна</t>
  </si>
  <si>
    <t>0030</t>
  </si>
  <si>
    <t>Ващенко Алла Павлівна</t>
  </si>
  <si>
    <t>0031</t>
  </si>
  <si>
    <t>Романовська Юлія Анатоліївна</t>
  </si>
  <si>
    <t>0032</t>
  </si>
  <si>
    <t xml:space="preserve">Келюхова Юлія Вікторівна </t>
  </si>
  <si>
    <t>0033</t>
  </si>
  <si>
    <t>Бутова Тетяна Юріївна</t>
  </si>
  <si>
    <t>0034</t>
  </si>
  <si>
    <t>Рибак Ірина Леонідівна</t>
  </si>
  <si>
    <t>0035</t>
  </si>
  <si>
    <t>Коваленко Вікторія Володимирівна</t>
  </si>
  <si>
    <t>0036</t>
  </si>
  <si>
    <t xml:space="preserve">Герасименко Ольга Вікторівна </t>
  </si>
  <si>
    <t>0037</t>
  </si>
  <si>
    <t>Романенко Тетяна Василівна</t>
  </si>
  <si>
    <t>0038</t>
  </si>
  <si>
    <t xml:space="preserve">Юрош Ольга Валеріївна </t>
  </si>
  <si>
    <t>0039</t>
  </si>
  <si>
    <t>Івах Світлана Сепгіївна</t>
  </si>
  <si>
    <t>0040</t>
  </si>
  <si>
    <t>Табала Ольга Едуадівна</t>
  </si>
  <si>
    <t>0041</t>
  </si>
  <si>
    <t>Коробчук Тетяна Іванівна</t>
  </si>
  <si>
    <t>0042</t>
  </si>
  <si>
    <t>Поліщук Вадим Григорович</t>
  </si>
  <si>
    <t>0043</t>
  </si>
  <si>
    <t xml:space="preserve">Лопатовська Оксана Олександрівна </t>
  </si>
  <si>
    <t>0044</t>
  </si>
  <si>
    <t>Репетій Катерина Вадимівна</t>
  </si>
  <si>
    <t>0045</t>
  </si>
  <si>
    <t>Бабаскіна Алла Василівна</t>
  </si>
  <si>
    <t>0046</t>
  </si>
  <si>
    <t xml:space="preserve">Павлюк Дарія Олександрівна </t>
  </si>
  <si>
    <t>0047</t>
  </si>
  <si>
    <t>Захарова Наталя Юріївна</t>
  </si>
  <si>
    <t>0048</t>
  </si>
  <si>
    <t xml:space="preserve">Губа Інна Вікторівна </t>
  </si>
  <si>
    <t>0049</t>
  </si>
  <si>
    <t>Скрилова Наталія Леонідівна</t>
  </si>
  <si>
    <t>0050</t>
  </si>
  <si>
    <t>Меліхов Євгеній Валентинович</t>
  </si>
  <si>
    <t>0051</t>
  </si>
  <si>
    <t xml:space="preserve">Харабара Віолетта Миколаївна </t>
  </si>
  <si>
    <t>0052</t>
  </si>
  <si>
    <t>Деркач Анна Миколаївна</t>
  </si>
  <si>
    <t>0053</t>
  </si>
  <si>
    <t>Раїн Олена Ростиславівна</t>
  </si>
  <si>
    <t>0054</t>
  </si>
  <si>
    <t xml:space="preserve">Бартельова Алла Анатоліївна </t>
  </si>
  <si>
    <t>0055</t>
  </si>
  <si>
    <t>Мовчун Леся Олександрівна</t>
  </si>
  <si>
    <t>0056</t>
  </si>
  <si>
    <t xml:space="preserve">Шільвінська Ольга Леонардівна </t>
  </si>
  <si>
    <t>0057</t>
  </si>
  <si>
    <t>Дешева Даша Василівна</t>
  </si>
  <si>
    <t>0058</t>
  </si>
  <si>
    <t>Саєнко Олена Романівна</t>
  </si>
  <si>
    <t>0059</t>
  </si>
  <si>
    <t xml:space="preserve">Шкодіна Ірина Віталіївна </t>
  </si>
  <si>
    <t>0060</t>
  </si>
  <si>
    <t>Туманцова Олена Валеріївна</t>
  </si>
  <si>
    <t>0061</t>
  </si>
  <si>
    <t>Тищенко Олена Ігорівна</t>
  </si>
  <si>
    <t>0062</t>
  </si>
  <si>
    <t>Шимко Олена Володимирівна</t>
  </si>
  <si>
    <t>0063</t>
  </si>
  <si>
    <t xml:space="preserve">Трунько Вікторія </t>
  </si>
  <si>
    <t>0064</t>
  </si>
  <si>
    <t>Шевчук Євгенія Олександрівна</t>
  </si>
  <si>
    <t>0065</t>
  </si>
  <si>
    <t xml:space="preserve">Рябушка  Людмила Борисівна </t>
  </si>
  <si>
    <t>0066</t>
  </si>
  <si>
    <t>Соболь Ганна Олегівна</t>
  </si>
  <si>
    <t>0067</t>
  </si>
  <si>
    <t xml:space="preserve">Забутна Ілона Сергіївна </t>
  </si>
  <si>
    <t>0068</t>
  </si>
  <si>
    <t xml:space="preserve">Осипова Юлія Валеріївна </t>
  </si>
  <si>
    <t>0069</t>
  </si>
  <si>
    <t>Євенко Тетяна Іванівна</t>
  </si>
  <si>
    <t>0070</t>
  </si>
  <si>
    <t>Горошко Вікторія Леонідівна</t>
  </si>
  <si>
    <t>0071</t>
  </si>
  <si>
    <t>Майовець Ярина Михайлівна</t>
  </si>
  <si>
    <t>0072</t>
  </si>
  <si>
    <t xml:space="preserve">Попович Ольга Іванівна </t>
  </si>
  <si>
    <t>0073</t>
  </si>
  <si>
    <t>Меліховець Ганна Алімівна</t>
  </si>
  <si>
    <t>0074</t>
  </si>
  <si>
    <t>Дуна Наталія Геннадіївна</t>
  </si>
  <si>
    <t>0075</t>
  </si>
  <si>
    <t>Локошко Людмила Анатоліївна</t>
  </si>
  <si>
    <t>0076</t>
  </si>
  <si>
    <t>Борисенко Денис Володимирович</t>
  </si>
  <si>
    <t>0077</t>
  </si>
  <si>
    <t>Козуб Ярослава Віталіївна</t>
  </si>
  <si>
    <t>0078</t>
  </si>
  <si>
    <t>Збиранник Оксана Миколаївна</t>
  </si>
  <si>
    <t>0079</t>
  </si>
  <si>
    <t>Харченко Людмила Олексіївна</t>
  </si>
  <si>
    <t>0080</t>
  </si>
  <si>
    <t>Сашко Ольга Петрівна</t>
  </si>
  <si>
    <t>0081</t>
  </si>
  <si>
    <t>Ацегейда Інна Павлівна</t>
  </si>
  <si>
    <t>0082</t>
  </si>
  <si>
    <t xml:space="preserve">Головко Олена Григорівна </t>
  </si>
  <si>
    <t>0083</t>
  </si>
  <si>
    <t>Ошнек Олександр Анатолійович</t>
  </si>
  <si>
    <t>0084</t>
  </si>
  <si>
    <t>Потопальська Наталія Володимирівна</t>
  </si>
  <si>
    <t>0085</t>
  </si>
  <si>
    <t>Марковська Катерина Анатоліївна</t>
  </si>
  <si>
    <t>0086</t>
  </si>
  <si>
    <t>Горбачова Олександра Олегівна</t>
  </si>
  <si>
    <t>0087</t>
  </si>
  <si>
    <t xml:space="preserve">Надія Олександрівна Дорошенко </t>
  </si>
  <si>
    <t>0088</t>
  </si>
  <si>
    <t>Біла Людмила Олександрівна</t>
  </si>
  <si>
    <t>0089</t>
  </si>
  <si>
    <t>Павличенко Людмила Володимирівна</t>
  </si>
  <si>
    <t>0090</t>
  </si>
  <si>
    <t>Продан Олена Володимирівна</t>
  </si>
  <si>
    <t>0091</t>
  </si>
  <si>
    <t>Меліхова Тетяна Олегівна</t>
  </si>
  <si>
    <t>0092</t>
  </si>
  <si>
    <t>Петлиця Олеся Олександрівна</t>
  </si>
  <si>
    <t>0093</t>
  </si>
  <si>
    <t>Ілющенко Анна Сергіївна</t>
  </si>
  <si>
    <t>0094</t>
  </si>
  <si>
    <t>Мусіна Ірина Миколаївна</t>
  </si>
  <si>
    <t>0095</t>
  </si>
  <si>
    <t>Бондаренко Світлана Миколаївна</t>
  </si>
  <si>
    <t>0096</t>
  </si>
  <si>
    <t>Ломачинська Ірина Анатоліївна</t>
  </si>
  <si>
    <t>0097</t>
  </si>
  <si>
    <t>Осипенко Світлана Олександрівна</t>
  </si>
  <si>
    <t>0098</t>
  </si>
  <si>
    <t xml:space="preserve">Шух Аліна Анатоліївна </t>
  </si>
  <si>
    <t>0099</t>
  </si>
  <si>
    <t>Ларіонова Катерина Леонідівна</t>
  </si>
  <si>
    <t>0100</t>
  </si>
  <si>
    <t xml:space="preserve">Савенкова Владислава Геннадіївна </t>
  </si>
  <si>
    <t>0101</t>
  </si>
  <si>
    <t>Ландар Лілія Вікторівна</t>
  </si>
  <si>
    <t>0102</t>
  </si>
  <si>
    <t xml:space="preserve">Шатова Олена Дмитрівна </t>
  </si>
  <si>
    <t>0103</t>
  </si>
  <si>
    <t xml:space="preserve">Айшпурс Надія Валеріївна </t>
  </si>
  <si>
    <t>0104</t>
  </si>
  <si>
    <t xml:space="preserve">Мокрушина Оксана Григорівна </t>
  </si>
  <si>
    <t>0105</t>
  </si>
  <si>
    <t>Посунько Наталія Степанівна</t>
  </si>
  <si>
    <t>0106</t>
  </si>
  <si>
    <t xml:space="preserve">Сасько Світлана Анатоліївна </t>
  </si>
  <si>
    <t>0107</t>
  </si>
  <si>
    <t>Шеруда Вікторія Миколаївна</t>
  </si>
  <si>
    <t>0108</t>
  </si>
  <si>
    <t>Морозова Юлія Михайлівна</t>
  </si>
  <si>
    <t>0109</t>
  </si>
  <si>
    <t>Неситайло Наталія Володимирівна</t>
  </si>
  <si>
    <t>0110</t>
  </si>
  <si>
    <t xml:space="preserve">Тимошик Наталія Степанівна </t>
  </si>
  <si>
    <t>0111</t>
  </si>
  <si>
    <t>Метеленко Наталя Георгіївна</t>
  </si>
  <si>
    <t>0112</t>
  </si>
  <si>
    <t>Троценко Дмитро Іванович</t>
  </si>
  <si>
    <t>0113</t>
  </si>
  <si>
    <t xml:space="preserve">Тягун Світлана Юріївна </t>
  </si>
  <si>
    <t>0114</t>
  </si>
  <si>
    <t>Габер Олена Миколаївна</t>
  </si>
  <si>
    <t>0115</t>
  </si>
  <si>
    <t xml:space="preserve">Свінцова Людмила Володимирівна </t>
  </si>
  <si>
    <t>0116</t>
  </si>
  <si>
    <t>Росинський Андрій Валерійович</t>
  </si>
  <si>
    <t>0117</t>
  </si>
  <si>
    <t>Смовж Лев Сергійович</t>
  </si>
  <si>
    <t>0118</t>
  </si>
  <si>
    <t>Соловйова Ірина Петрівна</t>
  </si>
  <si>
    <t>0119</t>
  </si>
  <si>
    <t xml:space="preserve">Воробйова Марія Олександрівна </t>
  </si>
  <si>
    <t>0120</t>
  </si>
  <si>
    <t>Лещик Ірина Богданівна</t>
  </si>
  <si>
    <t>0121</t>
  </si>
  <si>
    <t>Турченко Марина Михайлівна</t>
  </si>
  <si>
    <t>0122</t>
  </si>
  <si>
    <t>Дуба Ніна Павлівна</t>
  </si>
  <si>
    <t>0123</t>
  </si>
  <si>
    <t>Гурінок Марина Анатоліївна</t>
  </si>
  <si>
    <t>0124</t>
  </si>
  <si>
    <t>Адаменко Ірина</t>
  </si>
  <si>
    <t>0125</t>
  </si>
  <si>
    <t>Рагуліна Ірина Іванівна</t>
  </si>
  <si>
    <t>0126</t>
  </si>
  <si>
    <t>Рудик Вікторія Сергіївна</t>
  </si>
  <si>
    <t>0127</t>
  </si>
  <si>
    <t>Шелєхова Світлана Вікторівна</t>
  </si>
  <si>
    <t>0128</t>
  </si>
  <si>
    <t>Іванова Тетяна Миколаївна</t>
  </si>
  <si>
    <t>0129</t>
  </si>
  <si>
    <t>Макогон Валентина Дмитрівна</t>
  </si>
  <si>
    <t>0130</t>
  </si>
  <si>
    <t>Божко Ірина Георгіївна</t>
  </si>
  <si>
    <t>0131</t>
  </si>
  <si>
    <t xml:space="preserve">С'єдіна Інна Олегівна </t>
  </si>
  <si>
    <t>0132</t>
  </si>
  <si>
    <t>Моташко Тетяна Петрівна</t>
  </si>
  <si>
    <t>0133</t>
  </si>
  <si>
    <t>Оглобліна Вікторія Олександрівна</t>
  </si>
  <si>
    <t>0134</t>
  </si>
  <si>
    <t>Гаркава Лариса Олександрівна</t>
  </si>
  <si>
    <t>0135</t>
  </si>
  <si>
    <t>Горбань Катерина Володимирівна</t>
  </si>
  <si>
    <t>0136</t>
  </si>
  <si>
    <t>ВІРА КАРПЕНКО</t>
  </si>
  <si>
    <t>0137</t>
  </si>
  <si>
    <t xml:space="preserve">Куц Вікторія Іванівна </t>
  </si>
  <si>
    <t>0138</t>
  </si>
  <si>
    <t>Захарків Ольга Миколаївна</t>
  </si>
  <si>
    <t>0139</t>
  </si>
  <si>
    <t xml:space="preserve">Гавриш Наталія Леонідівна </t>
  </si>
  <si>
    <t>0140</t>
  </si>
  <si>
    <t xml:space="preserve">Жевжик Віталій Якович </t>
  </si>
  <si>
    <t>0141</t>
  </si>
  <si>
    <t>Онофрійчук Ігор Ігорович</t>
  </si>
  <si>
    <t>0142</t>
  </si>
  <si>
    <t>Кроха Галина Володимирівна</t>
  </si>
  <si>
    <t>0143</t>
  </si>
  <si>
    <t xml:space="preserve">Виговська Маргарита Сергіївна </t>
  </si>
  <si>
    <t>0144</t>
  </si>
  <si>
    <t>Ляшко Лариса Віталіївна</t>
  </si>
  <si>
    <t>0145</t>
  </si>
  <si>
    <t>Гужева Оксана Анатоліївна</t>
  </si>
  <si>
    <t>0146</t>
  </si>
  <si>
    <t>Южека Роман Сергійович</t>
  </si>
  <si>
    <t>0147</t>
  </si>
  <si>
    <t>Редька Лариса Юріївна</t>
  </si>
  <si>
    <t>0148</t>
  </si>
  <si>
    <t xml:space="preserve">Петрова Наталія Анатоліївна </t>
  </si>
  <si>
    <t>0149</t>
  </si>
  <si>
    <t>Рибак Олена Миколаївна</t>
  </si>
  <si>
    <t>0150</t>
  </si>
  <si>
    <t>Боднарюк Ірина Леонідівна</t>
  </si>
  <si>
    <t>0151</t>
  </si>
  <si>
    <t>Ірина Ярославівна Мендела</t>
  </si>
  <si>
    <t>0152</t>
  </si>
  <si>
    <t>Гудзь Ірина Миколаївна</t>
  </si>
  <si>
    <t>0153</t>
  </si>
  <si>
    <t>Юлія Володимирівна Подмешальська</t>
  </si>
  <si>
    <t>0154</t>
  </si>
  <si>
    <t xml:space="preserve">Вовченко Оксана Сергіївна </t>
  </si>
  <si>
    <t>0155</t>
  </si>
  <si>
    <t>Меліхов Валентин Вікторович</t>
  </si>
  <si>
    <t>0156</t>
  </si>
  <si>
    <t xml:space="preserve">Сєднєва Наталія Володимирівна </t>
  </si>
  <si>
    <t>0157</t>
  </si>
  <si>
    <t>Димова Тетяна Вікторівна</t>
  </si>
  <si>
    <t>0158</t>
  </si>
  <si>
    <t>Оліферук Олена Веніамінівна</t>
  </si>
  <si>
    <t>0159</t>
  </si>
  <si>
    <t>Дученко Ганна Вікторівна</t>
  </si>
  <si>
    <t>0160</t>
  </si>
  <si>
    <t>Шафорост Тетяна Миколаївна</t>
  </si>
  <si>
    <t>0161</t>
  </si>
  <si>
    <t>Цеба Богдан Сергійович</t>
  </si>
  <si>
    <t>0162</t>
  </si>
  <si>
    <t>Воронкова Валентина Григорівна</t>
  </si>
  <si>
    <t>0163</t>
  </si>
  <si>
    <t>Славінський Валерій Іванович</t>
  </si>
  <si>
    <t>0164</t>
  </si>
  <si>
    <t xml:space="preserve">Піщолка Ірина Анатоліївна </t>
  </si>
  <si>
    <t>0165</t>
  </si>
  <si>
    <t>Цап Ілля Миколайович</t>
  </si>
  <si>
    <t>0166</t>
  </si>
  <si>
    <t xml:space="preserve">Собко Наталія Миколаївна </t>
  </si>
  <si>
    <t>0167</t>
  </si>
  <si>
    <t>Ажажа Марина Андріївна</t>
  </si>
  <si>
    <t>0168</t>
  </si>
  <si>
    <t>Парубець Олена Миколаївна</t>
  </si>
  <si>
    <t>0169</t>
  </si>
  <si>
    <t xml:space="preserve">Пащенко Олександр Володимирович </t>
  </si>
  <si>
    <t>0170</t>
  </si>
  <si>
    <t>Данилюк Віталіна Василівна</t>
  </si>
  <si>
    <t>0171</t>
  </si>
  <si>
    <t>Шапуров Олександр Олександрович</t>
  </si>
  <si>
    <t>0172</t>
  </si>
  <si>
    <t>Бортнюк Тетяна Юріївна</t>
  </si>
  <si>
    <t>0173</t>
  </si>
  <si>
    <t>Приступа Людмила Анатоліївна</t>
  </si>
  <si>
    <t>0174</t>
  </si>
  <si>
    <t>Цибулькіна Наталя Володимирівна</t>
  </si>
  <si>
    <t>0175</t>
  </si>
  <si>
    <t>Мізіна Олена Вікторівна</t>
  </si>
  <si>
    <t>0176</t>
  </si>
  <si>
    <t>Кирилюк Марія Віталіївна</t>
  </si>
  <si>
    <t>0177</t>
  </si>
  <si>
    <t>Гнидюк Інна Вікторівна</t>
  </si>
  <si>
    <t>0178</t>
  </si>
  <si>
    <t>Сіліна Ірина Вадимівна</t>
  </si>
  <si>
    <t>0179</t>
  </si>
  <si>
    <t xml:space="preserve">Піскова Жанна Валентинівна </t>
  </si>
  <si>
    <t>0180</t>
  </si>
  <si>
    <t>Ткаченко Єлизавета Юріївна</t>
  </si>
  <si>
    <t>0181</t>
  </si>
  <si>
    <t>Трущельова Марина Андріївна</t>
  </si>
  <si>
    <t>0182</t>
  </si>
  <si>
    <t>Клопов Іван Олександрович</t>
  </si>
  <si>
    <t>0183</t>
  </si>
  <si>
    <t>Заволока Юлія Миколаївна</t>
  </si>
  <si>
    <t>0184</t>
  </si>
  <si>
    <t>Василь Слюсар</t>
  </si>
  <si>
    <t>0185</t>
  </si>
  <si>
    <t>Савченко Інна Миколаївна</t>
  </si>
  <si>
    <t>0186</t>
  </si>
  <si>
    <t>Дятлова Юлія Володимирівна</t>
  </si>
  <si>
    <t>0187</t>
  </si>
  <si>
    <t>Орешко Тетяна Олексіївна</t>
  </si>
  <si>
    <t>0188</t>
  </si>
  <si>
    <t xml:space="preserve">Дмитрієва Тетяна Львівна </t>
  </si>
  <si>
    <t>0189</t>
  </si>
  <si>
    <t>Боброва Тетяна Андріївна</t>
  </si>
  <si>
    <t>0190</t>
  </si>
  <si>
    <t>Фатюха Вікторія Володимирівна</t>
  </si>
  <si>
    <t>0191</t>
  </si>
  <si>
    <t>Хміль Любомир Михайлович</t>
  </si>
  <si>
    <t>0192</t>
  </si>
  <si>
    <t xml:space="preserve">Євтух Любов Богданівна </t>
  </si>
  <si>
    <t>0193</t>
  </si>
  <si>
    <t xml:space="preserve">Подільчук Мирослава Іванівна </t>
  </si>
  <si>
    <t>0194</t>
  </si>
  <si>
    <t>Сорокіна Леся Вікторівна</t>
  </si>
  <si>
    <t>0195</t>
  </si>
  <si>
    <t xml:space="preserve">Соколовська Олена Геннадіївна </t>
  </si>
  <si>
    <t>0196</t>
  </si>
  <si>
    <t>Байда Наталія Вікторівна</t>
  </si>
  <si>
    <t>0197</t>
  </si>
  <si>
    <t xml:space="preserve">Птіцина Лариса Анатоліївна </t>
  </si>
  <si>
    <t>0198</t>
  </si>
  <si>
    <t>Базилюк Антоніна Василівна</t>
  </si>
  <si>
    <t>0199</t>
  </si>
  <si>
    <t>Івко Андрій Володимирович</t>
  </si>
  <si>
    <t>0200</t>
  </si>
  <si>
    <t>Пестовська Зоя Станіславівна</t>
  </si>
  <si>
    <t>0201</t>
  </si>
  <si>
    <t xml:space="preserve">Косова Тетяна Дмитрівна </t>
  </si>
  <si>
    <t>0202</t>
  </si>
  <si>
    <t xml:space="preserve">Березіна Олена Юріївна </t>
  </si>
  <si>
    <t>0203</t>
  </si>
  <si>
    <t>Вареник Вікторія Миколаївна</t>
  </si>
  <si>
    <t>0204</t>
  </si>
  <si>
    <t xml:space="preserve">Деміденко Людмила Степанівна </t>
  </si>
  <si>
    <t>0205</t>
  </si>
  <si>
    <t xml:space="preserve">Циріль Тетяна Володимирівна </t>
  </si>
  <si>
    <t>0206</t>
  </si>
  <si>
    <t xml:space="preserve">Феофанов Лев Костянтинович </t>
  </si>
  <si>
    <t>0207</t>
  </si>
  <si>
    <t>Демченко Інна Миколаївна</t>
  </si>
  <si>
    <t>0208</t>
  </si>
  <si>
    <t>Юрчишена Людмила Вікторівна</t>
  </si>
  <si>
    <t>0209</t>
  </si>
  <si>
    <t xml:space="preserve">Соник Ольга Василівна </t>
  </si>
  <si>
    <t>0210</t>
  </si>
  <si>
    <t>Макаренко Андрій Петрович</t>
  </si>
  <si>
    <t>0211</t>
  </si>
  <si>
    <t xml:space="preserve">Гайворонська Олена Євгенівна </t>
  </si>
  <si>
    <t>0212</t>
  </si>
  <si>
    <t>Пірог Іванна Віталіївна</t>
  </si>
  <si>
    <t>0213</t>
  </si>
  <si>
    <t xml:space="preserve">Крохта Оксана Миколаївна </t>
  </si>
  <si>
    <t>0214</t>
  </si>
  <si>
    <t>Мандрика Тетяна Петрівна</t>
  </si>
  <si>
    <t>0215</t>
  </si>
  <si>
    <t>Скорнякова Юлія Борисівна</t>
  </si>
  <si>
    <t>0216</t>
  </si>
  <si>
    <t xml:space="preserve">Шевчук Владислава Олегівна </t>
  </si>
  <si>
    <t>0217</t>
  </si>
  <si>
    <t>Нікітенко Віталіна Олександрівна</t>
  </si>
  <si>
    <t>0218</t>
  </si>
  <si>
    <t xml:space="preserve">Тімошенко Наталія Миколаївна </t>
  </si>
  <si>
    <t>0219</t>
  </si>
  <si>
    <t>Будрик Оксана Ігорівна</t>
  </si>
  <si>
    <t>0220</t>
  </si>
  <si>
    <t>Козачок Алла Василівна</t>
  </si>
  <si>
    <t>0221</t>
  </si>
  <si>
    <t>Процик Марія МИколаївна</t>
  </si>
  <si>
    <t>0222</t>
  </si>
  <si>
    <t xml:space="preserve">Губинська Наталія Володимирівна </t>
  </si>
  <si>
    <t>0223</t>
  </si>
  <si>
    <t>Пилипенко Ольга Олегівна</t>
  </si>
  <si>
    <t>0224</t>
  </si>
  <si>
    <t>Хорошун Вікторія Василівна</t>
  </si>
  <si>
    <t>0225</t>
  </si>
  <si>
    <t>Мержинський Євген Костянтинович</t>
  </si>
  <si>
    <t>0226</t>
  </si>
  <si>
    <t>Гаврилко Тетяна Олександрівна</t>
  </si>
  <si>
    <t>0227</t>
  </si>
  <si>
    <t xml:space="preserve">Гончаренко Ірина Георгіївна </t>
  </si>
  <si>
    <t>0228</t>
  </si>
  <si>
    <t>Ільчук Павло Григорович</t>
  </si>
  <si>
    <t>0229</t>
  </si>
  <si>
    <t>Синиця Юлія Сергіївна</t>
  </si>
  <si>
    <t>0230</t>
  </si>
  <si>
    <t>Кондрацька Наталія Миколаївна</t>
  </si>
  <si>
    <t>0231</t>
  </si>
  <si>
    <t>Антипенко Надія Василівна</t>
  </si>
  <si>
    <t>0232</t>
  </si>
  <si>
    <t xml:space="preserve">Лиско Анна-Марія </t>
  </si>
  <si>
    <t>0233</t>
  </si>
  <si>
    <t>Лиско Надія</t>
  </si>
  <si>
    <t>0234</t>
  </si>
  <si>
    <t xml:space="preserve">Носик Наталя Дмитрівна </t>
  </si>
  <si>
    <t>0235</t>
  </si>
  <si>
    <t xml:space="preserve">Кошулько Людмила Іванівна </t>
  </si>
  <si>
    <t>0236</t>
  </si>
  <si>
    <t>Шинкарик Іван Васильович</t>
  </si>
  <si>
    <t>0237</t>
  </si>
  <si>
    <t>Соколовська Яна Валентинівна</t>
  </si>
  <si>
    <t>0238</t>
  </si>
  <si>
    <t xml:space="preserve">Голуб Ольга Миколаївна </t>
  </si>
  <si>
    <t>0239</t>
  </si>
  <si>
    <t xml:space="preserve">Водоп'янов Роман Вікторович </t>
  </si>
  <si>
    <t>0240</t>
  </si>
  <si>
    <t xml:space="preserve">Буйна Лариса Миколаївна </t>
  </si>
  <si>
    <t>0241</t>
  </si>
  <si>
    <t>Мінкович Вікторія Тарасівна</t>
  </si>
  <si>
    <t>0242</t>
  </si>
  <si>
    <t>Борисевич Світлана Гнатівна</t>
  </si>
  <si>
    <t>0243</t>
  </si>
  <si>
    <t>Бережна Леся Віталіївна</t>
  </si>
  <si>
    <t>0244</t>
  </si>
  <si>
    <t>Дем'янчук Ольга Іванівна</t>
  </si>
  <si>
    <t>0245</t>
  </si>
  <si>
    <t>Мусійченко Олена Георгіївна</t>
  </si>
  <si>
    <t>0246</t>
  </si>
  <si>
    <t>Дребот Людмила Степанівна</t>
  </si>
  <si>
    <t>0247</t>
  </si>
  <si>
    <t>Ткачук Наталія Миколаївна</t>
  </si>
  <si>
    <t>0248</t>
  </si>
  <si>
    <t>Душенко Світлана</t>
  </si>
  <si>
    <t>0249</t>
  </si>
  <si>
    <t>Шитєєва Людмила Іванівна</t>
  </si>
  <si>
    <t>0250</t>
  </si>
  <si>
    <t>Євтушевська Ольга Олександрівна</t>
  </si>
  <si>
    <t>№ з/п</t>
  </si>
  <si>
    <t>№ сертифікату</t>
  </si>
  <si>
    <t>Прізвище, ім'я, по батькові</t>
  </si>
  <si>
    <t>0252</t>
  </si>
  <si>
    <t xml:space="preserve">Корнєєва Оксана </t>
  </si>
  <si>
    <t>0253</t>
  </si>
  <si>
    <t xml:space="preserve">Рудь Олена </t>
  </si>
  <si>
    <t>0251</t>
  </si>
  <si>
    <t xml:space="preserve">Іванова Тетяна Михайлівна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</si>
</sst>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alan.bank.gov.ua/get-user-certificate/6kXL_p5APAGvcVY0GJG4" TargetMode="External"/><Relationship Id="rId21" Type="http://schemas.openxmlformats.org/officeDocument/2006/relationships/hyperlink" Target="https://talan.bank.gov.ua/get-user-certificate/6kXL_RxOVXROfIKferdJ" TargetMode="External"/><Relationship Id="rId42" Type="http://schemas.openxmlformats.org/officeDocument/2006/relationships/hyperlink" Target="https://talan.bank.gov.ua/get-user-certificate/6kXL_AqDC1x2ZgdR7fUH" TargetMode="External"/><Relationship Id="rId63" Type="http://schemas.openxmlformats.org/officeDocument/2006/relationships/hyperlink" Target="https://talan.bank.gov.ua/get-user-certificate/6kXL_UdE0Cch_-hxYZqg" TargetMode="External"/><Relationship Id="rId84" Type="http://schemas.openxmlformats.org/officeDocument/2006/relationships/hyperlink" Target="https://talan.bank.gov.ua/get-user-certificate/6kXL_32v8dQtucjwJbEA" TargetMode="External"/><Relationship Id="rId138" Type="http://schemas.openxmlformats.org/officeDocument/2006/relationships/hyperlink" Target="https://talan.bank.gov.ua/get-user-certificate/6kXL_GMy9FbGcGi6FU1Y" TargetMode="External"/><Relationship Id="rId159" Type="http://schemas.openxmlformats.org/officeDocument/2006/relationships/hyperlink" Target="https://talan.bank.gov.ua/get-user-certificate/6kXL_BauPnoC2m8Xp9LL" TargetMode="External"/><Relationship Id="rId170" Type="http://schemas.openxmlformats.org/officeDocument/2006/relationships/hyperlink" Target="https://talan.bank.gov.ua/get-user-certificate/6kXL_WvdwES6Trlkk_yJ" TargetMode="External"/><Relationship Id="rId191" Type="http://schemas.openxmlformats.org/officeDocument/2006/relationships/hyperlink" Target="https://talan.bank.gov.ua/get-user-certificate/6kXL_scDUVyLwIStQLEQ" TargetMode="External"/><Relationship Id="rId205" Type="http://schemas.openxmlformats.org/officeDocument/2006/relationships/hyperlink" Target="https://talan.bank.gov.ua/get-user-certificate/6kXL_xMD2cw8n-p_kNvQ" TargetMode="External"/><Relationship Id="rId226" Type="http://schemas.openxmlformats.org/officeDocument/2006/relationships/hyperlink" Target="https://talan.bank.gov.ua/get-user-certificate/6kXL_nF36TVtTOGSTp82" TargetMode="External"/><Relationship Id="rId247" Type="http://schemas.openxmlformats.org/officeDocument/2006/relationships/hyperlink" Target="https://talan.bank.gov.ua/get-user-certificate/6kXL_iIyJPhzFLyh5vVm" TargetMode="External"/><Relationship Id="rId107" Type="http://schemas.openxmlformats.org/officeDocument/2006/relationships/hyperlink" Target="https://talan.bank.gov.ua/get-user-certificate/6kXL_tBnH0J2EGlTcldq" TargetMode="External"/><Relationship Id="rId11" Type="http://schemas.openxmlformats.org/officeDocument/2006/relationships/hyperlink" Target="https://talan.bank.gov.ua/get-user-certificate/6kXL_4ngiRpyafFF0_yX" TargetMode="External"/><Relationship Id="rId32" Type="http://schemas.openxmlformats.org/officeDocument/2006/relationships/hyperlink" Target="https://talan.bank.gov.ua/get-user-certificate/6kXL_lL1VclgmM6hIkG7" TargetMode="External"/><Relationship Id="rId53" Type="http://schemas.openxmlformats.org/officeDocument/2006/relationships/hyperlink" Target="https://talan.bank.gov.ua/get-user-certificate/6kXL_Ehi16ySdH7vYyui" TargetMode="External"/><Relationship Id="rId74" Type="http://schemas.openxmlformats.org/officeDocument/2006/relationships/hyperlink" Target="https://talan.bank.gov.ua/get-user-certificate/6kXL_XD2QWTTV-un5NON" TargetMode="External"/><Relationship Id="rId128" Type="http://schemas.openxmlformats.org/officeDocument/2006/relationships/hyperlink" Target="https://talan.bank.gov.ua/get-user-certificate/6kXL_DJ8OJRc881fjCmK" TargetMode="External"/><Relationship Id="rId149" Type="http://schemas.openxmlformats.org/officeDocument/2006/relationships/hyperlink" Target="https://talan.bank.gov.ua/get-user-certificate/6kXL_MWZb83fIsq7eCOg" TargetMode="External"/><Relationship Id="rId5" Type="http://schemas.openxmlformats.org/officeDocument/2006/relationships/hyperlink" Target="https://talan.bank.gov.ua/get-user-certificate/6kXL_auTVxosHXEwHUGU" TargetMode="External"/><Relationship Id="rId95" Type="http://schemas.openxmlformats.org/officeDocument/2006/relationships/hyperlink" Target="https://talan.bank.gov.ua/get-user-certificate/6kXL_Iwdm6pj7wKMXj7S" TargetMode="External"/><Relationship Id="rId160" Type="http://schemas.openxmlformats.org/officeDocument/2006/relationships/hyperlink" Target="https://talan.bank.gov.ua/get-user-certificate/6kXL_2zyO94zyp9M7pBI" TargetMode="External"/><Relationship Id="rId181" Type="http://schemas.openxmlformats.org/officeDocument/2006/relationships/hyperlink" Target="https://talan.bank.gov.ua/get-user-certificate/6kXL_QsGJPIuak4eAvJq" TargetMode="External"/><Relationship Id="rId216" Type="http://schemas.openxmlformats.org/officeDocument/2006/relationships/hyperlink" Target="https://talan.bank.gov.ua/get-user-certificate/6kXL_wBWx3Xzgx1icvlZ" TargetMode="External"/><Relationship Id="rId237" Type="http://schemas.openxmlformats.org/officeDocument/2006/relationships/hyperlink" Target="https://talan.bank.gov.ua/get-user-certificate/6kXL_3BWq_SQ7tK4ojSK" TargetMode="External"/><Relationship Id="rId22" Type="http://schemas.openxmlformats.org/officeDocument/2006/relationships/hyperlink" Target="https://talan.bank.gov.ua/get-user-certificate/6kXL_pOgbXPrtHbfkvZp" TargetMode="External"/><Relationship Id="rId43" Type="http://schemas.openxmlformats.org/officeDocument/2006/relationships/hyperlink" Target="https://talan.bank.gov.ua/get-user-certificate/6kXL_D75Czuo_dRVOJqK" TargetMode="External"/><Relationship Id="rId64" Type="http://schemas.openxmlformats.org/officeDocument/2006/relationships/hyperlink" Target="https://talan.bank.gov.ua/get-user-certificate/6kXL_nz4nFLBQfasHAzc" TargetMode="External"/><Relationship Id="rId118" Type="http://schemas.openxmlformats.org/officeDocument/2006/relationships/hyperlink" Target="https://talan.bank.gov.ua/get-user-certificate/6kXL_OmPsvz5HfPqt55y" TargetMode="External"/><Relationship Id="rId139" Type="http://schemas.openxmlformats.org/officeDocument/2006/relationships/hyperlink" Target="https://talan.bank.gov.ua/get-user-certificate/6kXL_yYSS5Gnh7apbbVe" TargetMode="External"/><Relationship Id="rId85" Type="http://schemas.openxmlformats.org/officeDocument/2006/relationships/hyperlink" Target="https://talan.bank.gov.ua/get-user-certificate/6kXL_ZwWvSrdtPf-cPzN" TargetMode="External"/><Relationship Id="rId150" Type="http://schemas.openxmlformats.org/officeDocument/2006/relationships/hyperlink" Target="https://talan.bank.gov.ua/get-user-certificate/6kXL_YzwnWPu9Xh41fya" TargetMode="External"/><Relationship Id="rId171" Type="http://schemas.openxmlformats.org/officeDocument/2006/relationships/hyperlink" Target="https://talan.bank.gov.ua/get-user-certificate/6kXL_1MVMK5_caI_6ybj" TargetMode="External"/><Relationship Id="rId192" Type="http://schemas.openxmlformats.org/officeDocument/2006/relationships/hyperlink" Target="https://talan.bank.gov.ua/get-user-certificate/6kXL_bVb5ntWgDWt2KBT" TargetMode="External"/><Relationship Id="rId206" Type="http://schemas.openxmlformats.org/officeDocument/2006/relationships/hyperlink" Target="https://talan.bank.gov.ua/get-user-certificate/6kXL_oNK4sysCdbO--Cf" TargetMode="External"/><Relationship Id="rId227" Type="http://schemas.openxmlformats.org/officeDocument/2006/relationships/hyperlink" Target="https://talan.bank.gov.ua/get-user-certificate/6kXL_QeBH3zOmlxrpLj0" TargetMode="External"/><Relationship Id="rId248" Type="http://schemas.openxmlformats.org/officeDocument/2006/relationships/hyperlink" Target="https://talan.bank.gov.ua/get-user-certificate/6kXL_yOjyRSjLDxo7mkX" TargetMode="External"/><Relationship Id="rId12" Type="http://schemas.openxmlformats.org/officeDocument/2006/relationships/hyperlink" Target="https://talan.bank.gov.ua/get-user-certificate/6kXL_ZIld8Jyval16KLP" TargetMode="External"/><Relationship Id="rId33" Type="http://schemas.openxmlformats.org/officeDocument/2006/relationships/hyperlink" Target="https://talan.bank.gov.ua/get-user-certificate/6kXL_HeNJF-OF721r52b" TargetMode="External"/><Relationship Id="rId108" Type="http://schemas.openxmlformats.org/officeDocument/2006/relationships/hyperlink" Target="https://talan.bank.gov.ua/get-user-certificate/6kXL_9hFFklRgRECZBi4" TargetMode="External"/><Relationship Id="rId129" Type="http://schemas.openxmlformats.org/officeDocument/2006/relationships/hyperlink" Target="https://talan.bank.gov.ua/get-user-certificate/6kXL_Diu3sUEk8pFPKjT" TargetMode="External"/><Relationship Id="rId54" Type="http://schemas.openxmlformats.org/officeDocument/2006/relationships/hyperlink" Target="https://talan.bank.gov.ua/get-user-certificate/6kXL_n8Nf66O0iJJfkkw" TargetMode="External"/><Relationship Id="rId75" Type="http://schemas.openxmlformats.org/officeDocument/2006/relationships/hyperlink" Target="https://talan.bank.gov.ua/get-user-certificate/6kXL_OYQJoi-IRUxiJPl" TargetMode="External"/><Relationship Id="rId96" Type="http://schemas.openxmlformats.org/officeDocument/2006/relationships/hyperlink" Target="https://talan.bank.gov.ua/get-user-certificate/6kXL_PuT4nbCMyQF9VZ4" TargetMode="External"/><Relationship Id="rId140" Type="http://schemas.openxmlformats.org/officeDocument/2006/relationships/hyperlink" Target="https://talan.bank.gov.ua/get-user-certificate/6kXL_9c3HEJ_Iy4KGj9t" TargetMode="External"/><Relationship Id="rId161" Type="http://schemas.openxmlformats.org/officeDocument/2006/relationships/hyperlink" Target="https://talan.bank.gov.ua/get-user-certificate/6kXL_VlErgkMv1MvGHkT" TargetMode="External"/><Relationship Id="rId182" Type="http://schemas.openxmlformats.org/officeDocument/2006/relationships/hyperlink" Target="https://talan.bank.gov.ua/get-user-certificate/6kXL_Gd1LyTv7zw6ANQd" TargetMode="External"/><Relationship Id="rId217" Type="http://schemas.openxmlformats.org/officeDocument/2006/relationships/hyperlink" Target="https://talan.bank.gov.ua/get-user-certificate/6kXL_c9fQXF95FbyZDKT" TargetMode="External"/><Relationship Id="rId6" Type="http://schemas.openxmlformats.org/officeDocument/2006/relationships/hyperlink" Target="https://talan.bank.gov.ua/get-user-certificate/6kXL_WjBZH432t_Ie7BP" TargetMode="External"/><Relationship Id="rId238" Type="http://schemas.openxmlformats.org/officeDocument/2006/relationships/hyperlink" Target="https://talan.bank.gov.ua/get-user-certificate/6kXL_S7AZcJ86uQvmmHK" TargetMode="External"/><Relationship Id="rId23" Type="http://schemas.openxmlformats.org/officeDocument/2006/relationships/hyperlink" Target="https://talan.bank.gov.ua/get-user-certificate/6kXL_lmDqC_xvrpX0ase" TargetMode="External"/><Relationship Id="rId119" Type="http://schemas.openxmlformats.org/officeDocument/2006/relationships/hyperlink" Target="https://talan.bank.gov.ua/get-user-certificate/6kXL_yrwr1dZtuNB0YhR" TargetMode="External"/><Relationship Id="rId44" Type="http://schemas.openxmlformats.org/officeDocument/2006/relationships/hyperlink" Target="https://talan.bank.gov.ua/get-user-certificate/6kXL_k4grv0qycsW57v4" TargetMode="External"/><Relationship Id="rId65" Type="http://schemas.openxmlformats.org/officeDocument/2006/relationships/hyperlink" Target="https://talan.bank.gov.ua/get-user-certificate/6kXL_u4_v1gx1DI7uP6W" TargetMode="External"/><Relationship Id="rId86" Type="http://schemas.openxmlformats.org/officeDocument/2006/relationships/hyperlink" Target="https://talan.bank.gov.ua/get-user-certificate/6kXL_scnSL9Nku5efCYy" TargetMode="External"/><Relationship Id="rId130" Type="http://schemas.openxmlformats.org/officeDocument/2006/relationships/hyperlink" Target="https://talan.bank.gov.ua/get-user-certificate/6kXL_83eMZku5YIE8a7u" TargetMode="External"/><Relationship Id="rId151" Type="http://schemas.openxmlformats.org/officeDocument/2006/relationships/hyperlink" Target="https://talan.bank.gov.ua/get-user-certificate/6kXL_OSAyT87vs0aXBAO" TargetMode="External"/><Relationship Id="rId172" Type="http://schemas.openxmlformats.org/officeDocument/2006/relationships/hyperlink" Target="https://talan.bank.gov.ua/get-user-certificate/6kXL_rcZeQer_A3K7pkn" TargetMode="External"/><Relationship Id="rId193" Type="http://schemas.openxmlformats.org/officeDocument/2006/relationships/hyperlink" Target="https://talan.bank.gov.ua/get-user-certificate/6kXL_RmudvE-qJfM1_Gz" TargetMode="External"/><Relationship Id="rId207" Type="http://schemas.openxmlformats.org/officeDocument/2006/relationships/hyperlink" Target="https://talan.bank.gov.ua/get-user-certificate/6kXL_OXkyeLNPKvWF9mV" TargetMode="External"/><Relationship Id="rId228" Type="http://schemas.openxmlformats.org/officeDocument/2006/relationships/hyperlink" Target="https://talan.bank.gov.ua/get-user-certificate/6kXL_okEtw-hfGljqBCO" TargetMode="External"/><Relationship Id="rId249" Type="http://schemas.openxmlformats.org/officeDocument/2006/relationships/hyperlink" Target="https://talan.bank.gov.ua/get-user-certificate/6kXL_K3oDMfX9nGk-lHS" TargetMode="External"/><Relationship Id="rId13" Type="http://schemas.openxmlformats.org/officeDocument/2006/relationships/hyperlink" Target="https://talan.bank.gov.ua/get-user-certificate/6kXL_RSyv-OYUSD18pYL" TargetMode="External"/><Relationship Id="rId109" Type="http://schemas.openxmlformats.org/officeDocument/2006/relationships/hyperlink" Target="https://talan.bank.gov.ua/get-user-certificate/6kXL_m609-xt66i-OsW6" TargetMode="External"/><Relationship Id="rId34" Type="http://schemas.openxmlformats.org/officeDocument/2006/relationships/hyperlink" Target="https://talan.bank.gov.ua/get-user-certificate/6kXL_Uic0S-DIuR867V6" TargetMode="External"/><Relationship Id="rId55" Type="http://schemas.openxmlformats.org/officeDocument/2006/relationships/hyperlink" Target="https://talan.bank.gov.ua/get-user-certificate/6kXL_NdC3-f4tuv6Cr93" TargetMode="External"/><Relationship Id="rId76" Type="http://schemas.openxmlformats.org/officeDocument/2006/relationships/hyperlink" Target="https://talan.bank.gov.ua/get-user-certificate/6kXL_ns3C7XgXl_-ghas" TargetMode="External"/><Relationship Id="rId97" Type="http://schemas.openxmlformats.org/officeDocument/2006/relationships/hyperlink" Target="https://talan.bank.gov.ua/get-user-certificate/6kXL_1qtW4COBp73bza-" TargetMode="External"/><Relationship Id="rId120" Type="http://schemas.openxmlformats.org/officeDocument/2006/relationships/hyperlink" Target="https://talan.bank.gov.ua/get-user-certificate/6kXL_DStrLQcPoddlhA_" TargetMode="External"/><Relationship Id="rId141" Type="http://schemas.openxmlformats.org/officeDocument/2006/relationships/hyperlink" Target="https://talan.bank.gov.ua/get-user-certificate/6kXL_k4Hn91GMDFNRgOE" TargetMode="External"/><Relationship Id="rId7" Type="http://schemas.openxmlformats.org/officeDocument/2006/relationships/hyperlink" Target="https://talan.bank.gov.ua/get-user-certificate/6kXL_R7_LrK1zTxdCKkL" TargetMode="External"/><Relationship Id="rId162" Type="http://schemas.openxmlformats.org/officeDocument/2006/relationships/hyperlink" Target="https://talan.bank.gov.ua/get-user-certificate/6kXL_L1efGX5_YMN5_R5" TargetMode="External"/><Relationship Id="rId183" Type="http://schemas.openxmlformats.org/officeDocument/2006/relationships/hyperlink" Target="https://talan.bank.gov.ua/get-user-certificate/6kXL_vadHBVhZAv1IJSO" TargetMode="External"/><Relationship Id="rId218" Type="http://schemas.openxmlformats.org/officeDocument/2006/relationships/hyperlink" Target="https://talan.bank.gov.ua/get-user-certificate/6kXL_y3eUyuOx0hpbPlE" TargetMode="External"/><Relationship Id="rId239" Type="http://schemas.openxmlformats.org/officeDocument/2006/relationships/hyperlink" Target="https://talan.bank.gov.ua/get-user-certificate/6kXL_jhI4TmHES_UM2oS" TargetMode="External"/><Relationship Id="rId250" Type="http://schemas.openxmlformats.org/officeDocument/2006/relationships/hyperlink" Target="https://talan.bank.gov.ua/get-user-certificate/6kXL_lxIZ_807XVNwG1J" TargetMode="External"/><Relationship Id="rId24" Type="http://schemas.openxmlformats.org/officeDocument/2006/relationships/hyperlink" Target="https://talan.bank.gov.ua/get-user-certificate/6kXL_ib4nmMKaJ7W0InM" TargetMode="External"/><Relationship Id="rId45" Type="http://schemas.openxmlformats.org/officeDocument/2006/relationships/hyperlink" Target="https://talan.bank.gov.ua/get-user-certificate/6kXL_0L_q40Eg_US99_X" TargetMode="External"/><Relationship Id="rId66" Type="http://schemas.openxmlformats.org/officeDocument/2006/relationships/hyperlink" Target="https://talan.bank.gov.ua/get-user-certificate/6kXL_Mn2cWvMSKbztk9x" TargetMode="External"/><Relationship Id="rId87" Type="http://schemas.openxmlformats.org/officeDocument/2006/relationships/hyperlink" Target="https://talan.bank.gov.ua/get-user-certificate/6kXL_nABGgKikisqcz8u" TargetMode="External"/><Relationship Id="rId110" Type="http://schemas.openxmlformats.org/officeDocument/2006/relationships/hyperlink" Target="https://talan.bank.gov.ua/get-user-certificate/6kXL_hg2YZBUU88FXIm7" TargetMode="External"/><Relationship Id="rId131" Type="http://schemas.openxmlformats.org/officeDocument/2006/relationships/hyperlink" Target="https://talan.bank.gov.ua/get-user-certificate/6kXL_F5h79rSz8VmM27C" TargetMode="External"/><Relationship Id="rId152" Type="http://schemas.openxmlformats.org/officeDocument/2006/relationships/hyperlink" Target="https://talan.bank.gov.ua/get-user-certificate/6kXL_VEA3_zLnM0LHo8U" TargetMode="External"/><Relationship Id="rId173" Type="http://schemas.openxmlformats.org/officeDocument/2006/relationships/hyperlink" Target="https://talan.bank.gov.ua/get-user-certificate/6kXL_8h8PmJFYdB2G8WN" TargetMode="External"/><Relationship Id="rId194" Type="http://schemas.openxmlformats.org/officeDocument/2006/relationships/hyperlink" Target="https://talan.bank.gov.ua/get-user-certificate/6kXL_jLn3SFPlrmgukHj" TargetMode="External"/><Relationship Id="rId208" Type="http://schemas.openxmlformats.org/officeDocument/2006/relationships/hyperlink" Target="https://talan.bank.gov.ua/get-user-certificate/6kXL_HxZymYf0036IaTL" TargetMode="External"/><Relationship Id="rId229" Type="http://schemas.openxmlformats.org/officeDocument/2006/relationships/hyperlink" Target="https://talan.bank.gov.ua/get-user-certificate/6kXL_S7CNuFk6_VK5EyL" TargetMode="External"/><Relationship Id="rId240" Type="http://schemas.openxmlformats.org/officeDocument/2006/relationships/hyperlink" Target="https://talan.bank.gov.ua/get-user-certificate/6kXL_3asGmS-8HnYtF4S" TargetMode="External"/><Relationship Id="rId14" Type="http://schemas.openxmlformats.org/officeDocument/2006/relationships/hyperlink" Target="https://talan.bank.gov.ua/get-user-certificate/6kXL_kJYfWxUgc0IMLxt" TargetMode="External"/><Relationship Id="rId35" Type="http://schemas.openxmlformats.org/officeDocument/2006/relationships/hyperlink" Target="https://talan.bank.gov.ua/get-user-certificate/6kXL_0l3wk_m7-H-tHWN" TargetMode="External"/><Relationship Id="rId56" Type="http://schemas.openxmlformats.org/officeDocument/2006/relationships/hyperlink" Target="https://talan.bank.gov.ua/get-user-certificate/6kXL_2fIH_hcUZV03vvF" TargetMode="External"/><Relationship Id="rId77" Type="http://schemas.openxmlformats.org/officeDocument/2006/relationships/hyperlink" Target="https://talan.bank.gov.ua/get-user-certificate/6kXL_75CtOCP7_5bAgao" TargetMode="External"/><Relationship Id="rId100" Type="http://schemas.openxmlformats.org/officeDocument/2006/relationships/hyperlink" Target="https://talan.bank.gov.ua/get-user-certificate/6kXL_s5isV_dQPZK3j7U" TargetMode="External"/><Relationship Id="rId8" Type="http://schemas.openxmlformats.org/officeDocument/2006/relationships/hyperlink" Target="https://talan.bank.gov.ua/get-user-certificate/6kXL_ALoM0bH3I4Hyi9s" TargetMode="External"/><Relationship Id="rId98" Type="http://schemas.openxmlformats.org/officeDocument/2006/relationships/hyperlink" Target="https://talan.bank.gov.ua/get-user-certificate/6kXL_uftQt5nVjjVOlfC" TargetMode="External"/><Relationship Id="rId121" Type="http://schemas.openxmlformats.org/officeDocument/2006/relationships/hyperlink" Target="https://talan.bank.gov.ua/get-user-certificate/6kXL_JfClHZr-nRrKzfy" TargetMode="External"/><Relationship Id="rId142" Type="http://schemas.openxmlformats.org/officeDocument/2006/relationships/hyperlink" Target="https://talan.bank.gov.ua/get-user-certificate/6kXL_14xFbPxZ51ZJLNG" TargetMode="External"/><Relationship Id="rId163" Type="http://schemas.openxmlformats.org/officeDocument/2006/relationships/hyperlink" Target="https://talan.bank.gov.ua/get-user-certificate/6kXL_w70eyUEaXU6C_GH" TargetMode="External"/><Relationship Id="rId184" Type="http://schemas.openxmlformats.org/officeDocument/2006/relationships/hyperlink" Target="https://talan.bank.gov.ua/get-user-certificate/6kXL_x8YnMbvgOpNWBLh" TargetMode="External"/><Relationship Id="rId219" Type="http://schemas.openxmlformats.org/officeDocument/2006/relationships/hyperlink" Target="https://talan.bank.gov.ua/get-user-certificate/6kXL_sgci67b-P8WXO9h" TargetMode="External"/><Relationship Id="rId230" Type="http://schemas.openxmlformats.org/officeDocument/2006/relationships/hyperlink" Target="https://talan.bank.gov.ua/get-user-certificate/6kXL__HJjLDRy8HwV1tu" TargetMode="External"/><Relationship Id="rId251" Type="http://schemas.openxmlformats.org/officeDocument/2006/relationships/hyperlink" Target="https://talan.bank.gov.ua/get-user-certificate/hwQ-m0WjZvbQbFetPMPI" TargetMode="External"/><Relationship Id="rId25" Type="http://schemas.openxmlformats.org/officeDocument/2006/relationships/hyperlink" Target="https://talan.bank.gov.ua/get-user-certificate/6kXL_TCTB25ZH_TGQtbE" TargetMode="External"/><Relationship Id="rId46" Type="http://schemas.openxmlformats.org/officeDocument/2006/relationships/hyperlink" Target="https://talan.bank.gov.ua/get-user-certificate/6kXL_jI-4YMwGkNnr77f" TargetMode="External"/><Relationship Id="rId67" Type="http://schemas.openxmlformats.org/officeDocument/2006/relationships/hyperlink" Target="https://talan.bank.gov.ua/get-user-certificate/6kXL_4mzhN0gZJPT5Lws" TargetMode="External"/><Relationship Id="rId88" Type="http://schemas.openxmlformats.org/officeDocument/2006/relationships/hyperlink" Target="https://talan.bank.gov.ua/get-user-certificate/6kXL_yut18yU8DpA3oK5" TargetMode="External"/><Relationship Id="rId111" Type="http://schemas.openxmlformats.org/officeDocument/2006/relationships/hyperlink" Target="https://talan.bank.gov.ua/get-user-certificate/6kXL_7lPsJvIvN_v1srs" TargetMode="External"/><Relationship Id="rId132" Type="http://schemas.openxmlformats.org/officeDocument/2006/relationships/hyperlink" Target="https://talan.bank.gov.ua/get-user-certificate/6kXL_0UW6aRFqlhOk0Ys" TargetMode="External"/><Relationship Id="rId153" Type="http://schemas.openxmlformats.org/officeDocument/2006/relationships/hyperlink" Target="https://talan.bank.gov.ua/get-user-certificate/6kXL_zhyP8sbCPP6QvWr" TargetMode="External"/><Relationship Id="rId174" Type="http://schemas.openxmlformats.org/officeDocument/2006/relationships/hyperlink" Target="https://talan.bank.gov.ua/get-user-certificate/6kXL_HR9A7wqeRihw4Jx" TargetMode="External"/><Relationship Id="rId195" Type="http://schemas.openxmlformats.org/officeDocument/2006/relationships/hyperlink" Target="https://talan.bank.gov.ua/get-user-certificate/6kXL_-Ekp5kRObJGuq4V" TargetMode="External"/><Relationship Id="rId209" Type="http://schemas.openxmlformats.org/officeDocument/2006/relationships/hyperlink" Target="https://talan.bank.gov.ua/get-user-certificate/6kXL_E266XgqDIBIpO1n" TargetMode="External"/><Relationship Id="rId220" Type="http://schemas.openxmlformats.org/officeDocument/2006/relationships/hyperlink" Target="https://talan.bank.gov.ua/get-user-certificate/6kXL_sBTf4LIaJnM-RHL" TargetMode="External"/><Relationship Id="rId241" Type="http://schemas.openxmlformats.org/officeDocument/2006/relationships/hyperlink" Target="https://talan.bank.gov.ua/get-user-certificate/6kXL_Y6bC9jykbUQIRqY" TargetMode="External"/><Relationship Id="rId15" Type="http://schemas.openxmlformats.org/officeDocument/2006/relationships/hyperlink" Target="https://talan.bank.gov.ua/get-user-certificate/6kXL__7w2uBL5anq3O8P" TargetMode="External"/><Relationship Id="rId36" Type="http://schemas.openxmlformats.org/officeDocument/2006/relationships/hyperlink" Target="https://talan.bank.gov.ua/get-user-certificate/6kXL_0dGe5Fc6rp067fI" TargetMode="External"/><Relationship Id="rId57" Type="http://schemas.openxmlformats.org/officeDocument/2006/relationships/hyperlink" Target="https://talan.bank.gov.ua/get-user-certificate/6kXL_b_WR99vevLBl13W" TargetMode="External"/><Relationship Id="rId78" Type="http://schemas.openxmlformats.org/officeDocument/2006/relationships/hyperlink" Target="https://talan.bank.gov.ua/get-user-certificate/6kXL_qSOLs8cCoErndRr" TargetMode="External"/><Relationship Id="rId99" Type="http://schemas.openxmlformats.org/officeDocument/2006/relationships/hyperlink" Target="https://talan.bank.gov.ua/get-user-certificate/6kXL_vNbUVDzul84f2Kt" TargetMode="External"/><Relationship Id="rId101" Type="http://schemas.openxmlformats.org/officeDocument/2006/relationships/hyperlink" Target="https://talan.bank.gov.ua/get-user-certificate/6kXL_nn41kt-M0LGkGK0" TargetMode="External"/><Relationship Id="rId122" Type="http://schemas.openxmlformats.org/officeDocument/2006/relationships/hyperlink" Target="https://talan.bank.gov.ua/get-user-certificate/6kXL_B_u7ovf-9t6dF7K" TargetMode="External"/><Relationship Id="rId143" Type="http://schemas.openxmlformats.org/officeDocument/2006/relationships/hyperlink" Target="https://talan.bank.gov.ua/get-user-certificate/6kXL_3NcwazhH4kVzvfV" TargetMode="External"/><Relationship Id="rId164" Type="http://schemas.openxmlformats.org/officeDocument/2006/relationships/hyperlink" Target="https://talan.bank.gov.ua/get-user-certificate/6kXL_cQtA1YsJV2pjUSO" TargetMode="External"/><Relationship Id="rId185" Type="http://schemas.openxmlformats.org/officeDocument/2006/relationships/hyperlink" Target="https://talan.bank.gov.ua/get-user-certificate/6kXL_u8l1r2B1jFbb3Ed" TargetMode="External"/><Relationship Id="rId9" Type="http://schemas.openxmlformats.org/officeDocument/2006/relationships/hyperlink" Target="https://talan.bank.gov.ua/get-user-certificate/6kXL_HpZWi4Mk9DGAfAn" TargetMode="External"/><Relationship Id="rId210" Type="http://schemas.openxmlformats.org/officeDocument/2006/relationships/hyperlink" Target="https://talan.bank.gov.ua/get-user-certificate/6kXL_WTnZb9f9oMsKH02" TargetMode="External"/><Relationship Id="rId26" Type="http://schemas.openxmlformats.org/officeDocument/2006/relationships/hyperlink" Target="https://talan.bank.gov.ua/get-user-certificate/6kXL_vtzzGJ6GXFhgbNX" TargetMode="External"/><Relationship Id="rId231" Type="http://schemas.openxmlformats.org/officeDocument/2006/relationships/hyperlink" Target="https://talan.bank.gov.ua/get-user-certificate/6kXL_ISeWcAvzv0F6cx6" TargetMode="External"/><Relationship Id="rId252" Type="http://schemas.openxmlformats.org/officeDocument/2006/relationships/hyperlink" Target="https://talan.bank.gov.ua/get-user-certificate/hwQ-mFQKZ6Qt7R9F-9P3" TargetMode="External"/><Relationship Id="rId47" Type="http://schemas.openxmlformats.org/officeDocument/2006/relationships/hyperlink" Target="https://talan.bank.gov.ua/get-user-certificate/6kXL_7xVylZ1zxEfkzcw" TargetMode="External"/><Relationship Id="rId68" Type="http://schemas.openxmlformats.org/officeDocument/2006/relationships/hyperlink" Target="https://talan.bank.gov.ua/get-user-certificate/6kXL_qN-jogBsjFoTqf4" TargetMode="External"/><Relationship Id="rId89" Type="http://schemas.openxmlformats.org/officeDocument/2006/relationships/hyperlink" Target="https://talan.bank.gov.ua/get-user-certificate/6kXL_p5_qJ5Z7rshH2Ac" TargetMode="External"/><Relationship Id="rId112" Type="http://schemas.openxmlformats.org/officeDocument/2006/relationships/hyperlink" Target="https://talan.bank.gov.ua/get-user-certificate/6kXL_hP54I8JNb08olaC" TargetMode="External"/><Relationship Id="rId133" Type="http://schemas.openxmlformats.org/officeDocument/2006/relationships/hyperlink" Target="https://talan.bank.gov.ua/get-user-certificate/6kXL_9PET0dXfJXur6UL" TargetMode="External"/><Relationship Id="rId154" Type="http://schemas.openxmlformats.org/officeDocument/2006/relationships/hyperlink" Target="https://talan.bank.gov.ua/get-user-certificate/6kXL_jv0rSrbGXsYMC8R" TargetMode="External"/><Relationship Id="rId175" Type="http://schemas.openxmlformats.org/officeDocument/2006/relationships/hyperlink" Target="https://talan.bank.gov.ua/get-user-certificate/6kXL_2u-mG_f7yWuNHi9" TargetMode="External"/><Relationship Id="rId196" Type="http://schemas.openxmlformats.org/officeDocument/2006/relationships/hyperlink" Target="https://talan.bank.gov.ua/get-user-certificate/6kXL_AX1Rfstd-6eKoxZ" TargetMode="External"/><Relationship Id="rId200" Type="http://schemas.openxmlformats.org/officeDocument/2006/relationships/hyperlink" Target="https://talan.bank.gov.ua/get-user-certificate/6kXL_rvGBBvjBTvxr4Sw" TargetMode="External"/><Relationship Id="rId16" Type="http://schemas.openxmlformats.org/officeDocument/2006/relationships/hyperlink" Target="https://talan.bank.gov.ua/get-user-certificate/6kXL_3QhKk2JoQkzxt3H" TargetMode="External"/><Relationship Id="rId221" Type="http://schemas.openxmlformats.org/officeDocument/2006/relationships/hyperlink" Target="https://talan.bank.gov.ua/get-user-certificate/6kXL_31eevK_d7wfxxlZ" TargetMode="External"/><Relationship Id="rId242" Type="http://schemas.openxmlformats.org/officeDocument/2006/relationships/hyperlink" Target="https://talan.bank.gov.ua/get-user-certificate/6kXL_-ywU5roTxA_cVIl" TargetMode="External"/><Relationship Id="rId37" Type="http://schemas.openxmlformats.org/officeDocument/2006/relationships/hyperlink" Target="https://talan.bank.gov.ua/get-user-certificate/6kXL_H31V6b0lF926kwh" TargetMode="External"/><Relationship Id="rId58" Type="http://schemas.openxmlformats.org/officeDocument/2006/relationships/hyperlink" Target="https://talan.bank.gov.ua/get-user-certificate/6kXL_PY_a3TDa1MaXkTe" TargetMode="External"/><Relationship Id="rId79" Type="http://schemas.openxmlformats.org/officeDocument/2006/relationships/hyperlink" Target="https://talan.bank.gov.ua/get-user-certificate/6kXL_eBwhAaODVNbs7Mc" TargetMode="External"/><Relationship Id="rId102" Type="http://schemas.openxmlformats.org/officeDocument/2006/relationships/hyperlink" Target="https://talan.bank.gov.ua/get-user-certificate/6kXL_8eI2ptvUYV4zY8f" TargetMode="External"/><Relationship Id="rId123" Type="http://schemas.openxmlformats.org/officeDocument/2006/relationships/hyperlink" Target="https://talan.bank.gov.ua/get-user-certificate/6kXL_vodJxLn9SQDIjJv" TargetMode="External"/><Relationship Id="rId144" Type="http://schemas.openxmlformats.org/officeDocument/2006/relationships/hyperlink" Target="https://talan.bank.gov.ua/get-user-certificate/6kXL_UTRAc9JXt7S-9b3" TargetMode="External"/><Relationship Id="rId90" Type="http://schemas.openxmlformats.org/officeDocument/2006/relationships/hyperlink" Target="https://talan.bank.gov.ua/get-user-certificate/6kXL_coDu41OXakk1a05" TargetMode="External"/><Relationship Id="rId165" Type="http://schemas.openxmlformats.org/officeDocument/2006/relationships/hyperlink" Target="https://talan.bank.gov.ua/get-user-certificate/6kXL_6XZ_0AvGxhKhNnU" TargetMode="External"/><Relationship Id="rId186" Type="http://schemas.openxmlformats.org/officeDocument/2006/relationships/hyperlink" Target="https://talan.bank.gov.ua/get-user-certificate/6kXL_oqM03nFBhE7gK4i" TargetMode="External"/><Relationship Id="rId211" Type="http://schemas.openxmlformats.org/officeDocument/2006/relationships/hyperlink" Target="https://talan.bank.gov.ua/get-user-certificate/6kXL_J6jafyB3sKC1aQq" TargetMode="External"/><Relationship Id="rId232" Type="http://schemas.openxmlformats.org/officeDocument/2006/relationships/hyperlink" Target="https://talan.bank.gov.ua/get-user-certificate/6kXL_A0ZcgKISX07ghwp" TargetMode="External"/><Relationship Id="rId253" Type="http://schemas.openxmlformats.org/officeDocument/2006/relationships/hyperlink" Target="https://talan.bank.gov.ua/get-user-certificate/CVmuORXesNmNTlZDnnad" TargetMode="External"/><Relationship Id="rId27" Type="http://schemas.openxmlformats.org/officeDocument/2006/relationships/hyperlink" Target="https://talan.bank.gov.ua/get-user-certificate/6kXL_8CFi25X3z3CrDtw" TargetMode="External"/><Relationship Id="rId48" Type="http://schemas.openxmlformats.org/officeDocument/2006/relationships/hyperlink" Target="https://talan.bank.gov.ua/get-user-certificate/6kXL_9DnZZRgjZZ3ycRb" TargetMode="External"/><Relationship Id="rId69" Type="http://schemas.openxmlformats.org/officeDocument/2006/relationships/hyperlink" Target="https://talan.bank.gov.ua/get-user-certificate/6kXL_-GM9CadOnaStC76" TargetMode="External"/><Relationship Id="rId113" Type="http://schemas.openxmlformats.org/officeDocument/2006/relationships/hyperlink" Target="https://talan.bank.gov.ua/get-user-certificate/6kXL_CYWKbc7bNkFTF1o" TargetMode="External"/><Relationship Id="rId134" Type="http://schemas.openxmlformats.org/officeDocument/2006/relationships/hyperlink" Target="https://talan.bank.gov.ua/get-user-certificate/6kXL_NGUoIFCjp7fZGvr" TargetMode="External"/><Relationship Id="rId80" Type="http://schemas.openxmlformats.org/officeDocument/2006/relationships/hyperlink" Target="https://talan.bank.gov.ua/get-user-certificate/6kXL_fek6_VE0bLG79tv" TargetMode="External"/><Relationship Id="rId155" Type="http://schemas.openxmlformats.org/officeDocument/2006/relationships/hyperlink" Target="https://talan.bank.gov.ua/get-user-certificate/6kXL_3Dlr_BNPan5F3j9" TargetMode="External"/><Relationship Id="rId176" Type="http://schemas.openxmlformats.org/officeDocument/2006/relationships/hyperlink" Target="https://talan.bank.gov.ua/get-user-certificate/6kXL_1DTi1DGbF44u53a" TargetMode="External"/><Relationship Id="rId197" Type="http://schemas.openxmlformats.org/officeDocument/2006/relationships/hyperlink" Target="https://talan.bank.gov.ua/get-user-certificate/6kXL_wijEBBJeawfPj0b" TargetMode="External"/><Relationship Id="rId201" Type="http://schemas.openxmlformats.org/officeDocument/2006/relationships/hyperlink" Target="https://talan.bank.gov.ua/get-user-certificate/6kXL_i-o_IohX-ufiCvN" TargetMode="External"/><Relationship Id="rId222" Type="http://schemas.openxmlformats.org/officeDocument/2006/relationships/hyperlink" Target="https://talan.bank.gov.ua/get-user-certificate/6kXL_xXCSWuThjT9SOAq" TargetMode="External"/><Relationship Id="rId243" Type="http://schemas.openxmlformats.org/officeDocument/2006/relationships/hyperlink" Target="https://talan.bank.gov.ua/get-user-certificate/6kXL_OJXJpeUXye-HHFe" TargetMode="External"/><Relationship Id="rId17" Type="http://schemas.openxmlformats.org/officeDocument/2006/relationships/hyperlink" Target="https://talan.bank.gov.ua/get-user-certificate/6kXL_lcA2VBtcfNndN4-" TargetMode="External"/><Relationship Id="rId38" Type="http://schemas.openxmlformats.org/officeDocument/2006/relationships/hyperlink" Target="https://talan.bank.gov.ua/get-user-certificate/6kXL_VmBy23t1FMHWIHu" TargetMode="External"/><Relationship Id="rId59" Type="http://schemas.openxmlformats.org/officeDocument/2006/relationships/hyperlink" Target="https://talan.bank.gov.ua/get-user-certificate/6kXL_0gbpMAll2k_xsPC" TargetMode="External"/><Relationship Id="rId103" Type="http://schemas.openxmlformats.org/officeDocument/2006/relationships/hyperlink" Target="https://talan.bank.gov.ua/get-user-certificate/6kXL_cs4qoEMeFKEgilh" TargetMode="External"/><Relationship Id="rId124" Type="http://schemas.openxmlformats.org/officeDocument/2006/relationships/hyperlink" Target="https://talan.bank.gov.ua/get-user-certificate/6kXL_v1NyiB5aAj35w-M" TargetMode="External"/><Relationship Id="rId70" Type="http://schemas.openxmlformats.org/officeDocument/2006/relationships/hyperlink" Target="https://talan.bank.gov.ua/get-user-certificate/6kXL_giV3XoMdAzpwUuY" TargetMode="External"/><Relationship Id="rId91" Type="http://schemas.openxmlformats.org/officeDocument/2006/relationships/hyperlink" Target="https://talan.bank.gov.ua/get-user-certificate/6kXL_vIY5FoXgxQPA_jK" TargetMode="External"/><Relationship Id="rId145" Type="http://schemas.openxmlformats.org/officeDocument/2006/relationships/hyperlink" Target="https://talan.bank.gov.ua/get-user-certificate/6kXL_olqQh9s5yyRYwDO" TargetMode="External"/><Relationship Id="rId166" Type="http://schemas.openxmlformats.org/officeDocument/2006/relationships/hyperlink" Target="https://talan.bank.gov.ua/get-user-certificate/6kXL_YdU5lmbWpOdZdIT" TargetMode="External"/><Relationship Id="rId187" Type="http://schemas.openxmlformats.org/officeDocument/2006/relationships/hyperlink" Target="https://talan.bank.gov.ua/get-user-certificate/6kXL_HQtePV4SmJhu96V" TargetMode="External"/><Relationship Id="rId1" Type="http://schemas.openxmlformats.org/officeDocument/2006/relationships/hyperlink" Target="https://talan.bank.gov.ua/get-user-certificate/6kXL_zLSKWBXfxjB9u3n" TargetMode="External"/><Relationship Id="rId212" Type="http://schemas.openxmlformats.org/officeDocument/2006/relationships/hyperlink" Target="https://talan.bank.gov.ua/get-user-certificate/6kXL_dV5TQ5FMPtoWIzQ" TargetMode="External"/><Relationship Id="rId233" Type="http://schemas.openxmlformats.org/officeDocument/2006/relationships/hyperlink" Target="https://talan.bank.gov.ua/get-user-certificate/6kXL_U251AslOQRU7dY1" TargetMode="External"/><Relationship Id="rId28" Type="http://schemas.openxmlformats.org/officeDocument/2006/relationships/hyperlink" Target="https://talan.bank.gov.ua/get-user-certificate/6kXL_X8PxJ78kBk-wQ8A" TargetMode="External"/><Relationship Id="rId49" Type="http://schemas.openxmlformats.org/officeDocument/2006/relationships/hyperlink" Target="https://talan.bank.gov.ua/get-user-certificate/6kXL_yboIG806VO7TRYw" TargetMode="External"/><Relationship Id="rId114" Type="http://schemas.openxmlformats.org/officeDocument/2006/relationships/hyperlink" Target="https://talan.bank.gov.ua/get-user-certificate/6kXL_trQX2GU9RaOtLPl" TargetMode="External"/><Relationship Id="rId60" Type="http://schemas.openxmlformats.org/officeDocument/2006/relationships/hyperlink" Target="https://talan.bank.gov.ua/get-user-certificate/6kXL_cTdVhCRYTIzU_CH" TargetMode="External"/><Relationship Id="rId81" Type="http://schemas.openxmlformats.org/officeDocument/2006/relationships/hyperlink" Target="https://talan.bank.gov.ua/get-user-certificate/6kXL_CdYW98eqxVckkQ2" TargetMode="External"/><Relationship Id="rId135" Type="http://schemas.openxmlformats.org/officeDocument/2006/relationships/hyperlink" Target="https://talan.bank.gov.ua/get-user-certificate/6kXL_pFZCQRTGc6Yl59z" TargetMode="External"/><Relationship Id="rId156" Type="http://schemas.openxmlformats.org/officeDocument/2006/relationships/hyperlink" Target="https://talan.bank.gov.ua/get-user-certificate/6kXL_4u0oWbTdspCSxwI" TargetMode="External"/><Relationship Id="rId177" Type="http://schemas.openxmlformats.org/officeDocument/2006/relationships/hyperlink" Target="https://talan.bank.gov.ua/get-user-certificate/6kXL_hFfMLeO7lQ5zOS_" TargetMode="External"/><Relationship Id="rId198" Type="http://schemas.openxmlformats.org/officeDocument/2006/relationships/hyperlink" Target="https://talan.bank.gov.ua/get-user-certificate/6kXL_O2s48H5UgGpJMUL" TargetMode="External"/><Relationship Id="rId202" Type="http://schemas.openxmlformats.org/officeDocument/2006/relationships/hyperlink" Target="https://talan.bank.gov.ua/get-user-certificate/6kXL_ozIWYympNeH8zzJ" TargetMode="External"/><Relationship Id="rId223" Type="http://schemas.openxmlformats.org/officeDocument/2006/relationships/hyperlink" Target="https://talan.bank.gov.ua/get-user-certificate/6kXL_xiUXzpVKDy2P1ez" TargetMode="External"/><Relationship Id="rId244" Type="http://schemas.openxmlformats.org/officeDocument/2006/relationships/hyperlink" Target="https://talan.bank.gov.ua/get-user-certificate/6kXL_WgTicDLIw0rD5Dq" TargetMode="External"/><Relationship Id="rId18" Type="http://schemas.openxmlformats.org/officeDocument/2006/relationships/hyperlink" Target="https://talan.bank.gov.ua/get-user-certificate/6kXL_TSIiiHf4S6_fLHr" TargetMode="External"/><Relationship Id="rId39" Type="http://schemas.openxmlformats.org/officeDocument/2006/relationships/hyperlink" Target="https://talan.bank.gov.ua/get-user-certificate/6kXL__zxehvLFiKZjETs" TargetMode="External"/><Relationship Id="rId50" Type="http://schemas.openxmlformats.org/officeDocument/2006/relationships/hyperlink" Target="https://talan.bank.gov.ua/get-user-certificate/6kXL_CZSkhIfIb5HQ0M-" TargetMode="External"/><Relationship Id="rId104" Type="http://schemas.openxmlformats.org/officeDocument/2006/relationships/hyperlink" Target="https://talan.bank.gov.ua/get-user-certificate/6kXL__rp_t0a5l-HguWh" TargetMode="External"/><Relationship Id="rId125" Type="http://schemas.openxmlformats.org/officeDocument/2006/relationships/hyperlink" Target="https://talan.bank.gov.ua/get-user-certificate/6kXL_K9wqV15_UFCCoYI" TargetMode="External"/><Relationship Id="rId146" Type="http://schemas.openxmlformats.org/officeDocument/2006/relationships/hyperlink" Target="https://talan.bank.gov.ua/get-user-certificate/6kXL_OmNBeFhcbQYSK58" TargetMode="External"/><Relationship Id="rId167" Type="http://schemas.openxmlformats.org/officeDocument/2006/relationships/hyperlink" Target="https://talan.bank.gov.ua/get-user-certificate/6kXL_baedFVRIEuHehv7" TargetMode="External"/><Relationship Id="rId188" Type="http://schemas.openxmlformats.org/officeDocument/2006/relationships/hyperlink" Target="https://talan.bank.gov.ua/get-user-certificate/6kXL_fZsT5plYj6WDy4b" TargetMode="External"/><Relationship Id="rId71" Type="http://schemas.openxmlformats.org/officeDocument/2006/relationships/hyperlink" Target="https://talan.bank.gov.ua/get-user-certificate/6kXL_FtFdx-ui7Fis0RH" TargetMode="External"/><Relationship Id="rId92" Type="http://schemas.openxmlformats.org/officeDocument/2006/relationships/hyperlink" Target="https://talan.bank.gov.ua/get-user-certificate/6kXL_XSXn3Lg7LCLOYmL" TargetMode="External"/><Relationship Id="rId213" Type="http://schemas.openxmlformats.org/officeDocument/2006/relationships/hyperlink" Target="https://talan.bank.gov.ua/get-user-certificate/6kXL_9id6ZEUPzchyA60" TargetMode="External"/><Relationship Id="rId234" Type="http://schemas.openxmlformats.org/officeDocument/2006/relationships/hyperlink" Target="https://talan.bank.gov.ua/get-user-certificate/6kXL_rX66CF9g6Vz4Uii" TargetMode="External"/><Relationship Id="rId2" Type="http://schemas.openxmlformats.org/officeDocument/2006/relationships/hyperlink" Target="https://talan.bank.gov.ua/get-user-certificate/6kXL_fR6js__Ywl6fpRQ" TargetMode="External"/><Relationship Id="rId29" Type="http://schemas.openxmlformats.org/officeDocument/2006/relationships/hyperlink" Target="https://talan.bank.gov.ua/get-user-certificate/6kXL_QD5TP0bZLC2IwxU" TargetMode="External"/><Relationship Id="rId40" Type="http://schemas.openxmlformats.org/officeDocument/2006/relationships/hyperlink" Target="https://talan.bank.gov.ua/get-user-certificate/6kXL_kGwC3HT_3roFeHF" TargetMode="External"/><Relationship Id="rId115" Type="http://schemas.openxmlformats.org/officeDocument/2006/relationships/hyperlink" Target="https://talan.bank.gov.ua/get-user-certificate/6kXL_TkSNZy2vOKqfTp0" TargetMode="External"/><Relationship Id="rId136" Type="http://schemas.openxmlformats.org/officeDocument/2006/relationships/hyperlink" Target="https://talan.bank.gov.ua/get-user-certificate/6kXL_r0qtogsLiyu7gGd" TargetMode="External"/><Relationship Id="rId157" Type="http://schemas.openxmlformats.org/officeDocument/2006/relationships/hyperlink" Target="https://talan.bank.gov.ua/get-user-certificate/6kXL_i5DtuwO5TdQKSyB" TargetMode="External"/><Relationship Id="rId178" Type="http://schemas.openxmlformats.org/officeDocument/2006/relationships/hyperlink" Target="https://talan.bank.gov.ua/get-user-certificate/6kXL_adXJ3rcdRp0okCN" TargetMode="External"/><Relationship Id="rId61" Type="http://schemas.openxmlformats.org/officeDocument/2006/relationships/hyperlink" Target="https://talan.bank.gov.ua/get-user-certificate/6kXL_Oa3b0gJuhUZmL3J" TargetMode="External"/><Relationship Id="rId82" Type="http://schemas.openxmlformats.org/officeDocument/2006/relationships/hyperlink" Target="https://talan.bank.gov.ua/get-user-certificate/6kXL_xON21YkHEoVHIA8" TargetMode="External"/><Relationship Id="rId199" Type="http://schemas.openxmlformats.org/officeDocument/2006/relationships/hyperlink" Target="https://talan.bank.gov.ua/get-user-certificate/6kXL_kdmOdJ43O_bY743" TargetMode="External"/><Relationship Id="rId203" Type="http://schemas.openxmlformats.org/officeDocument/2006/relationships/hyperlink" Target="https://talan.bank.gov.ua/get-user-certificate/6kXL_XVd4nkbXGQl3gvh" TargetMode="External"/><Relationship Id="rId19" Type="http://schemas.openxmlformats.org/officeDocument/2006/relationships/hyperlink" Target="https://talan.bank.gov.ua/get-user-certificate/6kXL_x9KTNdRGEEy29sA" TargetMode="External"/><Relationship Id="rId224" Type="http://schemas.openxmlformats.org/officeDocument/2006/relationships/hyperlink" Target="https://talan.bank.gov.ua/get-user-certificate/6kXL_iwr3pyCKBeMhoxF" TargetMode="External"/><Relationship Id="rId245" Type="http://schemas.openxmlformats.org/officeDocument/2006/relationships/hyperlink" Target="https://talan.bank.gov.ua/get-user-certificate/6kXL_k2-ZsC4ux7jm8Vz" TargetMode="External"/><Relationship Id="rId30" Type="http://schemas.openxmlformats.org/officeDocument/2006/relationships/hyperlink" Target="https://talan.bank.gov.ua/get-user-certificate/6kXL_vIqtoxhXgjS-E_i" TargetMode="External"/><Relationship Id="rId105" Type="http://schemas.openxmlformats.org/officeDocument/2006/relationships/hyperlink" Target="https://talan.bank.gov.ua/get-user-certificate/6kXL_0Osvk2SGeB5jPxI" TargetMode="External"/><Relationship Id="rId126" Type="http://schemas.openxmlformats.org/officeDocument/2006/relationships/hyperlink" Target="https://talan.bank.gov.ua/get-user-certificate/6kXL_KGRKA-XbsB42dMF" TargetMode="External"/><Relationship Id="rId147" Type="http://schemas.openxmlformats.org/officeDocument/2006/relationships/hyperlink" Target="https://talan.bank.gov.ua/get-user-certificate/6kXL_Ja_fHyLAtuu0VxZ" TargetMode="External"/><Relationship Id="rId168" Type="http://schemas.openxmlformats.org/officeDocument/2006/relationships/hyperlink" Target="https://talan.bank.gov.ua/get-user-certificate/6kXL_FHPJFAaI7clo5zH" TargetMode="External"/><Relationship Id="rId51" Type="http://schemas.openxmlformats.org/officeDocument/2006/relationships/hyperlink" Target="https://talan.bank.gov.ua/get-user-certificate/6kXL_MNmVCBZUS8bG9z1" TargetMode="External"/><Relationship Id="rId72" Type="http://schemas.openxmlformats.org/officeDocument/2006/relationships/hyperlink" Target="https://talan.bank.gov.ua/get-user-certificate/6kXL_0xMbbjsZQYrG3ss" TargetMode="External"/><Relationship Id="rId93" Type="http://schemas.openxmlformats.org/officeDocument/2006/relationships/hyperlink" Target="https://talan.bank.gov.ua/get-user-certificate/6kXL_YeyDRSewHDcgP_q" TargetMode="External"/><Relationship Id="rId189" Type="http://schemas.openxmlformats.org/officeDocument/2006/relationships/hyperlink" Target="https://talan.bank.gov.ua/get-user-certificate/6kXL_WZo5y1HSKC5SP25" TargetMode="External"/><Relationship Id="rId3" Type="http://schemas.openxmlformats.org/officeDocument/2006/relationships/hyperlink" Target="https://talan.bank.gov.ua/get-user-certificate/6kXL_2ZKIb3kOmB4oqu6" TargetMode="External"/><Relationship Id="rId214" Type="http://schemas.openxmlformats.org/officeDocument/2006/relationships/hyperlink" Target="https://talan.bank.gov.ua/get-user-certificate/6kXL_zTQc4_TkQTmly0t" TargetMode="External"/><Relationship Id="rId235" Type="http://schemas.openxmlformats.org/officeDocument/2006/relationships/hyperlink" Target="https://talan.bank.gov.ua/get-user-certificate/6kXL_TvS0TwqiM2pJxVq" TargetMode="External"/><Relationship Id="rId116" Type="http://schemas.openxmlformats.org/officeDocument/2006/relationships/hyperlink" Target="https://talan.bank.gov.ua/get-user-certificate/6kXL_l4lqjco909vYE9q" TargetMode="External"/><Relationship Id="rId137" Type="http://schemas.openxmlformats.org/officeDocument/2006/relationships/hyperlink" Target="https://talan.bank.gov.ua/get-user-certificate/6kXL_FnqLEX-AGOgBYEW" TargetMode="External"/><Relationship Id="rId158" Type="http://schemas.openxmlformats.org/officeDocument/2006/relationships/hyperlink" Target="https://talan.bank.gov.ua/get-user-certificate/6kXL_GQMt58mnvm_YnCo" TargetMode="External"/><Relationship Id="rId20" Type="http://schemas.openxmlformats.org/officeDocument/2006/relationships/hyperlink" Target="https://talan.bank.gov.ua/get-user-certificate/6kXL_Ptq7HKOa70SjCwC" TargetMode="External"/><Relationship Id="rId41" Type="http://schemas.openxmlformats.org/officeDocument/2006/relationships/hyperlink" Target="https://talan.bank.gov.ua/get-user-certificate/6kXL_wBf_OPIX3329E8u" TargetMode="External"/><Relationship Id="rId62" Type="http://schemas.openxmlformats.org/officeDocument/2006/relationships/hyperlink" Target="https://talan.bank.gov.ua/get-user-certificate/6kXL_XOYjmfUeGoU1wzy" TargetMode="External"/><Relationship Id="rId83" Type="http://schemas.openxmlformats.org/officeDocument/2006/relationships/hyperlink" Target="https://talan.bank.gov.ua/get-user-certificate/6kXL_oEHmOnZWULsgeNo" TargetMode="External"/><Relationship Id="rId179" Type="http://schemas.openxmlformats.org/officeDocument/2006/relationships/hyperlink" Target="https://talan.bank.gov.ua/get-user-certificate/6kXL_UNGHbzYtIOWg7T9" TargetMode="External"/><Relationship Id="rId190" Type="http://schemas.openxmlformats.org/officeDocument/2006/relationships/hyperlink" Target="https://talan.bank.gov.ua/get-user-certificate/6kXL_daWLOi4wV_Ho_5f" TargetMode="External"/><Relationship Id="rId204" Type="http://schemas.openxmlformats.org/officeDocument/2006/relationships/hyperlink" Target="https://talan.bank.gov.ua/get-user-certificate/6kXL_f50nDaCqhG-eWee" TargetMode="External"/><Relationship Id="rId225" Type="http://schemas.openxmlformats.org/officeDocument/2006/relationships/hyperlink" Target="https://talan.bank.gov.ua/get-user-certificate/6kXL_Y8Ag6qAUeq_M_Ep" TargetMode="External"/><Relationship Id="rId246" Type="http://schemas.openxmlformats.org/officeDocument/2006/relationships/hyperlink" Target="https://talan.bank.gov.ua/get-user-certificate/6kXL_kkAjGNyD5I9ORtP" TargetMode="External"/><Relationship Id="rId106" Type="http://schemas.openxmlformats.org/officeDocument/2006/relationships/hyperlink" Target="https://talan.bank.gov.ua/get-user-certificate/6kXL_Gm6F1eOGKYy7feB" TargetMode="External"/><Relationship Id="rId127" Type="http://schemas.openxmlformats.org/officeDocument/2006/relationships/hyperlink" Target="https://talan.bank.gov.ua/get-user-certificate/6kXL_LyfKbqU6xGZaCkv" TargetMode="External"/><Relationship Id="rId10" Type="http://schemas.openxmlformats.org/officeDocument/2006/relationships/hyperlink" Target="https://talan.bank.gov.ua/get-user-certificate/6kXL_MuVR15sV1MzjCW-" TargetMode="External"/><Relationship Id="rId31" Type="http://schemas.openxmlformats.org/officeDocument/2006/relationships/hyperlink" Target="https://talan.bank.gov.ua/get-user-certificate/6kXL_Os335cqDd40RcQI" TargetMode="External"/><Relationship Id="rId52" Type="http://schemas.openxmlformats.org/officeDocument/2006/relationships/hyperlink" Target="https://talan.bank.gov.ua/get-user-certificate/6kXL_eKgXwuDsLtAb6jf" TargetMode="External"/><Relationship Id="rId73" Type="http://schemas.openxmlformats.org/officeDocument/2006/relationships/hyperlink" Target="https://talan.bank.gov.ua/get-user-certificate/6kXL_VODQhrisgd9FDd2" TargetMode="External"/><Relationship Id="rId94" Type="http://schemas.openxmlformats.org/officeDocument/2006/relationships/hyperlink" Target="https://talan.bank.gov.ua/get-user-certificate/6kXL_lE4uC-C2pc2MTeM" TargetMode="External"/><Relationship Id="rId148" Type="http://schemas.openxmlformats.org/officeDocument/2006/relationships/hyperlink" Target="https://talan.bank.gov.ua/get-user-certificate/6kXL_aEIgSV_Xxwc7zDk" TargetMode="External"/><Relationship Id="rId169" Type="http://schemas.openxmlformats.org/officeDocument/2006/relationships/hyperlink" Target="https://talan.bank.gov.ua/get-user-certificate/6kXL_-TPdfnnhHzWJRKt" TargetMode="External"/><Relationship Id="rId4" Type="http://schemas.openxmlformats.org/officeDocument/2006/relationships/hyperlink" Target="https://talan.bank.gov.ua/get-user-certificate/6kXL_eUqOQFfrAmx0lbx" TargetMode="External"/><Relationship Id="rId180" Type="http://schemas.openxmlformats.org/officeDocument/2006/relationships/hyperlink" Target="https://talan.bank.gov.ua/get-user-certificate/6kXL_1X-_XImsdb1vbVc" TargetMode="External"/><Relationship Id="rId215" Type="http://schemas.openxmlformats.org/officeDocument/2006/relationships/hyperlink" Target="https://talan.bank.gov.ua/get-user-certificate/6kXL_J8zZrFmzFCKnpnW" TargetMode="External"/><Relationship Id="rId236" Type="http://schemas.openxmlformats.org/officeDocument/2006/relationships/hyperlink" Target="https://talan.bank.gov.ua/get-user-certificate/6kXL_Qygaxwsgh2N2s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4"/>
  <sheetViews>
    <sheetView tabSelected="1" topLeftCell="A226" zoomScale="85" zoomScaleNormal="85" workbookViewId="0">
      <selection activeCell="C258" sqref="C258"/>
    </sheetView>
  </sheetViews>
  <sheetFormatPr defaultRowHeight="14.4" x14ac:dyDescent="0.3"/>
  <cols>
    <col min="2" max="2" width="12.44140625" customWidth="1"/>
    <col min="3" max="3" width="35.33203125" customWidth="1"/>
    <col min="4" max="4" width="26.109375" customWidth="1"/>
  </cols>
  <sheetData>
    <row r="1" spans="1:4" ht="26.4" x14ac:dyDescent="0.3">
      <c r="A1" s="1" t="s">
        <v>501</v>
      </c>
      <c r="B1" s="2" t="s">
        <v>502</v>
      </c>
      <c r="C1" s="1" t="s">
        <v>503</v>
      </c>
      <c r="D1" s="3" t="s">
        <v>0</v>
      </c>
    </row>
    <row r="2" spans="1:4" x14ac:dyDescent="0.3">
      <c r="A2">
        <v>1</v>
      </c>
      <c r="B2" t="s">
        <v>1</v>
      </c>
      <c r="C2" t="s">
        <v>2</v>
      </c>
      <c r="D2" t="str">
        <f>HYPERLINK("https://talan.bank.gov.ua/get-user-certificate/6kXL_zLSKWBXfxjB9u3n","Завантажити сертифікат")</f>
        <v>Завантажити сертифікат</v>
      </c>
    </row>
    <row r="3" spans="1:4" x14ac:dyDescent="0.3">
      <c r="A3">
        <v>2</v>
      </c>
      <c r="B3" t="s">
        <v>3</v>
      </c>
      <c r="C3" t="s">
        <v>4</v>
      </c>
      <c r="D3" t="str">
        <f>HYPERLINK("https://talan.bank.gov.ua/get-user-certificate/6kXL_fR6js__Ywl6fpRQ","Завантажити сертифікат")</f>
        <v>Завантажити сертифікат</v>
      </c>
    </row>
    <row r="4" spans="1:4" x14ac:dyDescent="0.3">
      <c r="A4">
        <v>3</v>
      </c>
      <c r="B4" t="s">
        <v>5</v>
      </c>
      <c r="C4" t="s">
        <v>6</v>
      </c>
      <c r="D4" t="str">
        <f>HYPERLINK("https://talan.bank.gov.ua/get-user-certificate/6kXL_2ZKIb3kOmB4oqu6","Завантажити сертифікат")</f>
        <v>Завантажити сертифікат</v>
      </c>
    </row>
    <row r="5" spans="1:4" x14ac:dyDescent="0.3">
      <c r="A5">
        <v>4</v>
      </c>
      <c r="B5" t="s">
        <v>7</v>
      </c>
      <c r="C5" t="s">
        <v>8</v>
      </c>
      <c r="D5" t="str">
        <f>HYPERLINK("https://talan.bank.gov.ua/get-user-certificate/6kXL_eUqOQFfrAmx0lbx","Завантажити сертифікат")</f>
        <v>Завантажити сертифікат</v>
      </c>
    </row>
    <row r="6" spans="1:4" x14ac:dyDescent="0.3">
      <c r="A6">
        <v>5</v>
      </c>
      <c r="B6" t="s">
        <v>9</v>
      </c>
      <c r="C6" t="s">
        <v>10</v>
      </c>
      <c r="D6" t="str">
        <f>HYPERLINK("https://talan.bank.gov.ua/get-user-certificate/6kXL_auTVxosHXEwHUGU","Завантажити сертифікат")</f>
        <v>Завантажити сертифікат</v>
      </c>
    </row>
    <row r="7" spans="1:4" x14ac:dyDescent="0.3">
      <c r="A7">
        <v>6</v>
      </c>
      <c r="B7" t="s">
        <v>11</v>
      </c>
      <c r="C7" t="s">
        <v>12</v>
      </c>
      <c r="D7" t="str">
        <f>HYPERLINK("https://talan.bank.gov.ua/get-user-certificate/6kXL_WjBZH432t_Ie7BP","Завантажити сертифікат")</f>
        <v>Завантажити сертифікат</v>
      </c>
    </row>
    <row r="8" spans="1:4" x14ac:dyDescent="0.3">
      <c r="A8">
        <v>7</v>
      </c>
      <c r="B8" t="s">
        <v>13</v>
      </c>
      <c r="C8" t="s">
        <v>14</v>
      </c>
      <c r="D8" t="str">
        <f>HYPERLINK("https://talan.bank.gov.ua/get-user-certificate/6kXL_R7_LrK1zTxdCKkL","Завантажити сертифікат")</f>
        <v>Завантажити сертифікат</v>
      </c>
    </row>
    <row r="9" spans="1:4" x14ac:dyDescent="0.3">
      <c r="A9">
        <v>8</v>
      </c>
      <c r="B9" t="s">
        <v>15</v>
      </c>
      <c r="C9" t="s">
        <v>16</v>
      </c>
      <c r="D9" t="str">
        <f>HYPERLINK("https://talan.bank.gov.ua/get-user-certificate/6kXL_ALoM0bH3I4Hyi9s","Завантажити сертифікат")</f>
        <v>Завантажити сертифікат</v>
      </c>
    </row>
    <row r="10" spans="1:4" x14ac:dyDescent="0.3">
      <c r="A10">
        <v>9</v>
      </c>
      <c r="B10" t="s">
        <v>17</v>
      </c>
      <c r="C10" t="s">
        <v>18</v>
      </c>
      <c r="D10" t="str">
        <f>HYPERLINK("https://talan.bank.gov.ua/get-user-certificate/6kXL_HpZWi4Mk9DGAfAn","Завантажити сертифікат")</f>
        <v>Завантажити сертифікат</v>
      </c>
    </row>
    <row r="11" spans="1:4" x14ac:dyDescent="0.3">
      <c r="A11">
        <v>10</v>
      </c>
      <c r="B11" t="s">
        <v>19</v>
      </c>
      <c r="C11" t="s">
        <v>20</v>
      </c>
      <c r="D11" t="str">
        <f>HYPERLINK("https://talan.bank.gov.ua/get-user-certificate/6kXL_MuVR15sV1MzjCW-","Завантажити сертифікат")</f>
        <v>Завантажити сертифікат</v>
      </c>
    </row>
    <row r="12" spans="1:4" x14ac:dyDescent="0.3">
      <c r="A12">
        <v>11</v>
      </c>
      <c r="B12" t="s">
        <v>21</v>
      </c>
      <c r="C12" t="s">
        <v>22</v>
      </c>
      <c r="D12" t="str">
        <f>HYPERLINK("https://talan.bank.gov.ua/get-user-certificate/6kXL_4ngiRpyafFF0_yX","Завантажити сертифікат")</f>
        <v>Завантажити сертифікат</v>
      </c>
    </row>
    <row r="13" spans="1:4" x14ac:dyDescent="0.3">
      <c r="A13">
        <v>12</v>
      </c>
      <c r="B13" t="s">
        <v>23</v>
      </c>
      <c r="C13" t="s">
        <v>24</v>
      </c>
      <c r="D13" t="str">
        <f>HYPERLINK("https://talan.bank.gov.ua/get-user-certificate/6kXL_ZIld8Jyval16KLP","Завантажити сертифікат")</f>
        <v>Завантажити сертифікат</v>
      </c>
    </row>
    <row r="14" spans="1:4" x14ac:dyDescent="0.3">
      <c r="A14">
        <v>13</v>
      </c>
      <c r="B14" t="s">
        <v>25</v>
      </c>
      <c r="C14" t="s">
        <v>26</v>
      </c>
      <c r="D14" t="str">
        <f>HYPERLINK("https://talan.bank.gov.ua/get-user-certificate/6kXL_RSyv-OYUSD18pYL","Завантажити сертифікат")</f>
        <v>Завантажити сертифікат</v>
      </c>
    </row>
    <row r="15" spans="1:4" x14ac:dyDescent="0.3">
      <c r="A15">
        <v>14</v>
      </c>
      <c r="B15" t="s">
        <v>27</v>
      </c>
      <c r="C15" t="s">
        <v>28</v>
      </c>
      <c r="D15" t="str">
        <f>HYPERLINK("https://talan.bank.gov.ua/get-user-certificate/6kXL_kJYfWxUgc0IMLxt","Завантажити сертифікат")</f>
        <v>Завантажити сертифікат</v>
      </c>
    </row>
    <row r="16" spans="1:4" x14ac:dyDescent="0.3">
      <c r="A16">
        <v>15</v>
      </c>
      <c r="B16" t="s">
        <v>29</v>
      </c>
      <c r="C16" t="s">
        <v>30</v>
      </c>
      <c r="D16" t="str">
        <f>HYPERLINK("https://talan.bank.gov.ua/get-user-certificate/6kXL__7w2uBL5anq3O8P","Завантажити сертифікат")</f>
        <v>Завантажити сертифікат</v>
      </c>
    </row>
    <row r="17" spans="1:4" x14ac:dyDescent="0.3">
      <c r="A17">
        <v>16</v>
      </c>
      <c r="B17" t="s">
        <v>31</v>
      </c>
      <c r="C17" t="s">
        <v>32</v>
      </c>
      <c r="D17" t="str">
        <f>HYPERLINK("https://talan.bank.gov.ua/get-user-certificate/6kXL_3QhKk2JoQkzxt3H","Завантажити сертифікат")</f>
        <v>Завантажити сертифікат</v>
      </c>
    </row>
    <row r="18" spans="1:4" x14ac:dyDescent="0.3">
      <c r="A18">
        <v>17</v>
      </c>
      <c r="B18" t="s">
        <v>33</v>
      </c>
      <c r="C18" t="s">
        <v>34</v>
      </c>
      <c r="D18" t="str">
        <f>HYPERLINK("https://talan.bank.gov.ua/get-user-certificate/6kXL_lcA2VBtcfNndN4-","Завантажити сертифікат")</f>
        <v>Завантажити сертифікат</v>
      </c>
    </row>
    <row r="19" spans="1:4" x14ac:dyDescent="0.3">
      <c r="A19">
        <v>18</v>
      </c>
      <c r="B19" t="s">
        <v>35</v>
      </c>
      <c r="C19" t="s">
        <v>36</v>
      </c>
      <c r="D19" t="str">
        <f>HYPERLINK("https://talan.bank.gov.ua/get-user-certificate/6kXL_TSIiiHf4S6_fLHr","Завантажити сертифікат")</f>
        <v>Завантажити сертифікат</v>
      </c>
    </row>
    <row r="20" spans="1:4" x14ac:dyDescent="0.3">
      <c r="A20">
        <v>19</v>
      </c>
      <c r="B20" t="s">
        <v>37</v>
      </c>
      <c r="C20" t="s">
        <v>38</v>
      </c>
      <c r="D20" t="str">
        <f>HYPERLINK("https://talan.bank.gov.ua/get-user-certificate/6kXL_x9KTNdRGEEy29sA","Завантажити сертифікат")</f>
        <v>Завантажити сертифікат</v>
      </c>
    </row>
    <row r="21" spans="1:4" x14ac:dyDescent="0.3">
      <c r="A21">
        <v>20</v>
      </c>
      <c r="B21" t="s">
        <v>39</v>
      </c>
      <c r="C21" t="s">
        <v>40</v>
      </c>
      <c r="D21" t="str">
        <f>HYPERLINK("https://talan.bank.gov.ua/get-user-certificate/6kXL_Ptq7HKOa70SjCwC","Завантажити сертифікат")</f>
        <v>Завантажити сертифікат</v>
      </c>
    </row>
    <row r="22" spans="1:4" x14ac:dyDescent="0.3">
      <c r="A22">
        <v>21</v>
      </c>
      <c r="B22" t="s">
        <v>41</v>
      </c>
      <c r="C22" t="s">
        <v>42</v>
      </c>
      <c r="D22" t="str">
        <f>HYPERLINK("https://talan.bank.gov.ua/get-user-certificate/6kXL_RxOVXROfIKferdJ","Завантажити сертифікат")</f>
        <v>Завантажити сертифікат</v>
      </c>
    </row>
    <row r="23" spans="1:4" x14ac:dyDescent="0.3">
      <c r="A23">
        <v>22</v>
      </c>
      <c r="B23" t="s">
        <v>43</v>
      </c>
      <c r="C23" t="s">
        <v>44</v>
      </c>
      <c r="D23" t="str">
        <f>HYPERLINK("https://talan.bank.gov.ua/get-user-certificate/6kXL_pOgbXPrtHbfkvZp","Завантажити сертифікат")</f>
        <v>Завантажити сертифікат</v>
      </c>
    </row>
    <row r="24" spans="1:4" x14ac:dyDescent="0.3">
      <c r="A24">
        <v>23</v>
      </c>
      <c r="B24" t="s">
        <v>45</v>
      </c>
      <c r="C24" t="s">
        <v>46</v>
      </c>
      <c r="D24" t="str">
        <f>HYPERLINK("https://talan.bank.gov.ua/get-user-certificate/6kXL_lmDqC_xvrpX0ase","Завантажити сертифікат")</f>
        <v>Завантажити сертифікат</v>
      </c>
    </row>
    <row r="25" spans="1:4" x14ac:dyDescent="0.3">
      <c r="A25">
        <v>24</v>
      </c>
      <c r="B25" t="s">
        <v>47</v>
      </c>
      <c r="C25" t="s">
        <v>48</v>
      </c>
      <c r="D25" t="str">
        <f>HYPERLINK("https://talan.bank.gov.ua/get-user-certificate/6kXL_ib4nmMKaJ7W0InM","Завантажити сертифікат")</f>
        <v>Завантажити сертифікат</v>
      </c>
    </row>
    <row r="26" spans="1:4" x14ac:dyDescent="0.3">
      <c r="A26">
        <v>25</v>
      </c>
      <c r="B26" t="s">
        <v>49</v>
      </c>
      <c r="C26" t="s">
        <v>50</v>
      </c>
      <c r="D26" t="str">
        <f>HYPERLINK("https://talan.bank.gov.ua/get-user-certificate/6kXL_TCTB25ZH_TGQtbE","Завантажити сертифікат")</f>
        <v>Завантажити сертифікат</v>
      </c>
    </row>
    <row r="27" spans="1:4" x14ac:dyDescent="0.3">
      <c r="A27">
        <v>26</v>
      </c>
      <c r="B27" t="s">
        <v>51</v>
      </c>
      <c r="C27" t="s">
        <v>52</v>
      </c>
      <c r="D27" t="str">
        <f>HYPERLINK("https://talan.bank.gov.ua/get-user-certificate/6kXL_vtzzGJ6GXFhgbNX","Завантажити сертифікат")</f>
        <v>Завантажити сертифікат</v>
      </c>
    </row>
    <row r="28" spans="1:4" x14ac:dyDescent="0.3">
      <c r="A28">
        <v>27</v>
      </c>
      <c r="B28" t="s">
        <v>53</v>
      </c>
      <c r="C28" t="s">
        <v>54</v>
      </c>
      <c r="D28" t="str">
        <f>HYPERLINK("https://talan.bank.gov.ua/get-user-certificate/6kXL_8CFi25X3z3CrDtw","Завантажити сертифікат")</f>
        <v>Завантажити сертифікат</v>
      </c>
    </row>
    <row r="29" spans="1:4" x14ac:dyDescent="0.3">
      <c r="A29">
        <v>28</v>
      </c>
      <c r="B29" t="s">
        <v>55</v>
      </c>
      <c r="C29" t="s">
        <v>56</v>
      </c>
      <c r="D29" t="str">
        <f>HYPERLINK("https://talan.bank.gov.ua/get-user-certificate/6kXL_X8PxJ78kBk-wQ8A","Завантажити сертифікат")</f>
        <v>Завантажити сертифікат</v>
      </c>
    </row>
    <row r="30" spans="1:4" x14ac:dyDescent="0.3">
      <c r="A30">
        <v>29</v>
      </c>
      <c r="B30" t="s">
        <v>57</v>
      </c>
      <c r="C30" t="s">
        <v>58</v>
      </c>
      <c r="D30" t="str">
        <f>HYPERLINK("https://talan.bank.gov.ua/get-user-certificate/6kXL_QD5TP0bZLC2IwxU","Завантажити сертифікат")</f>
        <v>Завантажити сертифікат</v>
      </c>
    </row>
    <row r="31" spans="1:4" x14ac:dyDescent="0.3">
      <c r="A31">
        <v>30</v>
      </c>
      <c r="B31" t="s">
        <v>59</v>
      </c>
      <c r="C31" t="s">
        <v>60</v>
      </c>
      <c r="D31" t="str">
        <f>HYPERLINK("https://talan.bank.gov.ua/get-user-certificate/6kXL_vIqtoxhXgjS-E_i","Завантажити сертифікат")</f>
        <v>Завантажити сертифікат</v>
      </c>
    </row>
    <row r="32" spans="1:4" x14ac:dyDescent="0.3">
      <c r="A32">
        <v>31</v>
      </c>
      <c r="B32" t="s">
        <v>61</v>
      </c>
      <c r="C32" t="s">
        <v>62</v>
      </c>
      <c r="D32" t="str">
        <f>HYPERLINK("https://talan.bank.gov.ua/get-user-certificate/6kXL_Os335cqDd40RcQI","Завантажити сертифікат")</f>
        <v>Завантажити сертифікат</v>
      </c>
    </row>
    <row r="33" spans="1:4" x14ac:dyDescent="0.3">
      <c r="A33">
        <v>32</v>
      </c>
      <c r="B33" t="s">
        <v>63</v>
      </c>
      <c r="C33" t="s">
        <v>64</v>
      </c>
      <c r="D33" t="str">
        <f>HYPERLINK("https://talan.bank.gov.ua/get-user-certificate/6kXL_lL1VclgmM6hIkG7","Завантажити сертифікат")</f>
        <v>Завантажити сертифікат</v>
      </c>
    </row>
    <row r="34" spans="1:4" x14ac:dyDescent="0.3">
      <c r="A34">
        <v>33</v>
      </c>
      <c r="B34" t="s">
        <v>65</v>
      </c>
      <c r="C34" t="s">
        <v>66</v>
      </c>
      <c r="D34" t="str">
        <f>HYPERLINK("https://talan.bank.gov.ua/get-user-certificate/6kXL_HeNJF-OF721r52b","Завантажити сертифікат")</f>
        <v>Завантажити сертифікат</v>
      </c>
    </row>
    <row r="35" spans="1:4" x14ac:dyDescent="0.3">
      <c r="A35">
        <v>34</v>
      </c>
      <c r="B35" t="s">
        <v>67</v>
      </c>
      <c r="C35" t="s">
        <v>68</v>
      </c>
      <c r="D35" t="str">
        <f>HYPERLINK("https://talan.bank.gov.ua/get-user-certificate/6kXL_Uic0S-DIuR867V6","Завантажити сертифікат")</f>
        <v>Завантажити сертифікат</v>
      </c>
    </row>
    <row r="36" spans="1:4" x14ac:dyDescent="0.3">
      <c r="A36">
        <v>35</v>
      </c>
      <c r="B36" t="s">
        <v>69</v>
      </c>
      <c r="C36" t="s">
        <v>70</v>
      </c>
      <c r="D36" t="str">
        <f>HYPERLINK("https://talan.bank.gov.ua/get-user-certificate/6kXL_0l3wk_m7-H-tHWN","Завантажити сертифікат")</f>
        <v>Завантажити сертифікат</v>
      </c>
    </row>
    <row r="37" spans="1:4" x14ac:dyDescent="0.3">
      <c r="A37">
        <v>36</v>
      </c>
      <c r="B37" t="s">
        <v>71</v>
      </c>
      <c r="C37" t="s">
        <v>72</v>
      </c>
      <c r="D37" t="str">
        <f>HYPERLINK("https://talan.bank.gov.ua/get-user-certificate/6kXL_0dGe5Fc6rp067fI","Завантажити сертифікат")</f>
        <v>Завантажити сертифікат</v>
      </c>
    </row>
    <row r="38" spans="1:4" x14ac:dyDescent="0.3">
      <c r="A38">
        <v>37</v>
      </c>
      <c r="B38" t="s">
        <v>73</v>
      </c>
      <c r="C38" t="s">
        <v>74</v>
      </c>
      <c r="D38" t="str">
        <f>HYPERLINK("https://talan.bank.gov.ua/get-user-certificate/6kXL_H31V6b0lF926kwh","Завантажити сертифікат")</f>
        <v>Завантажити сертифікат</v>
      </c>
    </row>
    <row r="39" spans="1:4" x14ac:dyDescent="0.3">
      <c r="A39">
        <v>38</v>
      </c>
      <c r="B39" t="s">
        <v>75</v>
      </c>
      <c r="C39" t="s">
        <v>76</v>
      </c>
      <c r="D39" t="str">
        <f>HYPERLINK("https://talan.bank.gov.ua/get-user-certificate/6kXL_VmBy23t1FMHWIHu","Завантажити сертифікат")</f>
        <v>Завантажити сертифікат</v>
      </c>
    </row>
    <row r="40" spans="1:4" x14ac:dyDescent="0.3">
      <c r="A40">
        <v>39</v>
      </c>
      <c r="B40" t="s">
        <v>77</v>
      </c>
      <c r="C40" t="s">
        <v>78</v>
      </c>
      <c r="D40" t="str">
        <f>HYPERLINK("https://talan.bank.gov.ua/get-user-certificate/6kXL__zxehvLFiKZjETs","Завантажити сертифікат")</f>
        <v>Завантажити сертифікат</v>
      </c>
    </row>
    <row r="41" spans="1:4" x14ac:dyDescent="0.3">
      <c r="A41">
        <v>40</v>
      </c>
      <c r="B41" t="s">
        <v>79</v>
      </c>
      <c r="C41" t="s">
        <v>80</v>
      </c>
      <c r="D41" t="str">
        <f>HYPERLINK("https://talan.bank.gov.ua/get-user-certificate/6kXL_kGwC3HT_3roFeHF","Завантажити сертифікат")</f>
        <v>Завантажити сертифікат</v>
      </c>
    </row>
    <row r="42" spans="1:4" x14ac:dyDescent="0.3">
      <c r="A42">
        <v>41</v>
      </c>
      <c r="B42" t="s">
        <v>81</v>
      </c>
      <c r="C42" t="s">
        <v>82</v>
      </c>
      <c r="D42" t="str">
        <f>HYPERLINK("https://talan.bank.gov.ua/get-user-certificate/6kXL_wBf_OPIX3329E8u","Завантажити сертифікат")</f>
        <v>Завантажити сертифікат</v>
      </c>
    </row>
    <row r="43" spans="1:4" x14ac:dyDescent="0.3">
      <c r="A43">
        <v>42</v>
      </c>
      <c r="B43" t="s">
        <v>83</v>
      </c>
      <c r="C43" t="s">
        <v>84</v>
      </c>
      <c r="D43" t="str">
        <f>HYPERLINK("https://talan.bank.gov.ua/get-user-certificate/6kXL_AqDC1x2ZgdR7fUH","Завантажити сертифікат")</f>
        <v>Завантажити сертифікат</v>
      </c>
    </row>
    <row r="44" spans="1:4" x14ac:dyDescent="0.3">
      <c r="A44">
        <v>43</v>
      </c>
      <c r="B44" t="s">
        <v>85</v>
      </c>
      <c r="C44" t="s">
        <v>86</v>
      </c>
      <c r="D44" t="str">
        <f>HYPERLINK("https://talan.bank.gov.ua/get-user-certificate/6kXL_D75Czuo_dRVOJqK","Завантажити сертифікат")</f>
        <v>Завантажити сертифікат</v>
      </c>
    </row>
    <row r="45" spans="1:4" x14ac:dyDescent="0.3">
      <c r="A45">
        <v>44</v>
      </c>
      <c r="B45" t="s">
        <v>87</v>
      </c>
      <c r="C45" t="s">
        <v>88</v>
      </c>
      <c r="D45" t="str">
        <f>HYPERLINK("https://talan.bank.gov.ua/get-user-certificate/6kXL_k4grv0qycsW57v4","Завантажити сертифікат")</f>
        <v>Завантажити сертифікат</v>
      </c>
    </row>
    <row r="46" spans="1:4" x14ac:dyDescent="0.3">
      <c r="A46">
        <v>45</v>
      </c>
      <c r="B46" t="s">
        <v>89</v>
      </c>
      <c r="C46" t="s">
        <v>90</v>
      </c>
      <c r="D46" t="str">
        <f>HYPERLINK("https://talan.bank.gov.ua/get-user-certificate/6kXL_0L_q40Eg_US99_X","Завантажити сертифікат")</f>
        <v>Завантажити сертифікат</v>
      </c>
    </row>
    <row r="47" spans="1:4" x14ac:dyDescent="0.3">
      <c r="A47">
        <v>46</v>
      </c>
      <c r="B47" t="s">
        <v>91</v>
      </c>
      <c r="C47" t="s">
        <v>92</v>
      </c>
      <c r="D47" t="str">
        <f>HYPERLINK("https://talan.bank.gov.ua/get-user-certificate/6kXL_jI-4YMwGkNnr77f","Завантажити сертифікат")</f>
        <v>Завантажити сертифікат</v>
      </c>
    </row>
    <row r="48" spans="1:4" x14ac:dyDescent="0.3">
      <c r="A48">
        <v>47</v>
      </c>
      <c r="B48" t="s">
        <v>93</v>
      </c>
      <c r="C48" t="s">
        <v>94</v>
      </c>
      <c r="D48" t="str">
        <f>HYPERLINK("https://talan.bank.gov.ua/get-user-certificate/6kXL_7xVylZ1zxEfkzcw","Завантажити сертифікат")</f>
        <v>Завантажити сертифікат</v>
      </c>
    </row>
    <row r="49" spans="1:4" x14ac:dyDescent="0.3">
      <c r="A49">
        <v>48</v>
      </c>
      <c r="B49" t="s">
        <v>95</v>
      </c>
      <c r="C49" t="s">
        <v>96</v>
      </c>
      <c r="D49" t="str">
        <f>HYPERLINK("https://talan.bank.gov.ua/get-user-certificate/6kXL_9DnZZRgjZZ3ycRb","Завантажити сертифікат")</f>
        <v>Завантажити сертифікат</v>
      </c>
    </row>
    <row r="50" spans="1:4" x14ac:dyDescent="0.3">
      <c r="A50">
        <v>49</v>
      </c>
      <c r="B50" t="s">
        <v>97</v>
      </c>
      <c r="C50" t="s">
        <v>98</v>
      </c>
      <c r="D50" t="str">
        <f>HYPERLINK("https://talan.bank.gov.ua/get-user-certificate/6kXL_yboIG806VO7TRYw","Завантажити сертифікат")</f>
        <v>Завантажити сертифікат</v>
      </c>
    </row>
    <row r="51" spans="1:4" x14ac:dyDescent="0.3">
      <c r="A51">
        <v>50</v>
      </c>
      <c r="B51" t="s">
        <v>99</v>
      </c>
      <c r="C51" t="s">
        <v>100</v>
      </c>
      <c r="D51" t="str">
        <f>HYPERLINK("https://talan.bank.gov.ua/get-user-certificate/6kXL_CZSkhIfIb5HQ0M-","Завантажити сертифікат")</f>
        <v>Завантажити сертифікат</v>
      </c>
    </row>
    <row r="52" spans="1:4" x14ac:dyDescent="0.3">
      <c r="A52">
        <v>51</v>
      </c>
      <c r="B52" t="s">
        <v>101</v>
      </c>
      <c r="C52" t="s">
        <v>102</v>
      </c>
      <c r="D52" t="str">
        <f>HYPERLINK("https://talan.bank.gov.ua/get-user-certificate/6kXL_MNmVCBZUS8bG9z1","Завантажити сертифікат")</f>
        <v>Завантажити сертифікат</v>
      </c>
    </row>
    <row r="53" spans="1:4" x14ac:dyDescent="0.3">
      <c r="A53">
        <v>52</v>
      </c>
      <c r="B53" t="s">
        <v>103</v>
      </c>
      <c r="C53" t="s">
        <v>104</v>
      </c>
      <c r="D53" t="str">
        <f>HYPERLINK("https://talan.bank.gov.ua/get-user-certificate/6kXL_eKgXwuDsLtAb6jf","Завантажити сертифікат")</f>
        <v>Завантажити сертифікат</v>
      </c>
    </row>
    <row r="54" spans="1:4" x14ac:dyDescent="0.3">
      <c r="A54">
        <v>53</v>
      </c>
      <c r="B54" t="s">
        <v>105</v>
      </c>
      <c r="C54" t="s">
        <v>106</v>
      </c>
      <c r="D54" t="str">
        <f>HYPERLINK("https://talan.bank.gov.ua/get-user-certificate/6kXL_Ehi16ySdH7vYyui","Завантажити сертифікат")</f>
        <v>Завантажити сертифікат</v>
      </c>
    </row>
    <row r="55" spans="1:4" x14ac:dyDescent="0.3">
      <c r="A55">
        <v>54</v>
      </c>
      <c r="B55" t="s">
        <v>107</v>
      </c>
      <c r="C55" t="s">
        <v>108</v>
      </c>
      <c r="D55" t="str">
        <f>HYPERLINK("https://talan.bank.gov.ua/get-user-certificate/6kXL_n8Nf66O0iJJfkkw","Завантажити сертифікат")</f>
        <v>Завантажити сертифікат</v>
      </c>
    </row>
    <row r="56" spans="1:4" x14ac:dyDescent="0.3">
      <c r="A56">
        <v>55</v>
      </c>
      <c r="B56" t="s">
        <v>109</v>
      </c>
      <c r="C56" t="s">
        <v>110</v>
      </c>
      <c r="D56" t="str">
        <f>HYPERLINK("https://talan.bank.gov.ua/get-user-certificate/6kXL_NdC3-f4tuv6Cr93","Завантажити сертифікат")</f>
        <v>Завантажити сертифікат</v>
      </c>
    </row>
    <row r="57" spans="1:4" x14ac:dyDescent="0.3">
      <c r="A57">
        <v>56</v>
      </c>
      <c r="B57" t="s">
        <v>111</v>
      </c>
      <c r="C57" t="s">
        <v>112</v>
      </c>
      <c r="D57" t="str">
        <f>HYPERLINK("https://talan.bank.gov.ua/get-user-certificate/6kXL_2fIH_hcUZV03vvF","Завантажити сертифікат")</f>
        <v>Завантажити сертифікат</v>
      </c>
    </row>
    <row r="58" spans="1:4" x14ac:dyDescent="0.3">
      <c r="A58">
        <v>57</v>
      </c>
      <c r="B58" t="s">
        <v>113</v>
      </c>
      <c r="C58" t="s">
        <v>114</v>
      </c>
      <c r="D58" t="str">
        <f>HYPERLINK("https://talan.bank.gov.ua/get-user-certificate/6kXL_b_WR99vevLBl13W","Завантажити сертифікат")</f>
        <v>Завантажити сертифікат</v>
      </c>
    </row>
    <row r="59" spans="1:4" x14ac:dyDescent="0.3">
      <c r="A59">
        <v>58</v>
      </c>
      <c r="B59" t="s">
        <v>115</v>
      </c>
      <c r="C59" t="s">
        <v>116</v>
      </c>
      <c r="D59" t="str">
        <f>HYPERLINK("https://talan.bank.gov.ua/get-user-certificate/6kXL_PY_a3TDa1MaXkTe","Завантажити сертифікат")</f>
        <v>Завантажити сертифікат</v>
      </c>
    </row>
    <row r="60" spans="1:4" x14ac:dyDescent="0.3">
      <c r="A60">
        <v>59</v>
      </c>
      <c r="B60" t="s">
        <v>117</v>
      </c>
      <c r="C60" t="s">
        <v>118</v>
      </c>
      <c r="D60" t="str">
        <f>HYPERLINK("https://talan.bank.gov.ua/get-user-certificate/6kXL_0gbpMAll2k_xsPC","Завантажити сертифікат")</f>
        <v>Завантажити сертифікат</v>
      </c>
    </row>
    <row r="61" spans="1:4" x14ac:dyDescent="0.3">
      <c r="A61">
        <v>60</v>
      </c>
      <c r="B61" t="s">
        <v>119</v>
      </c>
      <c r="C61" t="s">
        <v>120</v>
      </c>
      <c r="D61" t="str">
        <f>HYPERLINK("https://talan.bank.gov.ua/get-user-certificate/6kXL_cTdVhCRYTIzU_CH","Завантажити сертифікат")</f>
        <v>Завантажити сертифікат</v>
      </c>
    </row>
    <row r="62" spans="1:4" x14ac:dyDescent="0.3">
      <c r="A62">
        <v>61</v>
      </c>
      <c r="B62" t="s">
        <v>121</v>
      </c>
      <c r="C62" t="s">
        <v>122</v>
      </c>
      <c r="D62" t="str">
        <f>HYPERLINK("https://talan.bank.gov.ua/get-user-certificate/6kXL_Oa3b0gJuhUZmL3J","Завантажити сертифікат")</f>
        <v>Завантажити сертифікат</v>
      </c>
    </row>
    <row r="63" spans="1:4" x14ac:dyDescent="0.3">
      <c r="A63">
        <v>62</v>
      </c>
      <c r="B63" t="s">
        <v>123</v>
      </c>
      <c r="C63" t="s">
        <v>124</v>
      </c>
      <c r="D63" t="str">
        <f>HYPERLINK("https://talan.bank.gov.ua/get-user-certificate/6kXL_XOYjmfUeGoU1wzy","Завантажити сертифікат")</f>
        <v>Завантажити сертифікат</v>
      </c>
    </row>
    <row r="64" spans="1:4" x14ac:dyDescent="0.3">
      <c r="A64">
        <v>63</v>
      </c>
      <c r="B64" t="s">
        <v>125</v>
      </c>
      <c r="C64" t="s">
        <v>126</v>
      </c>
      <c r="D64" t="str">
        <f>HYPERLINK("https://talan.bank.gov.ua/get-user-certificate/6kXL_UdE0Cch_-hxYZqg","Завантажити сертифікат")</f>
        <v>Завантажити сертифікат</v>
      </c>
    </row>
    <row r="65" spans="1:4" x14ac:dyDescent="0.3">
      <c r="A65">
        <v>64</v>
      </c>
      <c r="B65" t="s">
        <v>127</v>
      </c>
      <c r="C65" t="s">
        <v>128</v>
      </c>
      <c r="D65" t="str">
        <f>HYPERLINK("https://talan.bank.gov.ua/get-user-certificate/6kXL_nz4nFLBQfasHAzc","Завантажити сертифікат")</f>
        <v>Завантажити сертифікат</v>
      </c>
    </row>
    <row r="66" spans="1:4" x14ac:dyDescent="0.3">
      <c r="A66">
        <v>65</v>
      </c>
      <c r="B66" t="s">
        <v>129</v>
      </c>
      <c r="C66" t="s">
        <v>130</v>
      </c>
      <c r="D66" t="str">
        <f>HYPERLINK("https://talan.bank.gov.ua/get-user-certificate/6kXL_u4_v1gx1DI7uP6W","Завантажити сертифікат")</f>
        <v>Завантажити сертифікат</v>
      </c>
    </row>
    <row r="67" spans="1:4" x14ac:dyDescent="0.3">
      <c r="A67">
        <v>66</v>
      </c>
      <c r="B67" t="s">
        <v>131</v>
      </c>
      <c r="C67" t="s">
        <v>132</v>
      </c>
      <c r="D67" t="str">
        <f>HYPERLINK("https://talan.bank.gov.ua/get-user-certificate/6kXL_Mn2cWvMSKbztk9x","Завантажити сертифікат")</f>
        <v>Завантажити сертифікат</v>
      </c>
    </row>
    <row r="68" spans="1:4" x14ac:dyDescent="0.3">
      <c r="A68">
        <v>67</v>
      </c>
      <c r="B68" t="s">
        <v>133</v>
      </c>
      <c r="C68" t="s">
        <v>134</v>
      </c>
      <c r="D68" t="str">
        <f>HYPERLINK("https://talan.bank.gov.ua/get-user-certificate/6kXL_4mzhN0gZJPT5Lws","Завантажити сертифікат")</f>
        <v>Завантажити сертифікат</v>
      </c>
    </row>
    <row r="69" spans="1:4" x14ac:dyDescent="0.3">
      <c r="A69">
        <v>68</v>
      </c>
      <c r="B69" t="s">
        <v>135</v>
      </c>
      <c r="C69" t="s">
        <v>136</v>
      </c>
      <c r="D69" t="str">
        <f>HYPERLINK("https://talan.bank.gov.ua/get-user-certificate/6kXL_qN-jogBsjFoTqf4","Завантажити сертифікат")</f>
        <v>Завантажити сертифікат</v>
      </c>
    </row>
    <row r="70" spans="1:4" x14ac:dyDescent="0.3">
      <c r="A70">
        <v>69</v>
      </c>
      <c r="B70" t="s">
        <v>137</v>
      </c>
      <c r="C70" t="s">
        <v>138</v>
      </c>
      <c r="D70" t="str">
        <f>HYPERLINK("https://talan.bank.gov.ua/get-user-certificate/6kXL_-GM9CadOnaStC76","Завантажити сертифікат")</f>
        <v>Завантажити сертифікат</v>
      </c>
    </row>
    <row r="71" spans="1:4" x14ac:dyDescent="0.3">
      <c r="A71">
        <v>70</v>
      </c>
      <c r="B71" t="s">
        <v>139</v>
      </c>
      <c r="C71" t="s">
        <v>140</v>
      </c>
      <c r="D71" t="str">
        <f>HYPERLINK("https://talan.bank.gov.ua/get-user-certificate/6kXL_giV3XoMdAzpwUuY","Завантажити сертифікат")</f>
        <v>Завантажити сертифікат</v>
      </c>
    </row>
    <row r="72" spans="1:4" x14ac:dyDescent="0.3">
      <c r="A72">
        <v>71</v>
      </c>
      <c r="B72" t="s">
        <v>141</v>
      </c>
      <c r="C72" t="s">
        <v>142</v>
      </c>
      <c r="D72" t="str">
        <f>HYPERLINK("https://talan.bank.gov.ua/get-user-certificate/6kXL_FtFdx-ui7Fis0RH","Завантажити сертифікат")</f>
        <v>Завантажити сертифікат</v>
      </c>
    </row>
    <row r="73" spans="1:4" x14ac:dyDescent="0.3">
      <c r="A73">
        <v>72</v>
      </c>
      <c r="B73" t="s">
        <v>143</v>
      </c>
      <c r="C73" t="s">
        <v>144</v>
      </c>
      <c r="D73" t="str">
        <f>HYPERLINK("https://talan.bank.gov.ua/get-user-certificate/6kXL_0xMbbjsZQYrG3ss","Завантажити сертифікат")</f>
        <v>Завантажити сертифікат</v>
      </c>
    </row>
    <row r="74" spans="1:4" x14ac:dyDescent="0.3">
      <c r="A74">
        <v>73</v>
      </c>
      <c r="B74" t="s">
        <v>145</v>
      </c>
      <c r="C74" t="s">
        <v>146</v>
      </c>
      <c r="D74" t="str">
        <f>HYPERLINK("https://talan.bank.gov.ua/get-user-certificate/6kXL_VODQhrisgd9FDd2","Завантажити сертифікат")</f>
        <v>Завантажити сертифікат</v>
      </c>
    </row>
    <row r="75" spans="1:4" x14ac:dyDescent="0.3">
      <c r="A75">
        <v>74</v>
      </c>
      <c r="B75" t="s">
        <v>147</v>
      </c>
      <c r="C75" t="s">
        <v>148</v>
      </c>
      <c r="D75" t="str">
        <f>HYPERLINK("https://talan.bank.gov.ua/get-user-certificate/6kXL_XD2QWTTV-un5NON","Завантажити сертифікат")</f>
        <v>Завантажити сертифікат</v>
      </c>
    </row>
    <row r="76" spans="1:4" x14ac:dyDescent="0.3">
      <c r="A76">
        <v>75</v>
      </c>
      <c r="B76" t="s">
        <v>149</v>
      </c>
      <c r="C76" t="s">
        <v>150</v>
      </c>
      <c r="D76" t="str">
        <f>HYPERLINK("https://talan.bank.gov.ua/get-user-certificate/6kXL_OYQJoi-IRUxiJPl","Завантажити сертифікат")</f>
        <v>Завантажити сертифікат</v>
      </c>
    </row>
    <row r="77" spans="1:4" x14ac:dyDescent="0.3">
      <c r="A77">
        <v>76</v>
      </c>
      <c r="B77" t="s">
        <v>151</v>
      </c>
      <c r="C77" t="s">
        <v>152</v>
      </c>
      <c r="D77" t="str">
        <f>HYPERLINK("https://talan.bank.gov.ua/get-user-certificate/6kXL_ns3C7XgXl_-ghas","Завантажити сертифікат")</f>
        <v>Завантажити сертифікат</v>
      </c>
    </row>
    <row r="78" spans="1:4" x14ac:dyDescent="0.3">
      <c r="A78">
        <v>77</v>
      </c>
      <c r="B78" t="s">
        <v>153</v>
      </c>
      <c r="C78" t="s">
        <v>154</v>
      </c>
      <c r="D78" t="str">
        <f>HYPERLINK("https://talan.bank.gov.ua/get-user-certificate/6kXL_75CtOCP7_5bAgao","Завантажити сертифікат")</f>
        <v>Завантажити сертифікат</v>
      </c>
    </row>
    <row r="79" spans="1:4" x14ac:dyDescent="0.3">
      <c r="A79">
        <v>78</v>
      </c>
      <c r="B79" t="s">
        <v>155</v>
      </c>
      <c r="C79" t="s">
        <v>156</v>
      </c>
      <c r="D79" t="str">
        <f>HYPERLINK("https://talan.bank.gov.ua/get-user-certificate/6kXL_qSOLs8cCoErndRr","Завантажити сертифікат")</f>
        <v>Завантажити сертифікат</v>
      </c>
    </row>
    <row r="80" spans="1:4" x14ac:dyDescent="0.3">
      <c r="A80">
        <v>79</v>
      </c>
      <c r="B80" t="s">
        <v>157</v>
      </c>
      <c r="C80" t="s">
        <v>158</v>
      </c>
      <c r="D80" t="str">
        <f>HYPERLINK("https://talan.bank.gov.ua/get-user-certificate/6kXL_eBwhAaODVNbs7Mc","Завантажити сертифікат")</f>
        <v>Завантажити сертифікат</v>
      </c>
    </row>
    <row r="81" spans="1:4" x14ac:dyDescent="0.3">
      <c r="A81">
        <v>80</v>
      </c>
      <c r="B81" t="s">
        <v>159</v>
      </c>
      <c r="C81" t="s">
        <v>160</v>
      </c>
      <c r="D81" t="str">
        <f>HYPERLINK("https://talan.bank.gov.ua/get-user-certificate/6kXL_fek6_VE0bLG79tv","Завантажити сертифікат")</f>
        <v>Завантажити сертифікат</v>
      </c>
    </row>
    <row r="82" spans="1:4" x14ac:dyDescent="0.3">
      <c r="A82">
        <v>81</v>
      </c>
      <c r="B82" t="s">
        <v>161</v>
      </c>
      <c r="C82" t="s">
        <v>162</v>
      </c>
      <c r="D82" t="str">
        <f>HYPERLINK("https://talan.bank.gov.ua/get-user-certificate/6kXL_CdYW98eqxVckkQ2","Завантажити сертифікат")</f>
        <v>Завантажити сертифікат</v>
      </c>
    </row>
    <row r="83" spans="1:4" x14ac:dyDescent="0.3">
      <c r="A83">
        <v>82</v>
      </c>
      <c r="B83" t="s">
        <v>163</v>
      </c>
      <c r="C83" t="s">
        <v>164</v>
      </c>
      <c r="D83" t="str">
        <f>HYPERLINK("https://talan.bank.gov.ua/get-user-certificate/6kXL_xON21YkHEoVHIA8","Завантажити сертифікат")</f>
        <v>Завантажити сертифікат</v>
      </c>
    </row>
    <row r="84" spans="1:4" x14ac:dyDescent="0.3">
      <c r="A84">
        <v>83</v>
      </c>
      <c r="B84" t="s">
        <v>165</v>
      </c>
      <c r="C84" t="s">
        <v>166</v>
      </c>
      <c r="D84" t="str">
        <f>HYPERLINK("https://talan.bank.gov.ua/get-user-certificate/6kXL_oEHmOnZWULsgeNo","Завантажити сертифікат")</f>
        <v>Завантажити сертифікат</v>
      </c>
    </row>
    <row r="85" spans="1:4" x14ac:dyDescent="0.3">
      <c r="A85">
        <v>84</v>
      </c>
      <c r="B85" t="s">
        <v>167</v>
      </c>
      <c r="C85" t="s">
        <v>168</v>
      </c>
      <c r="D85" t="str">
        <f>HYPERLINK("https://talan.bank.gov.ua/get-user-certificate/6kXL_32v8dQtucjwJbEA","Завантажити сертифікат")</f>
        <v>Завантажити сертифікат</v>
      </c>
    </row>
    <row r="86" spans="1:4" x14ac:dyDescent="0.3">
      <c r="A86">
        <v>85</v>
      </c>
      <c r="B86" t="s">
        <v>169</v>
      </c>
      <c r="C86" t="s">
        <v>170</v>
      </c>
      <c r="D86" t="str">
        <f>HYPERLINK("https://talan.bank.gov.ua/get-user-certificate/6kXL_ZwWvSrdtPf-cPzN","Завантажити сертифікат")</f>
        <v>Завантажити сертифікат</v>
      </c>
    </row>
    <row r="87" spans="1:4" x14ac:dyDescent="0.3">
      <c r="A87">
        <v>86</v>
      </c>
      <c r="B87" t="s">
        <v>171</v>
      </c>
      <c r="C87" t="s">
        <v>172</v>
      </c>
      <c r="D87" t="str">
        <f>HYPERLINK("https://talan.bank.gov.ua/get-user-certificate/6kXL_scnSL9Nku5efCYy","Завантажити сертифікат")</f>
        <v>Завантажити сертифікат</v>
      </c>
    </row>
    <row r="88" spans="1:4" x14ac:dyDescent="0.3">
      <c r="A88">
        <v>87</v>
      </c>
      <c r="B88" t="s">
        <v>173</v>
      </c>
      <c r="C88" t="s">
        <v>174</v>
      </c>
      <c r="D88" t="str">
        <f>HYPERLINK("https://talan.bank.gov.ua/get-user-certificate/6kXL_nABGgKikisqcz8u","Завантажити сертифікат")</f>
        <v>Завантажити сертифікат</v>
      </c>
    </row>
    <row r="89" spans="1:4" x14ac:dyDescent="0.3">
      <c r="A89">
        <v>88</v>
      </c>
      <c r="B89" t="s">
        <v>175</v>
      </c>
      <c r="C89" t="s">
        <v>176</v>
      </c>
      <c r="D89" t="str">
        <f>HYPERLINK("https://talan.bank.gov.ua/get-user-certificate/6kXL_yut18yU8DpA3oK5","Завантажити сертифікат")</f>
        <v>Завантажити сертифікат</v>
      </c>
    </row>
    <row r="90" spans="1:4" x14ac:dyDescent="0.3">
      <c r="A90">
        <v>89</v>
      </c>
      <c r="B90" t="s">
        <v>177</v>
      </c>
      <c r="C90" t="s">
        <v>178</v>
      </c>
      <c r="D90" t="str">
        <f>HYPERLINK("https://talan.bank.gov.ua/get-user-certificate/6kXL_p5_qJ5Z7rshH2Ac","Завантажити сертифікат")</f>
        <v>Завантажити сертифікат</v>
      </c>
    </row>
    <row r="91" spans="1:4" x14ac:dyDescent="0.3">
      <c r="A91">
        <v>90</v>
      </c>
      <c r="B91" t="s">
        <v>179</v>
      </c>
      <c r="C91" t="s">
        <v>180</v>
      </c>
      <c r="D91" t="str">
        <f>HYPERLINK("https://talan.bank.gov.ua/get-user-certificate/6kXL_coDu41OXakk1a05","Завантажити сертифікат")</f>
        <v>Завантажити сертифікат</v>
      </c>
    </row>
    <row r="92" spans="1:4" x14ac:dyDescent="0.3">
      <c r="A92">
        <v>91</v>
      </c>
      <c r="B92" t="s">
        <v>181</v>
      </c>
      <c r="C92" t="s">
        <v>182</v>
      </c>
      <c r="D92" t="str">
        <f>HYPERLINK("https://talan.bank.gov.ua/get-user-certificate/6kXL_vIY5FoXgxQPA_jK","Завантажити сертифікат")</f>
        <v>Завантажити сертифікат</v>
      </c>
    </row>
    <row r="93" spans="1:4" x14ac:dyDescent="0.3">
      <c r="A93">
        <v>92</v>
      </c>
      <c r="B93" t="s">
        <v>183</v>
      </c>
      <c r="C93" t="s">
        <v>184</v>
      </c>
      <c r="D93" t="str">
        <f>HYPERLINK("https://talan.bank.gov.ua/get-user-certificate/6kXL_XSXn3Lg7LCLOYmL","Завантажити сертифікат")</f>
        <v>Завантажити сертифікат</v>
      </c>
    </row>
    <row r="94" spans="1:4" x14ac:dyDescent="0.3">
      <c r="A94">
        <v>93</v>
      </c>
      <c r="B94" t="s">
        <v>185</v>
      </c>
      <c r="C94" t="s">
        <v>186</v>
      </c>
      <c r="D94" t="str">
        <f>HYPERLINK("https://talan.bank.gov.ua/get-user-certificate/6kXL_YeyDRSewHDcgP_q","Завантажити сертифікат")</f>
        <v>Завантажити сертифікат</v>
      </c>
    </row>
    <row r="95" spans="1:4" x14ac:dyDescent="0.3">
      <c r="A95">
        <v>94</v>
      </c>
      <c r="B95" t="s">
        <v>187</v>
      </c>
      <c r="C95" t="s">
        <v>188</v>
      </c>
      <c r="D95" t="str">
        <f>HYPERLINK("https://talan.bank.gov.ua/get-user-certificate/6kXL_lE4uC-C2pc2MTeM","Завантажити сертифікат")</f>
        <v>Завантажити сертифікат</v>
      </c>
    </row>
    <row r="96" spans="1:4" x14ac:dyDescent="0.3">
      <c r="A96">
        <v>95</v>
      </c>
      <c r="B96" t="s">
        <v>189</v>
      </c>
      <c r="C96" t="s">
        <v>190</v>
      </c>
      <c r="D96" t="str">
        <f>HYPERLINK("https://talan.bank.gov.ua/get-user-certificate/6kXL_Iwdm6pj7wKMXj7S","Завантажити сертифікат")</f>
        <v>Завантажити сертифікат</v>
      </c>
    </row>
    <row r="97" spans="1:4" x14ac:dyDescent="0.3">
      <c r="A97">
        <v>96</v>
      </c>
      <c r="B97" t="s">
        <v>191</v>
      </c>
      <c r="C97" t="s">
        <v>192</v>
      </c>
      <c r="D97" t="str">
        <f>HYPERLINK("https://talan.bank.gov.ua/get-user-certificate/6kXL_PuT4nbCMyQF9VZ4","Завантажити сертифікат")</f>
        <v>Завантажити сертифікат</v>
      </c>
    </row>
    <row r="98" spans="1:4" x14ac:dyDescent="0.3">
      <c r="A98">
        <v>97</v>
      </c>
      <c r="B98" t="s">
        <v>193</v>
      </c>
      <c r="C98" t="s">
        <v>194</v>
      </c>
      <c r="D98" t="str">
        <f>HYPERLINK("https://talan.bank.gov.ua/get-user-certificate/6kXL_1qtW4COBp73bza-","Завантажити сертифікат")</f>
        <v>Завантажити сертифікат</v>
      </c>
    </row>
    <row r="99" spans="1:4" x14ac:dyDescent="0.3">
      <c r="A99">
        <v>98</v>
      </c>
      <c r="B99" t="s">
        <v>195</v>
      </c>
      <c r="C99" t="s">
        <v>196</v>
      </c>
      <c r="D99" t="str">
        <f>HYPERLINK("https://talan.bank.gov.ua/get-user-certificate/6kXL_uftQt5nVjjVOlfC","Завантажити сертифікат")</f>
        <v>Завантажити сертифікат</v>
      </c>
    </row>
    <row r="100" spans="1:4" x14ac:dyDescent="0.3">
      <c r="A100">
        <v>99</v>
      </c>
      <c r="B100" t="s">
        <v>197</v>
      </c>
      <c r="C100" t="s">
        <v>198</v>
      </c>
      <c r="D100" t="str">
        <f>HYPERLINK("https://talan.bank.gov.ua/get-user-certificate/6kXL_vNbUVDzul84f2Kt","Завантажити сертифікат")</f>
        <v>Завантажити сертифікат</v>
      </c>
    </row>
    <row r="101" spans="1:4" x14ac:dyDescent="0.3">
      <c r="A101">
        <v>100</v>
      </c>
      <c r="B101" t="s">
        <v>199</v>
      </c>
      <c r="C101" t="s">
        <v>200</v>
      </c>
      <c r="D101" t="str">
        <f>HYPERLINK("https://talan.bank.gov.ua/get-user-certificate/6kXL_s5isV_dQPZK3j7U","Завантажити сертифікат")</f>
        <v>Завантажити сертифікат</v>
      </c>
    </row>
    <row r="102" spans="1:4" x14ac:dyDescent="0.3">
      <c r="A102">
        <v>101</v>
      </c>
      <c r="B102" t="s">
        <v>201</v>
      </c>
      <c r="C102" t="s">
        <v>202</v>
      </c>
      <c r="D102" t="str">
        <f>HYPERLINK("https://talan.bank.gov.ua/get-user-certificate/6kXL_nn41kt-M0LGkGK0","Завантажити сертифікат")</f>
        <v>Завантажити сертифікат</v>
      </c>
    </row>
    <row r="103" spans="1:4" x14ac:dyDescent="0.3">
      <c r="A103">
        <v>102</v>
      </c>
      <c r="B103" t="s">
        <v>203</v>
      </c>
      <c r="C103" t="s">
        <v>204</v>
      </c>
      <c r="D103" t="str">
        <f>HYPERLINK("https://talan.bank.gov.ua/get-user-certificate/6kXL_8eI2ptvUYV4zY8f","Завантажити сертифікат")</f>
        <v>Завантажити сертифікат</v>
      </c>
    </row>
    <row r="104" spans="1:4" x14ac:dyDescent="0.3">
      <c r="A104">
        <v>103</v>
      </c>
      <c r="B104" t="s">
        <v>205</v>
      </c>
      <c r="C104" t="s">
        <v>206</v>
      </c>
      <c r="D104" t="str">
        <f>HYPERLINK("https://talan.bank.gov.ua/get-user-certificate/6kXL_cs4qoEMeFKEgilh","Завантажити сертифікат")</f>
        <v>Завантажити сертифікат</v>
      </c>
    </row>
    <row r="105" spans="1:4" x14ac:dyDescent="0.3">
      <c r="A105">
        <v>104</v>
      </c>
      <c r="B105" t="s">
        <v>207</v>
      </c>
      <c r="C105" t="s">
        <v>208</v>
      </c>
      <c r="D105" t="str">
        <f>HYPERLINK("https://talan.bank.gov.ua/get-user-certificate/6kXL__rp_t0a5l-HguWh","Завантажити сертифікат")</f>
        <v>Завантажити сертифікат</v>
      </c>
    </row>
    <row r="106" spans="1:4" x14ac:dyDescent="0.3">
      <c r="A106">
        <v>105</v>
      </c>
      <c r="B106" t="s">
        <v>209</v>
      </c>
      <c r="C106" t="s">
        <v>210</v>
      </c>
      <c r="D106" t="str">
        <f>HYPERLINK("https://talan.bank.gov.ua/get-user-certificate/6kXL_0Osvk2SGeB5jPxI","Завантажити сертифікат")</f>
        <v>Завантажити сертифікат</v>
      </c>
    </row>
    <row r="107" spans="1:4" x14ac:dyDescent="0.3">
      <c r="A107">
        <v>106</v>
      </c>
      <c r="B107" t="s">
        <v>211</v>
      </c>
      <c r="C107" t="s">
        <v>212</v>
      </c>
      <c r="D107" t="str">
        <f>HYPERLINK("https://talan.bank.gov.ua/get-user-certificate/6kXL_Gm6F1eOGKYy7feB","Завантажити сертифікат")</f>
        <v>Завантажити сертифікат</v>
      </c>
    </row>
    <row r="108" spans="1:4" x14ac:dyDescent="0.3">
      <c r="A108">
        <v>107</v>
      </c>
      <c r="B108" t="s">
        <v>213</v>
      </c>
      <c r="C108" t="s">
        <v>214</v>
      </c>
      <c r="D108" t="str">
        <f>HYPERLINK("https://talan.bank.gov.ua/get-user-certificate/6kXL_tBnH0J2EGlTcldq","Завантажити сертифікат")</f>
        <v>Завантажити сертифікат</v>
      </c>
    </row>
    <row r="109" spans="1:4" x14ac:dyDescent="0.3">
      <c r="A109">
        <v>108</v>
      </c>
      <c r="B109" t="s">
        <v>215</v>
      </c>
      <c r="C109" t="s">
        <v>216</v>
      </c>
      <c r="D109" t="str">
        <f>HYPERLINK("https://talan.bank.gov.ua/get-user-certificate/6kXL_9hFFklRgRECZBi4","Завантажити сертифікат")</f>
        <v>Завантажити сертифікат</v>
      </c>
    </row>
    <row r="110" spans="1:4" x14ac:dyDescent="0.3">
      <c r="A110">
        <v>109</v>
      </c>
      <c r="B110" t="s">
        <v>217</v>
      </c>
      <c r="C110" t="s">
        <v>218</v>
      </c>
      <c r="D110" t="str">
        <f>HYPERLINK("https://talan.bank.gov.ua/get-user-certificate/6kXL_m609-xt66i-OsW6","Завантажити сертифікат")</f>
        <v>Завантажити сертифікат</v>
      </c>
    </row>
    <row r="111" spans="1:4" x14ac:dyDescent="0.3">
      <c r="A111">
        <v>110</v>
      </c>
      <c r="B111" t="s">
        <v>219</v>
      </c>
      <c r="C111" t="s">
        <v>220</v>
      </c>
      <c r="D111" t="str">
        <f>HYPERLINK("https://talan.bank.gov.ua/get-user-certificate/6kXL_hg2YZBUU88FXIm7","Завантажити сертифікат")</f>
        <v>Завантажити сертифікат</v>
      </c>
    </row>
    <row r="112" spans="1:4" x14ac:dyDescent="0.3">
      <c r="A112">
        <v>111</v>
      </c>
      <c r="B112" t="s">
        <v>221</v>
      </c>
      <c r="C112" t="s">
        <v>222</v>
      </c>
      <c r="D112" t="str">
        <f>HYPERLINK("https://talan.bank.gov.ua/get-user-certificate/6kXL_7lPsJvIvN_v1srs","Завантажити сертифікат")</f>
        <v>Завантажити сертифікат</v>
      </c>
    </row>
    <row r="113" spans="1:4" x14ac:dyDescent="0.3">
      <c r="A113">
        <v>112</v>
      </c>
      <c r="B113" t="s">
        <v>223</v>
      </c>
      <c r="C113" t="s">
        <v>224</v>
      </c>
      <c r="D113" t="str">
        <f>HYPERLINK("https://talan.bank.gov.ua/get-user-certificate/6kXL_hP54I8JNb08olaC","Завантажити сертифікат")</f>
        <v>Завантажити сертифікат</v>
      </c>
    </row>
    <row r="114" spans="1:4" x14ac:dyDescent="0.3">
      <c r="A114">
        <v>113</v>
      </c>
      <c r="B114" t="s">
        <v>225</v>
      </c>
      <c r="C114" t="s">
        <v>226</v>
      </c>
      <c r="D114" t="str">
        <f>HYPERLINK("https://talan.bank.gov.ua/get-user-certificate/6kXL_CYWKbc7bNkFTF1o","Завантажити сертифікат")</f>
        <v>Завантажити сертифікат</v>
      </c>
    </row>
    <row r="115" spans="1:4" x14ac:dyDescent="0.3">
      <c r="A115">
        <v>114</v>
      </c>
      <c r="B115" t="s">
        <v>227</v>
      </c>
      <c r="C115" t="s">
        <v>228</v>
      </c>
      <c r="D115" t="str">
        <f>HYPERLINK("https://talan.bank.gov.ua/get-user-certificate/6kXL_trQX2GU9RaOtLPl","Завантажити сертифікат")</f>
        <v>Завантажити сертифікат</v>
      </c>
    </row>
    <row r="116" spans="1:4" x14ac:dyDescent="0.3">
      <c r="A116">
        <v>115</v>
      </c>
      <c r="B116" t="s">
        <v>229</v>
      </c>
      <c r="C116" t="s">
        <v>230</v>
      </c>
      <c r="D116" t="str">
        <f>HYPERLINK("https://talan.bank.gov.ua/get-user-certificate/6kXL_TkSNZy2vOKqfTp0","Завантажити сертифікат")</f>
        <v>Завантажити сертифікат</v>
      </c>
    </row>
    <row r="117" spans="1:4" x14ac:dyDescent="0.3">
      <c r="A117">
        <v>116</v>
      </c>
      <c r="B117" t="s">
        <v>231</v>
      </c>
      <c r="C117" t="s">
        <v>232</v>
      </c>
      <c r="D117" t="str">
        <f>HYPERLINK("https://talan.bank.gov.ua/get-user-certificate/6kXL_l4lqjco909vYE9q","Завантажити сертифікат")</f>
        <v>Завантажити сертифікат</v>
      </c>
    </row>
    <row r="118" spans="1:4" x14ac:dyDescent="0.3">
      <c r="A118">
        <v>117</v>
      </c>
      <c r="B118" t="s">
        <v>233</v>
      </c>
      <c r="C118" t="s">
        <v>234</v>
      </c>
      <c r="D118" t="str">
        <f>HYPERLINK("https://talan.bank.gov.ua/get-user-certificate/6kXL_p5APAGvcVY0GJG4","Завантажити сертифікат")</f>
        <v>Завантажити сертифікат</v>
      </c>
    </row>
    <row r="119" spans="1:4" x14ac:dyDescent="0.3">
      <c r="A119">
        <v>118</v>
      </c>
      <c r="B119" t="s">
        <v>235</v>
      </c>
      <c r="C119" t="s">
        <v>236</v>
      </c>
      <c r="D119" t="str">
        <f>HYPERLINK("https://talan.bank.gov.ua/get-user-certificate/6kXL_OmPsvz5HfPqt55y","Завантажити сертифікат")</f>
        <v>Завантажити сертифікат</v>
      </c>
    </row>
    <row r="120" spans="1:4" x14ac:dyDescent="0.3">
      <c r="A120">
        <v>119</v>
      </c>
      <c r="B120" t="s">
        <v>237</v>
      </c>
      <c r="C120" t="s">
        <v>238</v>
      </c>
      <c r="D120" t="str">
        <f>HYPERLINK("https://talan.bank.gov.ua/get-user-certificate/6kXL_yrwr1dZtuNB0YhR","Завантажити сертифікат")</f>
        <v>Завантажити сертифікат</v>
      </c>
    </row>
    <row r="121" spans="1:4" x14ac:dyDescent="0.3">
      <c r="A121">
        <v>120</v>
      </c>
      <c r="B121" t="s">
        <v>239</v>
      </c>
      <c r="C121" t="s">
        <v>240</v>
      </c>
      <c r="D121" t="str">
        <f>HYPERLINK("https://talan.bank.gov.ua/get-user-certificate/6kXL_DStrLQcPoddlhA_","Завантажити сертифікат")</f>
        <v>Завантажити сертифікат</v>
      </c>
    </row>
    <row r="122" spans="1:4" x14ac:dyDescent="0.3">
      <c r="A122">
        <v>121</v>
      </c>
      <c r="B122" t="s">
        <v>241</v>
      </c>
      <c r="C122" t="s">
        <v>242</v>
      </c>
      <c r="D122" t="str">
        <f>HYPERLINK("https://talan.bank.gov.ua/get-user-certificate/6kXL_JfClHZr-nRrKzfy","Завантажити сертифікат")</f>
        <v>Завантажити сертифікат</v>
      </c>
    </row>
    <row r="123" spans="1:4" x14ac:dyDescent="0.3">
      <c r="A123">
        <v>122</v>
      </c>
      <c r="B123" t="s">
        <v>243</v>
      </c>
      <c r="C123" t="s">
        <v>244</v>
      </c>
      <c r="D123" t="str">
        <f>HYPERLINK("https://talan.bank.gov.ua/get-user-certificate/6kXL_B_u7ovf-9t6dF7K","Завантажити сертифікат")</f>
        <v>Завантажити сертифікат</v>
      </c>
    </row>
    <row r="124" spans="1:4" x14ac:dyDescent="0.3">
      <c r="A124">
        <v>123</v>
      </c>
      <c r="B124" t="s">
        <v>245</v>
      </c>
      <c r="C124" t="s">
        <v>246</v>
      </c>
      <c r="D124" t="str">
        <f>HYPERLINK("https://talan.bank.gov.ua/get-user-certificate/6kXL_vodJxLn9SQDIjJv","Завантажити сертифікат")</f>
        <v>Завантажити сертифікат</v>
      </c>
    </row>
    <row r="125" spans="1:4" x14ac:dyDescent="0.3">
      <c r="A125">
        <v>124</v>
      </c>
      <c r="B125" t="s">
        <v>247</v>
      </c>
      <c r="C125" t="s">
        <v>248</v>
      </c>
      <c r="D125" t="str">
        <f>HYPERLINK("https://talan.bank.gov.ua/get-user-certificate/6kXL_v1NyiB5aAj35w-M","Завантажити сертифікат")</f>
        <v>Завантажити сертифікат</v>
      </c>
    </row>
    <row r="126" spans="1:4" x14ac:dyDescent="0.3">
      <c r="A126">
        <v>125</v>
      </c>
      <c r="B126" t="s">
        <v>249</v>
      </c>
      <c r="C126" t="s">
        <v>250</v>
      </c>
      <c r="D126" t="str">
        <f>HYPERLINK("https://talan.bank.gov.ua/get-user-certificate/6kXL_K9wqV15_UFCCoYI","Завантажити сертифікат")</f>
        <v>Завантажити сертифікат</v>
      </c>
    </row>
    <row r="127" spans="1:4" x14ac:dyDescent="0.3">
      <c r="A127">
        <v>126</v>
      </c>
      <c r="B127" t="s">
        <v>251</v>
      </c>
      <c r="C127" t="s">
        <v>252</v>
      </c>
      <c r="D127" t="str">
        <f>HYPERLINK("https://talan.bank.gov.ua/get-user-certificate/6kXL_KGRKA-XbsB42dMF","Завантажити сертифікат")</f>
        <v>Завантажити сертифікат</v>
      </c>
    </row>
    <row r="128" spans="1:4" x14ac:dyDescent="0.3">
      <c r="A128">
        <v>127</v>
      </c>
      <c r="B128" t="s">
        <v>253</v>
      </c>
      <c r="C128" t="s">
        <v>254</v>
      </c>
      <c r="D128" t="str">
        <f>HYPERLINK("https://talan.bank.gov.ua/get-user-certificate/6kXL_LyfKbqU6xGZaCkv","Завантажити сертифікат")</f>
        <v>Завантажити сертифікат</v>
      </c>
    </row>
    <row r="129" spans="1:4" x14ac:dyDescent="0.3">
      <c r="A129">
        <v>128</v>
      </c>
      <c r="B129" t="s">
        <v>255</v>
      </c>
      <c r="C129" t="s">
        <v>256</v>
      </c>
      <c r="D129" t="str">
        <f>HYPERLINK("https://talan.bank.gov.ua/get-user-certificate/6kXL_DJ8OJRc881fjCmK","Завантажити сертифікат")</f>
        <v>Завантажити сертифікат</v>
      </c>
    </row>
    <row r="130" spans="1:4" x14ac:dyDescent="0.3">
      <c r="A130">
        <v>129</v>
      </c>
      <c r="B130" t="s">
        <v>257</v>
      </c>
      <c r="C130" t="s">
        <v>258</v>
      </c>
      <c r="D130" t="str">
        <f>HYPERLINK("https://talan.bank.gov.ua/get-user-certificate/6kXL_Diu3sUEk8pFPKjT","Завантажити сертифікат")</f>
        <v>Завантажити сертифікат</v>
      </c>
    </row>
    <row r="131" spans="1:4" x14ac:dyDescent="0.3">
      <c r="A131">
        <v>130</v>
      </c>
      <c r="B131" t="s">
        <v>259</v>
      </c>
      <c r="C131" t="s">
        <v>260</v>
      </c>
      <c r="D131" t="str">
        <f>HYPERLINK("https://talan.bank.gov.ua/get-user-certificate/6kXL_83eMZku5YIE8a7u","Завантажити сертифікат")</f>
        <v>Завантажити сертифікат</v>
      </c>
    </row>
    <row r="132" spans="1:4" x14ac:dyDescent="0.3">
      <c r="A132">
        <v>131</v>
      </c>
      <c r="B132" t="s">
        <v>261</v>
      </c>
      <c r="C132" t="s">
        <v>262</v>
      </c>
      <c r="D132" t="str">
        <f>HYPERLINK("https://talan.bank.gov.ua/get-user-certificate/6kXL_F5h79rSz8VmM27C","Завантажити сертифікат")</f>
        <v>Завантажити сертифікат</v>
      </c>
    </row>
    <row r="133" spans="1:4" x14ac:dyDescent="0.3">
      <c r="A133">
        <v>132</v>
      </c>
      <c r="B133" t="s">
        <v>263</v>
      </c>
      <c r="C133" t="s">
        <v>264</v>
      </c>
      <c r="D133" t="str">
        <f>HYPERLINK("https://talan.bank.gov.ua/get-user-certificate/6kXL_0UW6aRFqlhOk0Ys","Завантажити сертифікат")</f>
        <v>Завантажити сертифікат</v>
      </c>
    </row>
    <row r="134" spans="1:4" x14ac:dyDescent="0.3">
      <c r="A134">
        <v>133</v>
      </c>
      <c r="B134" t="s">
        <v>265</v>
      </c>
      <c r="C134" t="s">
        <v>266</v>
      </c>
      <c r="D134" t="str">
        <f>HYPERLINK("https://talan.bank.gov.ua/get-user-certificate/6kXL_9PET0dXfJXur6UL","Завантажити сертифікат")</f>
        <v>Завантажити сертифікат</v>
      </c>
    </row>
    <row r="135" spans="1:4" x14ac:dyDescent="0.3">
      <c r="A135">
        <v>134</v>
      </c>
      <c r="B135" t="s">
        <v>267</v>
      </c>
      <c r="C135" t="s">
        <v>268</v>
      </c>
      <c r="D135" t="str">
        <f>HYPERLINK("https://talan.bank.gov.ua/get-user-certificate/6kXL_NGUoIFCjp7fZGvr","Завантажити сертифікат")</f>
        <v>Завантажити сертифікат</v>
      </c>
    </row>
    <row r="136" spans="1:4" x14ac:dyDescent="0.3">
      <c r="A136">
        <v>135</v>
      </c>
      <c r="B136" t="s">
        <v>269</v>
      </c>
      <c r="C136" t="s">
        <v>270</v>
      </c>
      <c r="D136" t="str">
        <f>HYPERLINK("https://talan.bank.gov.ua/get-user-certificate/6kXL_pFZCQRTGc6Yl59z","Завантажити сертифікат")</f>
        <v>Завантажити сертифікат</v>
      </c>
    </row>
    <row r="137" spans="1:4" x14ac:dyDescent="0.3">
      <c r="A137">
        <v>136</v>
      </c>
      <c r="B137" t="s">
        <v>271</v>
      </c>
      <c r="C137" t="s">
        <v>272</v>
      </c>
      <c r="D137" t="str">
        <f>HYPERLINK("https://talan.bank.gov.ua/get-user-certificate/6kXL_r0qtogsLiyu7gGd","Завантажити сертифікат")</f>
        <v>Завантажити сертифікат</v>
      </c>
    </row>
    <row r="138" spans="1:4" x14ac:dyDescent="0.3">
      <c r="A138">
        <v>137</v>
      </c>
      <c r="B138" t="s">
        <v>273</v>
      </c>
      <c r="C138" t="s">
        <v>274</v>
      </c>
      <c r="D138" t="str">
        <f>HYPERLINK("https://talan.bank.gov.ua/get-user-certificate/6kXL_FnqLEX-AGOgBYEW","Завантажити сертифікат")</f>
        <v>Завантажити сертифікат</v>
      </c>
    </row>
    <row r="139" spans="1:4" x14ac:dyDescent="0.3">
      <c r="A139">
        <v>138</v>
      </c>
      <c r="B139" t="s">
        <v>275</v>
      </c>
      <c r="C139" t="s">
        <v>276</v>
      </c>
      <c r="D139" t="str">
        <f>HYPERLINK("https://talan.bank.gov.ua/get-user-certificate/6kXL_GMy9FbGcGi6FU1Y","Завантажити сертифікат")</f>
        <v>Завантажити сертифікат</v>
      </c>
    </row>
    <row r="140" spans="1:4" x14ac:dyDescent="0.3">
      <c r="A140">
        <v>139</v>
      </c>
      <c r="B140" t="s">
        <v>277</v>
      </c>
      <c r="C140" t="s">
        <v>278</v>
      </c>
      <c r="D140" t="str">
        <f>HYPERLINK("https://talan.bank.gov.ua/get-user-certificate/6kXL_yYSS5Gnh7apbbVe","Завантажити сертифікат")</f>
        <v>Завантажити сертифікат</v>
      </c>
    </row>
    <row r="141" spans="1:4" x14ac:dyDescent="0.3">
      <c r="A141">
        <v>140</v>
      </c>
      <c r="B141" t="s">
        <v>279</v>
      </c>
      <c r="C141" t="s">
        <v>280</v>
      </c>
      <c r="D141" t="str">
        <f>HYPERLINK("https://talan.bank.gov.ua/get-user-certificate/6kXL_9c3HEJ_Iy4KGj9t","Завантажити сертифікат")</f>
        <v>Завантажити сертифікат</v>
      </c>
    </row>
    <row r="142" spans="1:4" x14ac:dyDescent="0.3">
      <c r="A142">
        <v>141</v>
      </c>
      <c r="B142" t="s">
        <v>281</v>
      </c>
      <c r="C142" t="s">
        <v>282</v>
      </c>
      <c r="D142" t="str">
        <f>HYPERLINK("https://talan.bank.gov.ua/get-user-certificate/6kXL_k4Hn91GMDFNRgOE","Завантажити сертифікат")</f>
        <v>Завантажити сертифікат</v>
      </c>
    </row>
    <row r="143" spans="1:4" x14ac:dyDescent="0.3">
      <c r="A143">
        <v>142</v>
      </c>
      <c r="B143" t="s">
        <v>283</v>
      </c>
      <c r="C143" t="s">
        <v>284</v>
      </c>
      <c r="D143" t="str">
        <f>HYPERLINK("https://talan.bank.gov.ua/get-user-certificate/6kXL_14xFbPxZ51ZJLNG","Завантажити сертифікат")</f>
        <v>Завантажити сертифікат</v>
      </c>
    </row>
    <row r="144" spans="1:4" x14ac:dyDescent="0.3">
      <c r="A144">
        <v>143</v>
      </c>
      <c r="B144" t="s">
        <v>285</v>
      </c>
      <c r="C144" t="s">
        <v>286</v>
      </c>
      <c r="D144" t="str">
        <f>HYPERLINK("https://talan.bank.gov.ua/get-user-certificate/6kXL_3NcwazhH4kVzvfV","Завантажити сертифікат")</f>
        <v>Завантажити сертифікат</v>
      </c>
    </row>
    <row r="145" spans="1:4" x14ac:dyDescent="0.3">
      <c r="A145">
        <v>144</v>
      </c>
      <c r="B145" t="s">
        <v>287</v>
      </c>
      <c r="C145" t="s">
        <v>288</v>
      </c>
      <c r="D145" t="str">
        <f>HYPERLINK("https://talan.bank.gov.ua/get-user-certificate/6kXL_UTRAc9JXt7S-9b3","Завантажити сертифікат")</f>
        <v>Завантажити сертифікат</v>
      </c>
    </row>
    <row r="146" spans="1:4" x14ac:dyDescent="0.3">
      <c r="A146">
        <v>145</v>
      </c>
      <c r="B146" t="s">
        <v>289</v>
      </c>
      <c r="C146" t="s">
        <v>290</v>
      </c>
      <c r="D146" t="str">
        <f>HYPERLINK("https://talan.bank.gov.ua/get-user-certificate/6kXL_olqQh9s5yyRYwDO","Завантажити сертифікат")</f>
        <v>Завантажити сертифікат</v>
      </c>
    </row>
    <row r="147" spans="1:4" x14ac:dyDescent="0.3">
      <c r="A147">
        <v>146</v>
      </c>
      <c r="B147" t="s">
        <v>291</v>
      </c>
      <c r="C147" t="s">
        <v>292</v>
      </c>
      <c r="D147" t="str">
        <f>HYPERLINK("https://talan.bank.gov.ua/get-user-certificate/6kXL_OmNBeFhcbQYSK58","Завантажити сертифікат")</f>
        <v>Завантажити сертифікат</v>
      </c>
    </row>
    <row r="148" spans="1:4" x14ac:dyDescent="0.3">
      <c r="A148">
        <v>147</v>
      </c>
      <c r="B148" t="s">
        <v>293</v>
      </c>
      <c r="C148" t="s">
        <v>294</v>
      </c>
      <c r="D148" t="str">
        <f>HYPERLINK("https://talan.bank.gov.ua/get-user-certificate/6kXL_Ja_fHyLAtuu0VxZ","Завантажити сертифікат")</f>
        <v>Завантажити сертифікат</v>
      </c>
    </row>
    <row r="149" spans="1:4" x14ac:dyDescent="0.3">
      <c r="A149">
        <v>148</v>
      </c>
      <c r="B149" t="s">
        <v>295</v>
      </c>
      <c r="C149" t="s">
        <v>296</v>
      </c>
      <c r="D149" t="str">
        <f>HYPERLINK("https://talan.bank.gov.ua/get-user-certificate/6kXL_aEIgSV_Xxwc7zDk","Завантажити сертифікат")</f>
        <v>Завантажити сертифікат</v>
      </c>
    </row>
    <row r="150" spans="1:4" x14ac:dyDescent="0.3">
      <c r="A150">
        <v>149</v>
      </c>
      <c r="B150" t="s">
        <v>297</v>
      </c>
      <c r="C150" t="s">
        <v>298</v>
      </c>
      <c r="D150" t="str">
        <f>HYPERLINK("https://talan.bank.gov.ua/get-user-certificate/6kXL_MWZb83fIsq7eCOg","Завантажити сертифікат")</f>
        <v>Завантажити сертифікат</v>
      </c>
    </row>
    <row r="151" spans="1:4" x14ac:dyDescent="0.3">
      <c r="A151">
        <v>150</v>
      </c>
      <c r="B151" t="s">
        <v>299</v>
      </c>
      <c r="C151" t="s">
        <v>300</v>
      </c>
      <c r="D151" t="str">
        <f>HYPERLINK("https://talan.bank.gov.ua/get-user-certificate/6kXL_YzwnWPu9Xh41fya","Завантажити сертифікат")</f>
        <v>Завантажити сертифікат</v>
      </c>
    </row>
    <row r="152" spans="1:4" x14ac:dyDescent="0.3">
      <c r="A152">
        <v>151</v>
      </c>
      <c r="B152" t="s">
        <v>301</v>
      </c>
      <c r="C152" t="s">
        <v>302</v>
      </c>
      <c r="D152" t="str">
        <f>HYPERLINK("https://talan.bank.gov.ua/get-user-certificate/6kXL_OSAyT87vs0aXBAO","Завантажити сертифікат")</f>
        <v>Завантажити сертифікат</v>
      </c>
    </row>
    <row r="153" spans="1:4" x14ac:dyDescent="0.3">
      <c r="A153">
        <v>152</v>
      </c>
      <c r="B153" t="s">
        <v>303</v>
      </c>
      <c r="C153" t="s">
        <v>304</v>
      </c>
      <c r="D153" t="str">
        <f>HYPERLINK("https://talan.bank.gov.ua/get-user-certificate/6kXL_VEA3_zLnM0LHo8U","Завантажити сертифікат")</f>
        <v>Завантажити сертифікат</v>
      </c>
    </row>
    <row r="154" spans="1:4" x14ac:dyDescent="0.3">
      <c r="A154">
        <v>153</v>
      </c>
      <c r="B154" t="s">
        <v>305</v>
      </c>
      <c r="C154" t="s">
        <v>306</v>
      </c>
      <c r="D154" t="str">
        <f>HYPERLINK("https://talan.bank.gov.ua/get-user-certificate/6kXL_zhyP8sbCPP6QvWr","Завантажити сертифікат")</f>
        <v>Завантажити сертифікат</v>
      </c>
    </row>
    <row r="155" spans="1:4" x14ac:dyDescent="0.3">
      <c r="A155">
        <v>154</v>
      </c>
      <c r="B155" t="s">
        <v>307</v>
      </c>
      <c r="C155" t="s">
        <v>308</v>
      </c>
      <c r="D155" t="str">
        <f>HYPERLINK("https://talan.bank.gov.ua/get-user-certificate/6kXL_jv0rSrbGXsYMC8R","Завантажити сертифікат")</f>
        <v>Завантажити сертифікат</v>
      </c>
    </row>
    <row r="156" spans="1:4" x14ac:dyDescent="0.3">
      <c r="A156">
        <v>155</v>
      </c>
      <c r="B156" t="s">
        <v>309</v>
      </c>
      <c r="C156" t="s">
        <v>310</v>
      </c>
      <c r="D156" t="str">
        <f>HYPERLINK("https://talan.bank.gov.ua/get-user-certificate/6kXL_3Dlr_BNPan5F3j9","Завантажити сертифікат")</f>
        <v>Завантажити сертифікат</v>
      </c>
    </row>
    <row r="157" spans="1:4" x14ac:dyDescent="0.3">
      <c r="A157">
        <v>156</v>
      </c>
      <c r="B157" t="s">
        <v>311</v>
      </c>
      <c r="C157" t="s">
        <v>312</v>
      </c>
      <c r="D157" t="str">
        <f>HYPERLINK("https://talan.bank.gov.ua/get-user-certificate/6kXL_4u0oWbTdspCSxwI","Завантажити сертифікат")</f>
        <v>Завантажити сертифікат</v>
      </c>
    </row>
    <row r="158" spans="1:4" x14ac:dyDescent="0.3">
      <c r="A158">
        <v>157</v>
      </c>
      <c r="B158" t="s">
        <v>313</v>
      </c>
      <c r="C158" t="s">
        <v>314</v>
      </c>
      <c r="D158" t="str">
        <f>HYPERLINK("https://talan.bank.gov.ua/get-user-certificate/6kXL_i5DtuwO5TdQKSyB","Завантажити сертифікат")</f>
        <v>Завантажити сертифікат</v>
      </c>
    </row>
    <row r="159" spans="1:4" x14ac:dyDescent="0.3">
      <c r="A159">
        <v>158</v>
      </c>
      <c r="B159" t="s">
        <v>315</v>
      </c>
      <c r="C159" t="s">
        <v>316</v>
      </c>
      <c r="D159" t="str">
        <f>HYPERLINK("https://talan.bank.gov.ua/get-user-certificate/6kXL_GQMt58mnvm_YnCo","Завантажити сертифікат")</f>
        <v>Завантажити сертифікат</v>
      </c>
    </row>
    <row r="160" spans="1:4" x14ac:dyDescent="0.3">
      <c r="A160">
        <v>159</v>
      </c>
      <c r="B160" t="s">
        <v>317</v>
      </c>
      <c r="C160" t="s">
        <v>318</v>
      </c>
      <c r="D160" t="str">
        <f>HYPERLINK("https://talan.bank.gov.ua/get-user-certificate/6kXL_BauPnoC2m8Xp9LL","Завантажити сертифікат")</f>
        <v>Завантажити сертифікат</v>
      </c>
    </row>
    <row r="161" spans="1:4" x14ac:dyDescent="0.3">
      <c r="A161">
        <v>160</v>
      </c>
      <c r="B161" t="s">
        <v>319</v>
      </c>
      <c r="C161" t="s">
        <v>320</v>
      </c>
      <c r="D161" t="str">
        <f>HYPERLINK("https://talan.bank.gov.ua/get-user-certificate/6kXL_2zyO94zyp9M7pBI","Завантажити сертифікат")</f>
        <v>Завантажити сертифікат</v>
      </c>
    </row>
    <row r="162" spans="1:4" x14ac:dyDescent="0.3">
      <c r="A162">
        <v>161</v>
      </c>
      <c r="B162" t="s">
        <v>321</v>
      </c>
      <c r="C162" t="s">
        <v>322</v>
      </c>
      <c r="D162" t="str">
        <f>HYPERLINK("https://talan.bank.gov.ua/get-user-certificate/6kXL_VlErgkMv1MvGHkT","Завантажити сертифікат")</f>
        <v>Завантажити сертифікат</v>
      </c>
    </row>
    <row r="163" spans="1:4" x14ac:dyDescent="0.3">
      <c r="A163">
        <v>162</v>
      </c>
      <c r="B163" t="s">
        <v>323</v>
      </c>
      <c r="C163" t="s">
        <v>324</v>
      </c>
      <c r="D163" t="str">
        <f>HYPERLINK("https://talan.bank.gov.ua/get-user-certificate/6kXL_L1efGX5_YMN5_R5","Завантажити сертифікат")</f>
        <v>Завантажити сертифікат</v>
      </c>
    </row>
    <row r="164" spans="1:4" x14ac:dyDescent="0.3">
      <c r="A164">
        <v>163</v>
      </c>
      <c r="B164" t="s">
        <v>325</v>
      </c>
      <c r="C164" t="s">
        <v>326</v>
      </c>
      <c r="D164" t="str">
        <f>HYPERLINK("https://talan.bank.gov.ua/get-user-certificate/6kXL_w70eyUEaXU6C_GH","Завантажити сертифікат")</f>
        <v>Завантажити сертифікат</v>
      </c>
    </row>
    <row r="165" spans="1:4" x14ac:dyDescent="0.3">
      <c r="A165">
        <v>164</v>
      </c>
      <c r="B165" t="s">
        <v>327</v>
      </c>
      <c r="C165" t="s">
        <v>328</v>
      </c>
      <c r="D165" t="str">
        <f>HYPERLINK("https://talan.bank.gov.ua/get-user-certificate/6kXL_cQtA1YsJV2pjUSO","Завантажити сертифікат")</f>
        <v>Завантажити сертифікат</v>
      </c>
    </row>
    <row r="166" spans="1:4" x14ac:dyDescent="0.3">
      <c r="A166">
        <v>165</v>
      </c>
      <c r="B166" t="s">
        <v>329</v>
      </c>
      <c r="C166" t="s">
        <v>330</v>
      </c>
      <c r="D166" t="str">
        <f>HYPERLINK("https://talan.bank.gov.ua/get-user-certificate/6kXL_6XZ_0AvGxhKhNnU","Завантажити сертифікат")</f>
        <v>Завантажити сертифікат</v>
      </c>
    </row>
    <row r="167" spans="1:4" x14ac:dyDescent="0.3">
      <c r="A167">
        <v>166</v>
      </c>
      <c r="B167" t="s">
        <v>331</v>
      </c>
      <c r="C167" t="s">
        <v>332</v>
      </c>
      <c r="D167" t="str">
        <f>HYPERLINK("https://talan.bank.gov.ua/get-user-certificate/6kXL_YdU5lmbWpOdZdIT","Завантажити сертифікат")</f>
        <v>Завантажити сертифікат</v>
      </c>
    </row>
    <row r="168" spans="1:4" x14ac:dyDescent="0.3">
      <c r="A168">
        <v>167</v>
      </c>
      <c r="B168" t="s">
        <v>333</v>
      </c>
      <c r="C168" t="s">
        <v>334</v>
      </c>
      <c r="D168" t="str">
        <f>HYPERLINK("https://talan.bank.gov.ua/get-user-certificate/6kXL_baedFVRIEuHehv7","Завантажити сертифікат")</f>
        <v>Завантажити сертифікат</v>
      </c>
    </row>
    <row r="169" spans="1:4" x14ac:dyDescent="0.3">
      <c r="A169">
        <v>168</v>
      </c>
      <c r="B169" t="s">
        <v>335</v>
      </c>
      <c r="C169" t="s">
        <v>336</v>
      </c>
      <c r="D169" t="str">
        <f>HYPERLINK("https://talan.bank.gov.ua/get-user-certificate/6kXL_FHPJFAaI7clo5zH","Завантажити сертифікат")</f>
        <v>Завантажити сертифікат</v>
      </c>
    </row>
    <row r="170" spans="1:4" x14ac:dyDescent="0.3">
      <c r="A170">
        <v>169</v>
      </c>
      <c r="B170" t="s">
        <v>337</v>
      </c>
      <c r="C170" t="s">
        <v>338</v>
      </c>
      <c r="D170" t="str">
        <f>HYPERLINK("https://talan.bank.gov.ua/get-user-certificate/6kXL_-TPdfnnhHzWJRKt","Завантажити сертифікат")</f>
        <v>Завантажити сертифікат</v>
      </c>
    </row>
    <row r="171" spans="1:4" x14ac:dyDescent="0.3">
      <c r="A171">
        <v>170</v>
      </c>
      <c r="B171" t="s">
        <v>339</v>
      </c>
      <c r="C171" t="s">
        <v>340</v>
      </c>
      <c r="D171" t="str">
        <f>HYPERLINK("https://talan.bank.gov.ua/get-user-certificate/6kXL_WvdwES6Trlkk_yJ","Завантажити сертифікат")</f>
        <v>Завантажити сертифікат</v>
      </c>
    </row>
    <row r="172" spans="1:4" x14ac:dyDescent="0.3">
      <c r="A172">
        <v>171</v>
      </c>
      <c r="B172" t="s">
        <v>341</v>
      </c>
      <c r="C172" t="s">
        <v>342</v>
      </c>
      <c r="D172" t="str">
        <f>HYPERLINK("https://talan.bank.gov.ua/get-user-certificate/6kXL_1MVMK5_caI_6ybj","Завантажити сертифікат")</f>
        <v>Завантажити сертифікат</v>
      </c>
    </row>
    <row r="173" spans="1:4" x14ac:dyDescent="0.3">
      <c r="A173">
        <v>172</v>
      </c>
      <c r="B173" t="s">
        <v>343</v>
      </c>
      <c r="C173" t="s">
        <v>344</v>
      </c>
      <c r="D173" t="str">
        <f>HYPERLINK("https://talan.bank.gov.ua/get-user-certificate/6kXL_rcZeQer_A3K7pkn","Завантажити сертифікат")</f>
        <v>Завантажити сертифікат</v>
      </c>
    </row>
    <row r="174" spans="1:4" x14ac:dyDescent="0.3">
      <c r="A174">
        <v>173</v>
      </c>
      <c r="B174" t="s">
        <v>345</v>
      </c>
      <c r="C174" t="s">
        <v>346</v>
      </c>
      <c r="D174" t="str">
        <f>HYPERLINK("https://talan.bank.gov.ua/get-user-certificate/6kXL_8h8PmJFYdB2G8WN","Завантажити сертифікат")</f>
        <v>Завантажити сертифікат</v>
      </c>
    </row>
    <row r="175" spans="1:4" x14ac:dyDescent="0.3">
      <c r="A175">
        <v>174</v>
      </c>
      <c r="B175" t="s">
        <v>347</v>
      </c>
      <c r="C175" t="s">
        <v>348</v>
      </c>
      <c r="D175" t="str">
        <f>HYPERLINK("https://talan.bank.gov.ua/get-user-certificate/6kXL_HR9A7wqeRihw4Jx","Завантажити сертифікат")</f>
        <v>Завантажити сертифікат</v>
      </c>
    </row>
    <row r="176" spans="1:4" x14ac:dyDescent="0.3">
      <c r="A176">
        <v>175</v>
      </c>
      <c r="B176" t="s">
        <v>349</v>
      </c>
      <c r="C176" t="s">
        <v>350</v>
      </c>
      <c r="D176" t="str">
        <f>HYPERLINK("https://talan.bank.gov.ua/get-user-certificate/6kXL_2u-mG_f7yWuNHi9","Завантажити сертифікат")</f>
        <v>Завантажити сертифікат</v>
      </c>
    </row>
    <row r="177" spans="1:4" x14ac:dyDescent="0.3">
      <c r="A177">
        <v>176</v>
      </c>
      <c r="B177" t="s">
        <v>351</v>
      </c>
      <c r="C177" t="s">
        <v>352</v>
      </c>
      <c r="D177" t="str">
        <f>HYPERLINK("https://talan.bank.gov.ua/get-user-certificate/6kXL_1DTi1DGbF44u53a","Завантажити сертифікат")</f>
        <v>Завантажити сертифікат</v>
      </c>
    </row>
    <row r="178" spans="1:4" x14ac:dyDescent="0.3">
      <c r="A178">
        <v>177</v>
      </c>
      <c r="B178" t="s">
        <v>353</v>
      </c>
      <c r="C178" t="s">
        <v>354</v>
      </c>
      <c r="D178" t="str">
        <f>HYPERLINK("https://talan.bank.gov.ua/get-user-certificate/6kXL_hFfMLeO7lQ5zOS_","Завантажити сертифікат")</f>
        <v>Завантажити сертифікат</v>
      </c>
    </row>
    <row r="179" spans="1:4" x14ac:dyDescent="0.3">
      <c r="A179">
        <v>178</v>
      </c>
      <c r="B179" t="s">
        <v>355</v>
      </c>
      <c r="C179" t="s">
        <v>356</v>
      </c>
      <c r="D179" t="str">
        <f>HYPERLINK("https://talan.bank.gov.ua/get-user-certificate/6kXL_adXJ3rcdRp0okCN","Завантажити сертифікат")</f>
        <v>Завантажити сертифікат</v>
      </c>
    </row>
    <row r="180" spans="1:4" x14ac:dyDescent="0.3">
      <c r="A180">
        <v>179</v>
      </c>
      <c r="B180" t="s">
        <v>357</v>
      </c>
      <c r="C180" t="s">
        <v>358</v>
      </c>
      <c r="D180" t="str">
        <f>HYPERLINK("https://talan.bank.gov.ua/get-user-certificate/6kXL_UNGHbzYtIOWg7T9","Завантажити сертифікат")</f>
        <v>Завантажити сертифікат</v>
      </c>
    </row>
    <row r="181" spans="1:4" x14ac:dyDescent="0.3">
      <c r="A181">
        <v>180</v>
      </c>
      <c r="B181" t="s">
        <v>359</v>
      </c>
      <c r="C181" t="s">
        <v>360</v>
      </c>
      <c r="D181" t="str">
        <f>HYPERLINK("https://talan.bank.gov.ua/get-user-certificate/6kXL_1X-_XImsdb1vbVc","Завантажити сертифікат")</f>
        <v>Завантажити сертифікат</v>
      </c>
    </row>
    <row r="182" spans="1:4" x14ac:dyDescent="0.3">
      <c r="A182">
        <v>181</v>
      </c>
      <c r="B182" t="s">
        <v>361</v>
      </c>
      <c r="C182" t="s">
        <v>362</v>
      </c>
      <c r="D182" t="str">
        <f>HYPERLINK("https://talan.bank.gov.ua/get-user-certificate/6kXL_QsGJPIuak4eAvJq","Завантажити сертифікат")</f>
        <v>Завантажити сертифікат</v>
      </c>
    </row>
    <row r="183" spans="1:4" x14ac:dyDescent="0.3">
      <c r="A183">
        <v>182</v>
      </c>
      <c r="B183" t="s">
        <v>363</v>
      </c>
      <c r="C183" t="s">
        <v>364</v>
      </c>
      <c r="D183" t="str">
        <f>HYPERLINK("https://talan.bank.gov.ua/get-user-certificate/6kXL_Gd1LyTv7zw6ANQd","Завантажити сертифікат")</f>
        <v>Завантажити сертифікат</v>
      </c>
    </row>
    <row r="184" spans="1:4" x14ac:dyDescent="0.3">
      <c r="A184">
        <v>183</v>
      </c>
      <c r="B184" t="s">
        <v>365</v>
      </c>
      <c r="C184" t="s">
        <v>366</v>
      </c>
      <c r="D184" t="str">
        <f>HYPERLINK("https://talan.bank.gov.ua/get-user-certificate/6kXL_vadHBVhZAv1IJSO","Завантажити сертифікат")</f>
        <v>Завантажити сертифікат</v>
      </c>
    </row>
    <row r="185" spans="1:4" x14ac:dyDescent="0.3">
      <c r="A185">
        <v>184</v>
      </c>
      <c r="B185" t="s">
        <v>367</v>
      </c>
      <c r="C185" t="s">
        <v>368</v>
      </c>
      <c r="D185" t="str">
        <f>HYPERLINK("https://talan.bank.gov.ua/get-user-certificate/6kXL_x8YnMbvgOpNWBLh","Завантажити сертифікат")</f>
        <v>Завантажити сертифікат</v>
      </c>
    </row>
    <row r="186" spans="1:4" x14ac:dyDescent="0.3">
      <c r="A186">
        <v>185</v>
      </c>
      <c r="B186" t="s">
        <v>369</v>
      </c>
      <c r="C186" t="s">
        <v>370</v>
      </c>
      <c r="D186" t="str">
        <f>HYPERLINK("https://talan.bank.gov.ua/get-user-certificate/6kXL_u8l1r2B1jFbb3Ed","Завантажити сертифікат")</f>
        <v>Завантажити сертифікат</v>
      </c>
    </row>
    <row r="187" spans="1:4" x14ac:dyDescent="0.3">
      <c r="A187">
        <v>186</v>
      </c>
      <c r="B187" t="s">
        <v>371</v>
      </c>
      <c r="C187" t="s">
        <v>372</v>
      </c>
      <c r="D187" t="str">
        <f>HYPERLINK("https://talan.bank.gov.ua/get-user-certificate/6kXL_oqM03nFBhE7gK4i","Завантажити сертифікат")</f>
        <v>Завантажити сертифікат</v>
      </c>
    </row>
    <row r="188" spans="1:4" x14ac:dyDescent="0.3">
      <c r="A188">
        <v>187</v>
      </c>
      <c r="B188" t="s">
        <v>373</v>
      </c>
      <c r="C188" t="s">
        <v>374</v>
      </c>
      <c r="D188" t="str">
        <f>HYPERLINK("https://talan.bank.gov.ua/get-user-certificate/6kXL_HQtePV4SmJhu96V","Завантажити сертифікат")</f>
        <v>Завантажити сертифікат</v>
      </c>
    </row>
    <row r="189" spans="1:4" x14ac:dyDescent="0.3">
      <c r="A189">
        <v>188</v>
      </c>
      <c r="B189" t="s">
        <v>375</v>
      </c>
      <c r="C189" t="s">
        <v>376</v>
      </c>
      <c r="D189" t="str">
        <f>HYPERLINK("https://talan.bank.gov.ua/get-user-certificate/6kXL_fZsT5plYj6WDy4b","Завантажити сертифікат")</f>
        <v>Завантажити сертифікат</v>
      </c>
    </row>
    <row r="190" spans="1:4" x14ac:dyDescent="0.3">
      <c r="A190">
        <v>189</v>
      </c>
      <c r="B190" t="s">
        <v>377</v>
      </c>
      <c r="C190" t="s">
        <v>378</v>
      </c>
      <c r="D190" t="str">
        <f>HYPERLINK("https://talan.bank.gov.ua/get-user-certificate/6kXL_WZo5y1HSKC5SP25","Завантажити сертифікат")</f>
        <v>Завантажити сертифікат</v>
      </c>
    </row>
    <row r="191" spans="1:4" x14ac:dyDescent="0.3">
      <c r="A191">
        <v>190</v>
      </c>
      <c r="B191" t="s">
        <v>379</v>
      </c>
      <c r="C191" t="s">
        <v>380</v>
      </c>
      <c r="D191" t="str">
        <f>HYPERLINK("https://talan.bank.gov.ua/get-user-certificate/6kXL_daWLOi4wV_Ho_5f","Завантажити сертифікат")</f>
        <v>Завантажити сертифікат</v>
      </c>
    </row>
    <row r="192" spans="1:4" x14ac:dyDescent="0.3">
      <c r="A192">
        <v>191</v>
      </c>
      <c r="B192" t="s">
        <v>381</v>
      </c>
      <c r="C192" t="s">
        <v>382</v>
      </c>
      <c r="D192" t="str">
        <f>HYPERLINK("https://talan.bank.gov.ua/get-user-certificate/6kXL_scDUVyLwIStQLEQ","Завантажити сертифікат")</f>
        <v>Завантажити сертифікат</v>
      </c>
    </row>
    <row r="193" spans="1:4" x14ac:dyDescent="0.3">
      <c r="A193">
        <v>192</v>
      </c>
      <c r="B193" t="s">
        <v>383</v>
      </c>
      <c r="C193" t="s">
        <v>384</v>
      </c>
      <c r="D193" t="str">
        <f>HYPERLINK("https://talan.bank.gov.ua/get-user-certificate/6kXL_bVb5ntWgDWt2KBT","Завантажити сертифікат")</f>
        <v>Завантажити сертифікат</v>
      </c>
    </row>
    <row r="194" spans="1:4" x14ac:dyDescent="0.3">
      <c r="A194">
        <v>193</v>
      </c>
      <c r="B194" t="s">
        <v>385</v>
      </c>
      <c r="C194" t="s">
        <v>386</v>
      </c>
      <c r="D194" t="str">
        <f>HYPERLINK("https://talan.bank.gov.ua/get-user-certificate/6kXL_RmudvE-qJfM1_Gz","Завантажити сертифікат")</f>
        <v>Завантажити сертифікат</v>
      </c>
    </row>
    <row r="195" spans="1:4" x14ac:dyDescent="0.3">
      <c r="A195">
        <v>194</v>
      </c>
      <c r="B195" t="s">
        <v>387</v>
      </c>
      <c r="C195" t="s">
        <v>388</v>
      </c>
      <c r="D195" t="str">
        <f>HYPERLINK("https://talan.bank.gov.ua/get-user-certificate/6kXL_jLn3SFPlrmgukHj","Завантажити сертифікат")</f>
        <v>Завантажити сертифікат</v>
      </c>
    </row>
    <row r="196" spans="1:4" x14ac:dyDescent="0.3">
      <c r="A196">
        <v>195</v>
      </c>
      <c r="B196" t="s">
        <v>389</v>
      </c>
      <c r="C196" t="s">
        <v>390</v>
      </c>
      <c r="D196" t="str">
        <f>HYPERLINK("https://talan.bank.gov.ua/get-user-certificate/6kXL_-Ekp5kRObJGuq4V","Завантажити сертифікат")</f>
        <v>Завантажити сертифікат</v>
      </c>
    </row>
    <row r="197" spans="1:4" x14ac:dyDescent="0.3">
      <c r="A197">
        <v>196</v>
      </c>
      <c r="B197" t="s">
        <v>391</v>
      </c>
      <c r="C197" t="s">
        <v>392</v>
      </c>
      <c r="D197" t="str">
        <f>HYPERLINK("https://talan.bank.gov.ua/get-user-certificate/6kXL_AX1Rfstd-6eKoxZ","Завантажити сертифікат")</f>
        <v>Завантажити сертифікат</v>
      </c>
    </row>
    <row r="198" spans="1:4" x14ac:dyDescent="0.3">
      <c r="A198">
        <v>197</v>
      </c>
      <c r="B198" t="s">
        <v>393</v>
      </c>
      <c r="C198" t="s">
        <v>394</v>
      </c>
      <c r="D198" t="str">
        <f>HYPERLINK("https://talan.bank.gov.ua/get-user-certificate/6kXL_wijEBBJeawfPj0b","Завантажити сертифікат")</f>
        <v>Завантажити сертифікат</v>
      </c>
    </row>
    <row r="199" spans="1:4" x14ac:dyDescent="0.3">
      <c r="A199">
        <v>198</v>
      </c>
      <c r="B199" t="s">
        <v>395</v>
      </c>
      <c r="C199" t="s">
        <v>396</v>
      </c>
      <c r="D199" t="str">
        <f>HYPERLINK("https://talan.bank.gov.ua/get-user-certificate/6kXL_O2s48H5UgGpJMUL","Завантажити сертифікат")</f>
        <v>Завантажити сертифікат</v>
      </c>
    </row>
    <row r="200" spans="1:4" x14ac:dyDescent="0.3">
      <c r="A200">
        <v>199</v>
      </c>
      <c r="B200" t="s">
        <v>397</v>
      </c>
      <c r="C200" t="s">
        <v>398</v>
      </c>
      <c r="D200" t="str">
        <f>HYPERLINK("https://talan.bank.gov.ua/get-user-certificate/6kXL_kdmOdJ43O_bY743","Завантажити сертифікат")</f>
        <v>Завантажити сертифікат</v>
      </c>
    </row>
    <row r="201" spans="1:4" x14ac:dyDescent="0.3">
      <c r="A201">
        <v>200</v>
      </c>
      <c r="B201" t="s">
        <v>399</v>
      </c>
      <c r="C201" t="s">
        <v>400</v>
      </c>
      <c r="D201" t="str">
        <f>HYPERLINK("https://talan.bank.gov.ua/get-user-certificate/6kXL_rvGBBvjBTvxr4Sw","Завантажити сертифікат")</f>
        <v>Завантажити сертифікат</v>
      </c>
    </row>
    <row r="202" spans="1:4" x14ac:dyDescent="0.3">
      <c r="A202">
        <v>201</v>
      </c>
      <c r="B202" t="s">
        <v>401</v>
      </c>
      <c r="C202" t="s">
        <v>402</v>
      </c>
      <c r="D202" t="str">
        <f>HYPERLINK("https://talan.bank.gov.ua/get-user-certificate/6kXL_i-o_IohX-ufiCvN","Завантажити сертифікат")</f>
        <v>Завантажити сертифікат</v>
      </c>
    </row>
    <row r="203" spans="1:4" x14ac:dyDescent="0.3">
      <c r="A203">
        <v>202</v>
      </c>
      <c r="B203" t="s">
        <v>403</v>
      </c>
      <c r="C203" t="s">
        <v>404</v>
      </c>
      <c r="D203" t="str">
        <f>HYPERLINK("https://talan.bank.gov.ua/get-user-certificate/6kXL_ozIWYympNeH8zzJ","Завантажити сертифікат")</f>
        <v>Завантажити сертифікат</v>
      </c>
    </row>
    <row r="204" spans="1:4" x14ac:dyDescent="0.3">
      <c r="A204">
        <v>203</v>
      </c>
      <c r="B204" t="s">
        <v>405</v>
      </c>
      <c r="C204" t="s">
        <v>406</v>
      </c>
      <c r="D204" t="str">
        <f>HYPERLINK("https://talan.bank.gov.ua/get-user-certificate/6kXL_XVd4nkbXGQl3gvh","Завантажити сертифікат")</f>
        <v>Завантажити сертифікат</v>
      </c>
    </row>
    <row r="205" spans="1:4" x14ac:dyDescent="0.3">
      <c r="A205">
        <v>204</v>
      </c>
      <c r="B205" t="s">
        <v>407</v>
      </c>
      <c r="C205" t="s">
        <v>408</v>
      </c>
      <c r="D205" t="str">
        <f>HYPERLINK("https://talan.bank.gov.ua/get-user-certificate/6kXL_f50nDaCqhG-eWee","Завантажити сертифікат")</f>
        <v>Завантажити сертифікат</v>
      </c>
    </row>
    <row r="206" spans="1:4" x14ac:dyDescent="0.3">
      <c r="A206">
        <v>205</v>
      </c>
      <c r="B206" t="s">
        <v>409</v>
      </c>
      <c r="C206" t="s">
        <v>410</v>
      </c>
      <c r="D206" t="str">
        <f>HYPERLINK("https://talan.bank.gov.ua/get-user-certificate/6kXL_xMD2cw8n-p_kNvQ","Завантажити сертифікат")</f>
        <v>Завантажити сертифікат</v>
      </c>
    </row>
    <row r="207" spans="1:4" x14ac:dyDescent="0.3">
      <c r="A207">
        <v>206</v>
      </c>
      <c r="B207" t="s">
        <v>411</v>
      </c>
      <c r="C207" t="s">
        <v>412</v>
      </c>
      <c r="D207" t="str">
        <f>HYPERLINK("https://talan.bank.gov.ua/get-user-certificate/6kXL_oNK4sysCdbO--Cf","Завантажити сертифікат")</f>
        <v>Завантажити сертифікат</v>
      </c>
    </row>
    <row r="208" spans="1:4" x14ac:dyDescent="0.3">
      <c r="A208">
        <v>207</v>
      </c>
      <c r="B208" t="s">
        <v>413</v>
      </c>
      <c r="C208" t="s">
        <v>414</v>
      </c>
      <c r="D208" t="str">
        <f>HYPERLINK("https://talan.bank.gov.ua/get-user-certificate/6kXL_OXkyeLNPKvWF9mV","Завантажити сертифікат")</f>
        <v>Завантажити сертифікат</v>
      </c>
    </row>
    <row r="209" spans="1:4" x14ac:dyDescent="0.3">
      <c r="A209">
        <v>208</v>
      </c>
      <c r="B209" t="s">
        <v>415</v>
      </c>
      <c r="C209" t="s">
        <v>416</v>
      </c>
      <c r="D209" t="str">
        <f>HYPERLINK("https://talan.bank.gov.ua/get-user-certificate/6kXL_HxZymYf0036IaTL","Завантажити сертифікат")</f>
        <v>Завантажити сертифікат</v>
      </c>
    </row>
    <row r="210" spans="1:4" x14ac:dyDescent="0.3">
      <c r="A210">
        <v>209</v>
      </c>
      <c r="B210" t="s">
        <v>417</v>
      </c>
      <c r="C210" t="s">
        <v>418</v>
      </c>
      <c r="D210" t="str">
        <f>HYPERLINK("https://talan.bank.gov.ua/get-user-certificate/6kXL_E266XgqDIBIpO1n","Завантажити сертифікат")</f>
        <v>Завантажити сертифікат</v>
      </c>
    </row>
    <row r="211" spans="1:4" x14ac:dyDescent="0.3">
      <c r="A211">
        <v>210</v>
      </c>
      <c r="B211" t="s">
        <v>419</v>
      </c>
      <c r="C211" t="s">
        <v>420</v>
      </c>
      <c r="D211" t="str">
        <f>HYPERLINK("https://talan.bank.gov.ua/get-user-certificate/6kXL_WTnZb9f9oMsKH02","Завантажити сертифікат")</f>
        <v>Завантажити сертифікат</v>
      </c>
    </row>
    <row r="212" spans="1:4" x14ac:dyDescent="0.3">
      <c r="A212">
        <v>211</v>
      </c>
      <c r="B212" t="s">
        <v>421</v>
      </c>
      <c r="C212" t="s">
        <v>422</v>
      </c>
      <c r="D212" t="str">
        <f>HYPERLINK("https://talan.bank.gov.ua/get-user-certificate/6kXL_J6jafyB3sKC1aQq","Завантажити сертифікат")</f>
        <v>Завантажити сертифікат</v>
      </c>
    </row>
    <row r="213" spans="1:4" x14ac:dyDescent="0.3">
      <c r="A213">
        <v>212</v>
      </c>
      <c r="B213" t="s">
        <v>423</v>
      </c>
      <c r="C213" t="s">
        <v>424</v>
      </c>
      <c r="D213" t="str">
        <f>HYPERLINK("https://talan.bank.gov.ua/get-user-certificate/6kXL_dV5TQ5FMPtoWIzQ","Завантажити сертифікат")</f>
        <v>Завантажити сертифікат</v>
      </c>
    </row>
    <row r="214" spans="1:4" x14ac:dyDescent="0.3">
      <c r="A214">
        <v>213</v>
      </c>
      <c r="B214" t="s">
        <v>425</v>
      </c>
      <c r="C214" t="s">
        <v>426</v>
      </c>
      <c r="D214" t="str">
        <f>HYPERLINK("https://talan.bank.gov.ua/get-user-certificate/6kXL_9id6ZEUPzchyA60","Завантажити сертифікат")</f>
        <v>Завантажити сертифікат</v>
      </c>
    </row>
    <row r="215" spans="1:4" x14ac:dyDescent="0.3">
      <c r="A215">
        <v>214</v>
      </c>
      <c r="B215" t="s">
        <v>427</v>
      </c>
      <c r="C215" t="s">
        <v>428</v>
      </c>
      <c r="D215" t="str">
        <f>HYPERLINK("https://talan.bank.gov.ua/get-user-certificate/6kXL_zTQc4_TkQTmly0t","Завантажити сертифікат")</f>
        <v>Завантажити сертифікат</v>
      </c>
    </row>
    <row r="216" spans="1:4" x14ac:dyDescent="0.3">
      <c r="A216">
        <v>215</v>
      </c>
      <c r="B216" t="s">
        <v>429</v>
      </c>
      <c r="C216" t="s">
        <v>430</v>
      </c>
      <c r="D216" t="str">
        <f>HYPERLINK("https://talan.bank.gov.ua/get-user-certificate/6kXL_J8zZrFmzFCKnpnW","Завантажити сертифікат")</f>
        <v>Завантажити сертифікат</v>
      </c>
    </row>
    <row r="217" spans="1:4" x14ac:dyDescent="0.3">
      <c r="A217">
        <v>216</v>
      </c>
      <c r="B217" t="s">
        <v>431</v>
      </c>
      <c r="C217" t="s">
        <v>432</v>
      </c>
      <c r="D217" t="str">
        <f>HYPERLINK("https://talan.bank.gov.ua/get-user-certificate/6kXL_wBWx3Xzgx1icvlZ","Завантажити сертифікат")</f>
        <v>Завантажити сертифікат</v>
      </c>
    </row>
    <row r="218" spans="1:4" x14ac:dyDescent="0.3">
      <c r="A218">
        <v>217</v>
      </c>
      <c r="B218" t="s">
        <v>433</v>
      </c>
      <c r="C218" t="s">
        <v>434</v>
      </c>
      <c r="D218" t="str">
        <f>HYPERLINK("https://talan.bank.gov.ua/get-user-certificate/6kXL_c9fQXF95FbyZDKT","Завантажити сертифікат")</f>
        <v>Завантажити сертифікат</v>
      </c>
    </row>
    <row r="219" spans="1:4" x14ac:dyDescent="0.3">
      <c r="A219">
        <v>218</v>
      </c>
      <c r="B219" t="s">
        <v>435</v>
      </c>
      <c r="C219" t="s">
        <v>436</v>
      </c>
      <c r="D219" t="str">
        <f>HYPERLINK("https://talan.bank.gov.ua/get-user-certificate/6kXL_y3eUyuOx0hpbPlE","Завантажити сертифікат")</f>
        <v>Завантажити сертифікат</v>
      </c>
    </row>
    <row r="220" spans="1:4" x14ac:dyDescent="0.3">
      <c r="A220">
        <v>219</v>
      </c>
      <c r="B220" t="s">
        <v>437</v>
      </c>
      <c r="C220" t="s">
        <v>438</v>
      </c>
      <c r="D220" t="str">
        <f>HYPERLINK("https://talan.bank.gov.ua/get-user-certificate/6kXL_sgci67b-P8WXO9h","Завантажити сертифікат")</f>
        <v>Завантажити сертифікат</v>
      </c>
    </row>
    <row r="221" spans="1:4" x14ac:dyDescent="0.3">
      <c r="A221">
        <v>220</v>
      </c>
      <c r="B221" t="s">
        <v>439</v>
      </c>
      <c r="C221" t="s">
        <v>440</v>
      </c>
      <c r="D221" t="str">
        <f>HYPERLINK("https://talan.bank.gov.ua/get-user-certificate/6kXL_sBTf4LIaJnM-RHL","Завантажити сертифікат")</f>
        <v>Завантажити сертифікат</v>
      </c>
    </row>
    <row r="222" spans="1:4" x14ac:dyDescent="0.3">
      <c r="A222">
        <v>221</v>
      </c>
      <c r="B222" t="s">
        <v>441</v>
      </c>
      <c r="C222" t="s">
        <v>442</v>
      </c>
      <c r="D222" t="str">
        <f>HYPERLINK("https://talan.bank.gov.ua/get-user-certificate/6kXL_31eevK_d7wfxxlZ","Завантажити сертифікат")</f>
        <v>Завантажити сертифікат</v>
      </c>
    </row>
    <row r="223" spans="1:4" x14ac:dyDescent="0.3">
      <c r="A223">
        <v>222</v>
      </c>
      <c r="B223" t="s">
        <v>443</v>
      </c>
      <c r="C223" t="s">
        <v>444</v>
      </c>
      <c r="D223" t="str">
        <f>HYPERLINK("https://talan.bank.gov.ua/get-user-certificate/6kXL_xXCSWuThjT9SOAq","Завантажити сертифікат")</f>
        <v>Завантажити сертифікат</v>
      </c>
    </row>
    <row r="224" spans="1:4" x14ac:dyDescent="0.3">
      <c r="A224">
        <v>223</v>
      </c>
      <c r="B224" t="s">
        <v>445</v>
      </c>
      <c r="C224" t="s">
        <v>446</v>
      </c>
      <c r="D224" t="str">
        <f>HYPERLINK("https://talan.bank.gov.ua/get-user-certificate/6kXL_xiUXzpVKDy2P1ez","Завантажити сертифікат")</f>
        <v>Завантажити сертифікат</v>
      </c>
    </row>
    <row r="225" spans="1:4" x14ac:dyDescent="0.3">
      <c r="A225">
        <v>224</v>
      </c>
      <c r="B225" t="s">
        <v>447</v>
      </c>
      <c r="C225" t="s">
        <v>448</v>
      </c>
      <c r="D225" t="str">
        <f>HYPERLINK("https://talan.bank.gov.ua/get-user-certificate/6kXL_iwr3pyCKBeMhoxF","Завантажити сертифікат")</f>
        <v>Завантажити сертифікат</v>
      </c>
    </row>
    <row r="226" spans="1:4" x14ac:dyDescent="0.3">
      <c r="A226">
        <v>225</v>
      </c>
      <c r="B226" t="s">
        <v>449</v>
      </c>
      <c r="C226" t="s">
        <v>450</v>
      </c>
      <c r="D226" t="str">
        <f>HYPERLINK("https://talan.bank.gov.ua/get-user-certificate/6kXL_Y8Ag6qAUeq_M_Ep","Завантажити сертифікат")</f>
        <v>Завантажити сертифікат</v>
      </c>
    </row>
    <row r="227" spans="1:4" x14ac:dyDescent="0.3">
      <c r="A227">
        <v>226</v>
      </c>
      <c r="B227" t="s">
        <v>451</v>
      </c>
      <c r="C227" t="s">
        <v>452</v>
      </c>
      <c r="D227" t="str">
        <f>HYPERLINK("https://talan.bank.gov.ua/get-user-certificate/6kXL_nF36TVtTOGSTp82","Завантажити сертифікат")</f>
        <v>Завантажити сертифікат</v>
      </c>
    </row>
    <row r="228" spans="1:4" x14ac:dyDescent="0.3">
      <c r="A228">
        <v>227</v>
      </c>
      <c r="B228" t="s">
        <v>453</v>
      </c>
      <c r="C228" t="s">
        <v>454</v>
      </c>
      <c r="D228" t="str">
        <f>HYPERLINK("https://talan.bank.gov.ua/get-user-certificate/6kXL_QeBH3zOmlxrpLj0","Завантажити сертифікат")</f>
        <v>Завантажити сертифікат</v>
      </c>
    </row>
    <row r="229" spans="1:4" x14ac:dyDescent="0.3">
      <c r="A229">
        <v>228</v>
      </c>
      <c r="B229" t="s">
        <v>455</v>
      </c>
      <c r="C229" t="s">
        <v>456</v>
      </c>
      <c r="D229" t="str">
        <f>HYPERLINK("https://talan.bank.gov.ua/get-user-certificate/6kXL_okEtw-hfGljqBCO","Завантажити сертифікат")</f>
        <v>Завантажити сертифікат</v>
      </c>
    </row>
    <row r="230" spans="1:4" x14ac:dyDescent="0.3">
      <c r="A230">
        <v>229</v>
      </c>
      <c r="B230" t="s">
        <v>457</v>
      </c>
      <c r="C230" t="s">
        <v>458</v>
      </c>
      <c r="D230" t="str">
        <f>HYPERLINK("https://talan.bank.gov.ua/get-user-certificate/6kXL_S7CNuFk6_VK5EyL","Завантажити сертифікат")</f>
        <v>Завантажити сертифікат</v>
      </c>
    </row>
    <row r="231" spans="1:4" x14ac:dyDescent="0.3">
      <c r="A231">
        <v>230</v>
      </c>
      <c r="B231" t="s">
        <v>459</v>
      </c>
      <c r="C231" t="s">
        <v>460</v>
      </c>
      <c r="D231" t="str">
        <f>HYPERLINK("https://talan.bank.gov.ua/get-user-certificate/6kXL__HJjLDRy8HwV1tu","Завантажити сертифікат")</f>
        <v>Завантажити сертифікат</v>
      </c>
    </row>
    <row r="232" spans="1:4" x14ac:dyDescent="0.3">
      <c r="A232">
        <v>231</v>
      </c>
      <c r="B232" t="s">
        <v>461</v>
      </c>
      <c r="C232" t="s">
        <v>462</v>
      </c>
      <c r="D232" t="str">
        <f>HYPERLINK("https://talan.bank.gov.ua/get-user-certificate/6kXL_ISeWcAvzv0F6cx6","Завантажити сертифікат")</f>
        <v>Завантажити сертифікат</v>
      </c>
    </row>
    <row r="233" spans="1:4" x14ac:dyDescent="0.3">
      <c r="A233">
        <v>232</v>
      </c>
      <c r="B233" t="s">
        <v>463</v>
      </c>
      <c r="C233" t="s">
        <v>464</v>
      </c>
      <c r="D233" t="str">
        <f>HYPERLINK("https://talan.bank.gov.ua/get-user-certificate/6kXL_A0ZcgKISX07ghwp","Завантажити сертифікат")</f>
        <v>Завантажити сертифікат</v>
      </c>
    </row>
    <row r="234" spans="1:4" x14ac:dyDescent="0.3">
      <c r="A234">
        <v>233</v>
      </c>
      <c r="B234" t="s">
        <v>465</v>
      </c>
      <c r="C234" t="s">
        <v>466</v>
      </c>
      <c r="D234" t="str">
        <f>HYPERLINK("https://talan.bank.gov.ua/get-user-certificate/6kXL_U251AslOQRU7dY1","Завантажити сертифікат")</f>
        <v>Завантажити сертифікат</v>
      </c>
    </row>
    <row r="235" spans="1:4" x14ac:dyDescent="0.3">
      <c r="A235">
        <v>234</v>
      </c>
      <c r="B235" t="s">
        <v>467</v>
      </c>
      <c r="C235" t="s">
        <v>468</v>
      </c>
      <c r="D235" t="str">
        <f>HYPERLINK("https://talan.bank.gov.ua/get-user-certificate/6kXL_rX66CF9g6Vz4Uii","Завантажити сертифікат")</f>
        <v>Завантажити сертифікат</v>
      </c>
    </row>
    <row r="236" spans="1:4" x14ac:dyDescent="0.3">
      <c r="A236">
        <v>235</v>
      </c>
      <c r="B236" t="s">
        <v>469</v>
      </c>
      <c r="C236" t="s">
        <v>470</v>
      </c>
      <c r="D236" t="str">
        <f>HYPERLINK("https://talan.bank.gov.ua/get-user-certificate/6kXL_TvS0TwqiM2pJxVq","Завантажити сертифікат")</f>
        <v>Завантажити сертифікат</v>
      </c>
    </row>
    <row r="237" spans="1:4" x14ac:dyDescent="0.3">
      <c r="A237">
        <v>236</v>
      </c>
      <c r="B237" t="s">
        <v>471</v>
      </c>
      <c r="C237" t="s">
        <v>472</v>
      </c>
      <c r="D237" t="str">
        <f>HYPERLINK("https://talan.bank.gov.ua/get-user-certificate/6kXL_Qygaxwsgh2N2shT","Завантажити сертифікат")</f>
        <v>Завантажити сертифікат</v>
      </c>
    </row>
    <row r="238" spans="1:4" x14ac:dyDescent="0.3">
      <c r="A238">
        <v>237</v>
      </c>
      <c r="B238" t="s">
        <v>473</v>
      </c>
      <c r="C238" t="s">
        <v>474</v>
      </c>
      <c r="D238" t="str">
        <f>HYPERLINK("https://talan.bank.gov.ua/get-user-certificate/6kXL_3BWq_SQ7tK4ojSK","Завантажити сертифікат")</f>
        <v>Завантажити сертифікат</v>
      </c>
    </row>
    <row r="239" spans="1:4" x14ac:dyDescent="0.3">
      <c r="A239">
        <v>238</v>
      </c>
      <c r="B239" t="s">
        <v>475</v>
      </c>
      <c r="C239" t="s">
        <v>476</v>
      </c>
      <c r="D239" t="str">
        <f>HYPERLINK("https://talan.bank.gov.ua/get-user-certificate/6kXL_S7AZcJ86uQvmmHK","Завантажити сертифікат")</f>
        <v>Завантажити сертифікат</v>
      </c>
    </row>
    <row r="240" spans="1:4" x14ac:dyDescent="0.3">
      <c r="A240">
        <v>239</v>
      </c>
      <c r="B240" t="s">
        <v>477</v>
      </c>
      <c r="C240" t="s">
        <v>478</v>
      </c>
      <c r="D240" t="str">
        <f>HYPERLINK("https://talan.bank.gov.ua/get-user-certificate/6kXL_jhI4TmHES_UM2oS","Завантажити сертифікат")</f>
        <v>Завантажити сертифікат</v>
      </c>
    </row>
    <row r="241" spans="1:4" x14ac:dyDescent="0.3">
      <c r="A241">
        <v>240</v>
      </c>
      <c r="B241" t="s">
        <v>479</v>
      </c>
      <c r="C241" t="s">
        <v>480</v>
      </c>
      <c r="D241" t="str">
        <f>HYPERLINK("https://talan.bank.gov.ua/get-user-certificate/6kXL_3asGmS-8HnYtF4S","Завантажити сертифікат")</f>
        <v>Завантажити сертифікат</v>
      </c>
    </row>
    <row r="242" spans="1:4" x14ac:dyDescent="0.3">
      <c r="A242">
        <v>241</v>
      </c>
      <c r="B242" t="s">
        <v>481</v>
      </c>
      <c r="C242" t="s">
        <v>482</v>
      </c>
      <c r="D242" t="str">
        <f>HYPERLINK("https://talan.bank.gov.ua/get-user-certificate/6kXL_Y6bC9jykbUQIRqY","Завантажити сертифікат")</f>
        <v>Завантажити сертифікат</v>
      </c>
    </row>
    <row r="243" spans="1:4" x14ac:dyDescent="0.3">
      <c r="A243">
        <v>242</v>
      </c>
      <c r="B243" t="s">
        <v>483</v>
      </c>
      <c r="C243" t="s">
        <v>484</v>
      </c>
      <c r="D243" t="str">
        <f>HYPERLINK("https://talan.bank.gov.ua/get-user-certificate/6kXL_-ywU5roTxA_cVIl","Завантажити сертифікат")</f>
        <v>Завантажити сертифікат</v>
      </c>
    </row>
    <row r="244" spans="1:4" x14ac:dyDescent="0.3">
      <c r="A244">
        <v>243</v>
      </c>
      <c r="B244" t="s">
        <v>485</v>
      </c>
      <c r="C244" t="s">
        <v>486</v>
      </c>
      <c r="D244" t="str">
        <f>HYPERLINK("https://talan.bank.gov.ua/get-user-certificate/6kXL_OJXJpeUXye-HHFe","Завантажити сертифікат")</f>
        <v>Завантажити сертифікат</v>
      </c>
    </row>
    <row r="245" spans="1:4" x14ac:dyDescent="0.3">
      <c r="A245">
        <v>244</v>
      </c>
      <c r="B245" t="s">
        <v>487</v>
      </c>
      <c r="C245" t="s">
        <v>488</v>
      </c>
      <c r="D245" t="str">
        <f>HYPERLINK("https://talan.bank.gov.ua/get-user-certificate/6kXL_WgTicDLIw0rD5Dq","Завантажити сертифікат")</f>
        <v>Завантажити сертифікат</v>
      </c>
    </row>
    <row r="246" spans="1:4" x14ac:dyDescent="0.3">
      <c r="A246">
        <v>245</v>
      </c>
      <c r="B246" t="s">
        <v>489</v>
      </c>
      <c r="C246" t="s">
        <v>490</v>
      </c>
      <c r="D246" t="str">
        <f>HYPERLINK("https://talan.bank.gov.ua/get-user-certificate/6kXL_k2-ZsC4ux7jm8Vz","Завантажити сертифікат")</f>
        <v>Завантажити сертифікат</v>
      </c>
    </row>
    <row r="247" spans="1:4" x14ac:dyDescent="0.3">
      <c r="A247">
        <v>246</v>
      </c>
      <c r="B247" t="s">
        <v>491</v>
      </c>
      <c r="C247" t="s">
        <v>492</v>
      </c>
      <c r="D247" t="str">
        <f>HYPERLINK("https://talan.bank.gov.ua/get-user-certificate/6kXL_kkAjGNyD5I9ORtP","Завантажити сертифікат")</f>
        <v>Завантажити сертифікат</v>
      </c>
    </row>
    <row r="248" spans="1:4" x14ac:dyDescent="0.3">
      <c r="A248">
        <v>247</v>
      </c>
      <c r="B248" t="s">
        <v>493</v>
      </c>
      <c r="C248" t="s">
        <v>494</v>
      </c>
      <c r="D248" t="str">
        <f>HYPERLINK("https://talan.bank.gov.ua/get-user-certificate/6kXL_iIyJPhzFLyh5vVm","Завантажити сертифікат")</f>
        <v>Завантажити сертифікат</v>
      </c>
    </row>
    <row r="249" spans="1:4" x14ac:dyDescent="0.3">
      <c r="A249">
        <v>248</v>
      </c>
      <c r="B249" t="s">
        <v>495</v>
      </c>
      <c r="C249" t="s">
        <v>496</v>
      </c>
      <c r="D249" t="str">
        <f>HYPERLINK("https://talan.bank.gov.ua/get-user-certificate/6kXL_yOjyRSjLDxo7mkX","Завантажити сертифікат")</f>
        <v>Завантажити сертифікат</v>
      </c>
    </row>
    <row r="250" spans="1:4" x14ac:dyDescent="0.3">
      <c r="A250">
        <v>249</v>
      </c>
      <c r="B250" t="s">
        <v>497</v>
      </c>
      <c r="C250" t="s">
        <v>498</v>
      </c>
      <c r="D250" t="str">
        <f>HYPERLINK("https://talan.bank.gov.ua/get-user-certificate/6kXL_K3oDMfX9nGk-lHS","Завантажити сертифікат")</f>
        <v>Завантажити сертифікат</v>
      </c>
    </row>
    <row r="251" spans="1:4" x14ac:dyDescent="0.3">
      <c r="A251">
        <v>250</v>
      </c>
      <c r="B251" t="s">
        <v>499</v>
      </c>
      <c r="C251" t="s">
        <v>500</v>
      </c>
      <c r="D251" t="str">
        <f>HYPERLINK("https://talan.bank.gov.ua/get-user-certificate/6kXL_lxIZ_807XVNwG1J","Завантажити сертифікат")</f>
        <v>Завантажити сертифікат</v>
      </c>
    </row>
    <row r="252" spans="1:4" x14ac:dyDescent="0.3">
      <c r="A252">
        <v>251</v>
      </c>
      <c r="B252" t="s">
        <v>508</v>
      </c>
      <c r="C252" t="s">
        <v>509</v>
      </c>
      <c r="D252" t="str">
        <f>HYPERLINK("https://talan.bank.gov.ua/get-user-certificate/CVmuORXesNmNTlZDnnad","Завантажити сертифікат")</f>
        <v>Завантажити сертифікат</v>
      </c>
    </row>
    <row r="253" spans="1:4" x14ac:dyDescent="0.3">
      <c r="A253">
        <v>252</v>
      </c>
      <c r="B253" t="s">
        <v>504</v>
      </c>
      <c r="C253" t="s">
        <v>505</v>
      </c>
      <c r="D253" t="str">
        <f>HYPERLINK("https://talan.bank.gov.ua/get-user-certificate/hwQ-m0WjZvbQbFetPMPI","Завантажити сертифікат")</f>
        <v>Завантажити сертифікат</v>
      </c>
    </row>
    <row r="254" spans="1:4" x14ac:dyDescent="0.3">
      <c r="A254">
        <v>253</v>
      </c>
      <c r="B254" t="s">
        <v>506</v>
      </c>
      <c r="C254" t="s">
        <v>507</v>
      </c>
      <c r="D254" t="str">
        <f>HYPERLINK("https://talan.bank.gov.ua/get-user-certificate/hwQ-mFQKZ6Qt7R9F-9P3","Завантажити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D2" r:id="rId1" tooltip="Завантажити сертифікат" display="Завантажити сертифікат"/>
    <hyperlink ref="D3" r:id="rId2" tooltip="Завантажити сертифікат" display="Завантажити сертифікат"/>
    <hyperlink ref="D4" r:id="rId3" tooltip="Завантажити сертифікат" display="Завантажити сертифікат"/>
    <hyperlink ref="D5" r:id="rId4" tooltip="Завантажити сертифікат" display="Завантажити сертифікат"/>
    <hyperlink ref="D6" r:id="rId5" tooltip="Завантажити сертифікат" display="Завантажити сертифікат"/>
    <hyperlink ref="D7" r:id="rId6" tooltip="Завантажити сертифікат" display="Завантажити сертифікат"/>
    <hyperlink ref="D8" r:id="rId7" tooltip="Завантажити сертифікат" display="Завантажити сертифікат"/>
    <hyperlink ref="D9" r:id="rId8" tooltip="Завантажити сертифікат" display="Завантажити сертифікат"/>
    <hyperlink ref="D10" r:id="rId9" tooltip="Завантажити сертифікат" display="Завантажити сертифікат"/>
    <hyperlink ref="D11" r:id="rId10" tooltip="Завантажити сертифікат" display="Завантажити сертифікат"/>
    <hyperlink ref="D12" r:id="rId11" tooltip="Завантажити сертифікат" display="Завантажити сертифікат"/>
    <hyperlink ref="D13" r:id="rId12" tooltip="Завантажити сертифікат" display="Завантажити сертифікат"/>
    <hyperlink ref="D14" r:id="rId13" tooltip="Завантажити сертифікат" display="Завантажити сертифікат"/>
    <hyperlink ref="D15" r:id="rId14" tooltip="Завантажити сертифікат" display="Завантажити сертифікат"/>
    <hyperlink ref="D16" r:id="rId15" tooltip="Завантажити сертифікат" display="Завантажити сертифікат"/>
    <hyperlink ref="D17" r:id="rId16" tooltip="Завантажити сертифікат" display="Завантажити сертифікат"/>
    <hyperlink ref="D18" r:id="rId17" tooltip="Завантажити сертифікат" display="Завантажити сертифікат"/>
    <hyperlink ref="D19" r:id="rId18" tooltip="Завантажити сертифікат" display="Завантажити сертифікат"/>
    <hyperlink ref="D20" r:id="rId19" tooltip="Завантажити сертифікат" display="Завантажити сертифікат"/>
    <hyperlink ref="D21" r:id="rId20" tooltip="Завантажити сертифікат" display="Завантажити сертифікат"/>
    <hyperlink ref="D22" r:id="rId21" tooltip="Завантажити сертифікат" display="Завантажити сертифікат"/>
    <hyperlink ref="D23" r:id="rId22" tooltip="Завантажити сертифікат" display="Завантажити сертифікат"/>
    <hyperlink ref="D24" r:id="rId23" tooltip="Завантажити сертифікат" display="Завантажити сертифікат"/>
    <hyperlink ref="D25" r:id="rId24" tooltip="Завантажити сертифікат" display="Завантажити сертифікат"/>
    <hyperlink ref="D26" r:id="rId25" tooltip="Завантажити сертифікат" display="Завантажити сертифікат"/>
    <hyperlink ref="D27" r:id="rId26" tooltip="Завантажити сертифікат" display="Завантажити сертифікат"/>
    <hyperlink ref="D28" r:id="rId27" tooltip="Завантажити сертифікат" display="Завантажити сертифікат"/>
    <hyperlink ref="D29" r:id="rId28" tooltip="Завантажити сертифікат" display="Завантажити сертифікат"/>
    <hyperlink ref="D30" r:id="rId29" tooltip="Завантажити сертифікат" display="Завантажити сертифікат"/>
    <hyperlink ref="D31" r:id="rId30" tooltip="Завантажити сертифікат" display="Завантажити сертифікат"/>
    <hyperlink ref="D32" r:id="rId31" tooltip="Завантажити сертифікат" display="Завантажити сертифікат"/>
    <hyperlink ref="D33" r:id="rId32" tooltip="Завантажити сертифікат" display="Завантажити сертифікат"/>
    <hyperlink ref="D34" r:id="rId33" tooltip="Завантажити сертифікат" display="Завантажити сертифікат"/>
    <hyperlink ref="D35" r:id="rId34" tooltip="Завантажити сертифікат" display="Завантажити сертифікат"/>
    <hyperlink ref="D36" r:id="rId35" tooltip="Завантажити сертифікат" display="Завантажити сертифікат"/>
    <hyperlink ref="D37" r:id="rId36" tooltip="Завантажити сертифікат" display="Завантажити сертифікат"/>
    <hyperlink ref="D38" r:id="rId37" tooltip="Завантажити сертифікат" display="Завантажити сертифікат"/>
    <hyperlink ref="D39" r:id="rId38" tooltip="Завантажити сертифікат" display="Завантажити сертифікат"/>
    <hyperlink ref="D40" r:id="rId39" tooltip="Завантажити сертифікат" display="Завантажити сертифікат"/>
    <hyperlink ref="D41" r:id="rId40" tooltip="Завантажити сертифікат" display="Завантажити сертифікат"/>
    <hyperlink ref="D42" r:id="rId41" tooltip="Завантажити сертифікат" display="Завантажити сертифікат"/>
    <hyperlink ref="D43" r:id="rId42" tooltip="Завантажити сертифікат" display="Завантажити сертифікат"/>
    <hyperlink ref="D44" r:id="rId43" tooltip="Завантажити сертифікат" display="Завантажити сертифікат"/>
    <hyperlink ref="D45" r:id="rId44" tooltip="Завантажити сертифікат" display="Завантажити сертифікат"/>
    <hyperlink ref="D46" r:id="rId45" tooltip="Завантажити сертифікат" display="Завантажити сертифікат"/>
    <hyperlink ref="D47" r:id="rId46" tooltip="Завантажити сертифікат" display="Завантажити сертифікат"/>
    <hyperlink ref="D48" r:id="rId47" tooltip="Завантажити сертифікат" display="Завантажити сертифікат"/>
    <hyperlink ref="D49" r:id="rId48" tooltip="Завантажити сертифікат" display="Завантажити сертифікат"/>
    <hyperlink ref="D50" r:id="rId49" tooltip="Завантажити сертифікат" display="Завантажити сертифікат"/>
    <hyperlink ref="D51" r:id="rId50" tooltip="Завантажити сертифікат" display="Завантажити сертифікат"/>
    <hyperlink ref="D52" r:id="rId51" tooltip="Завантажити сертифікат" display="Завантажити сертифікат"/>
    <hyperlink ref="D53" r:id="rId52" tooltip="Завантажити сертифікат" display="Завантажити сертифікат"/>
    <hyperlink ref="D54" r:id="rId53" tooltip="Завантажити сертифікат" display="Завантажити сертифікат"/>
    <hyperlink ref="D55" r:id="rId54" tooltip="Завантажити сертифікат" display="Завантажити сертифікат"/>
    <hyperlink ref="D56" r:id="rId55" tooltip="Завантажити сертифікат" display="Завантажити сертифікат"/>
    <hyperlink ref="D57" r:id="rId56" tooltip="Завантажити сертифікат" display="Завантажити сертифікат"/>
    <hyperlink ref="D58" r:id="rId57" tooltip="Завантажити сертифікат" display="Завантажити сертифікат"/>
    <hyperlink ref="D59" r:id="rId58" tooltip="Завантажити сертифікат" display="Завантажити сертифікат"/>
    <hyperlink ref="D60" r:id="rId59" tooltip="Завантажити сертифікат" display="Завантажити сертифікат"/>
    <hyperlink ref="D61" r:id="rId60" tooltip="Завантажити сертифікат" display="Завантажити сертифікат"/>
    <hyperlink ref="D62" r:id="rId61" tooltip="Завантажити сертифікат" display="Завантажити сертифікат"/>
    <hyperlink ref="D63" r:id="rId62" tooltip="Завантажити сертифікат" display="Завантажити сертифікат"/>
    <hyperlink ref="D64" r:id="rId63" tooltip="Завантажити сертифікат" display="Завантажити сертифікат"/>
    <hyperlink ref="D65" r:id="rId64" tooltip="Завантажити сертифікат" display="Завантажити сертифікат"/>
    <hyperlink ref="D66" r:id="rId65" tooltip="Завантажити сертифікат" display="Завантажити сертифікат"/>
    <hyperlink ref="D67" r:id="rId66" tooltip="Завантажити сертифікат" display="Завантажити сертифікат"/>
    <hyperlink ref="D68" r:id="rId67" tooltip="Завантажити сертифікат" display="Завантажити сертифікат"/>
    <hyperlink ref="D69" r:id="rId68" tooltip="Завантажити сертифікат" display="Завантажити сертифікат"/>
    <hyperlink ref="D70" r:id="rId69" tooltip="Завантажити сертифікат" display="Завантажити сертифікат"/>
    <hyperlink ref="D71" r:id="rId70" tooltip="Завантажити сертифікат" display="Завантажити сертифікат"/>
    <hyperlink ref="D72" r:id="rId71" tooltip="Завантажити сертифікат" display="Завантажити сертифікат"/>
    <hyperlink ref="D73" r:id="rId72" tooltip="Завантажити сертифікат" display="Завантажити сертифікат"/>
    <hyperlink ref="D74" r:id="rId73" tooltip="Завантажити сертифікат" display="Завантажити сертифікат"/>
    <hyperlink ref="D75" r:id="rId74" tooltip="Завантажити сертифікат" display="Завантажити сертифікат"/>
    <hyperlink ref="D76" r:id="rId75" tooltip="Завантажити сертифікат" display="Завантажити сертифікат"/>
    <hyperlink ref="D77" r:id="rId76" tooltip="Завантажити сертифікат" display="Завантажити сертифікат"/>
    <hyperlink ref="D78" r:id="rId77" tooltip="Завантажити сертифікат" display="Завантажити сертифікат"/>
    <hyperlink ref="D79" r:id="rId78" tooltip="Завантажити сертифікат" display="Завантажити сертифікат"/>
    <hyperlink ref="D80" r:id="rId79" tooltip="Завантажити сертифікат" display="Завантажити сертифікат"/>
    <hyperlink ref="D81" r:id="rId80" tooltip="Завантажити сертифікат" display="Завантажити сертифікат"/>
    <hyperlink ref="D82" r:id="rId81" tooltip="Завантажити сертифікат" display="Завантажити сертифікат"/>
    <hyperlink ref="D83" r:id="rId82" tooltip="Завантажити сертифікат" display="Завантажити сертифікат"/>
    <hyperlink ref="D84" r:id="rId83" tooltip="Завантажити сертифікат" display="Завантажити сертифікат"/>
    <hyperlink ref="D85" r:id="rId84" tooltip="Завантажити сертифікат" display="Завантажити сертифікат"/>
    <hyperlink ref="D86" r:id="rId85" tooltip="Завантажити сертифікат" display="Завантажити сертифікат"/>
    <hyperlink ref="D87" r:id="rId86" tooltip="Завантажити сертифікат" display="Завантажити сертифікат"/>
    <hyperlink ref="D88" r:id="rId87" tooltip="Завантажити сертифікат" display="Завантажити сертифікат"/>
    <hyperlink ref="D89" r:id="rId88" tooltip="Завантажити сертифікат" display="Завантажити сертифікат"/>
    <hyperlink ref="D90" r:id="rId89" tooltip="Завантажити сертифікат" display="Завантажити сертифікат"/>
    <hyperlink ref="D91" r:id="rId90" tooltip="Завантажити сертифікат" display="Завантажити сертифікат"/>
    <hyperlink ref="D92" r:id="rId91" tooltip="Завантажити сертифікат" display="Завантажити сертифікат"/>
    <hyperlink ref="D93" r:id="rId92" tooltip="Завантажити сертифікат" display="Завантажити сертифікат"/>
    <hyperlink ref="D94" r:id="rId93" tooltip="Завантажити сертифікат" display="Завантажити сертифікат"/>
    <hyperlink ref="D95" r:id="rId94" tooltip="Завантажити сертифікат" display="Завантажити сертифікат"/>
    <hyperlink ref="D96" r:id="rId95" tooltip="Завантажити сертифікат" display="Завантажити сертифікат"/>
    <hyperlink ref="D97" r:id="rId96" tooltip="Завантажити сертифікат" display="Завантажити сертифікат"/>
    <hyperlink ref="D98" r:id="rId97" tooltip="Завантажити сертифікат" display="Завантажити сертифікат"/>
    <hyperlink ref="D99" r:id="rId98" tooltip="Завантажити сертифікат" display="Завантажити сертифікат"/>
    <hyperlink ref="D100" r:id="rId99" tooltip="Завантажити сертифікат" display="Завантажити сертифікат"/>
    <hyperlink ref="D101" r:id="rId100" tooltip="Завантажити сертифікат" display="Завантажити сертифікат"/>
    <hyperlink ref="D102" r:id="rId101" tooltip="Завантажити сертифікат" display="Завантажити сертифікат"/>
    <hyperlink ref="D103" r:id="rId102" tooltip="Завантажити сертифікат" display="Завантажити сертифікат"/>
    <hyperlink ref="D104" r:id="rId103" tooltip="Завантажити сертифікат" display="Завантажити сертифікат"/>
    <hyperlink ref="D105" r:id="rId104" tooltip="Завантажити сертифікат" display="Завантажити сертифікат"/>
    <hyperlink ref="D106" r:id="rId105" tooltip="Завантажити сертифікат" display="Завантажити сертифікат"/>
    <hyperlink ref="D107" r:id="rId106" tooltip="Завантажити сертифікат" display="Завантажити сертифікат"/>
    <hyperlink ref="D108" r:id="rId107" tooltip="Завантажити сертифікат" display="Завантажити сертифікат"/>
    <hyperlink ref="D109" r:id="rId108" tooltip="Завантажити сертифікат" display="Завантажити сертифікат"/>
    <hyperlink ref="D110" r:id="rId109" tooltip="Завантажити сертифікат" display="Завантажити сертифікат"/>
    <hyperlink ref="D111" r:id="rId110" tooltip="Завантажити сертифікат" display="Завантажити сертифікат"/>
    <hyperlink ref="D112" r:id="rId111" tooltip="Завантажити сертифікат" display="Завантажити сертифікат"/>
    <hyperlink ref="D113" r:id="rId112" tooltip="Завантажити сертифікат" display="Завантажити сертифікат"/>
    <hyperlink ref="D114" r:id="rId113" tooltip="Завантажити сертифікат" display="Завантажити сертифікат"/>
    <hyperlink ref="D115" r:id="rId114" tooltip="Завантажити сертифікат" display="Завантажити сертифікат"/>
    <hyperlink ref="D116" r:id="rId115" tooltip="Завантажити сертифікат" display="Завантажити сертифікат"/>
    <hyperlink ref="D117" r:id="rId116" tooltip="Завантажити сертифікат" display="Завантажити сертифікат"/>
    <hyperlink ref="D118" r:id="rId117" tooltip="Завантажити сертифікат" display="Завантажити сертифікат"/>
    <hyperlink ref="D119" r:id="rId118" tooltip="Завантажити сертифікат" display="Завантажити сертифікат"/>
    <hyperlink ref="D120" r:id="rId119" tooltip="Завантажити сертифікат" display="Завантажити сертифікат"/>
    <hyperlink ref="D121" r:id="rId120" tooltip="Завантажити сертифікат" display="Завантажити сертифікат"/>
    <hyperlink ref="D122" r:id="rId121" tooltip="Завантажити сертифікат" display="Завантажити сертифікат"/>
    <hyperlink ref="D123" r:id="rId122" tooltip="Завантажити сертифікат" display="Завантажити сертифікат"/>
    <hyperlink ref="D124" r:id="rId123" tooltip="Завантажити сертифікат" display="Завантажити сертифікат"/>
    <hyperlink ref="D125" r:id="rId124" tooltip="Завантажити сертифікат" display="Завантажити сертифікат"/>
    <hyperlink ref="D126" r:id="rId125" tooltip="Завантажити сертифікат" display="Завантажити сертифікат"/>
    <hyperlink ref="D127" r:id="rId126" tooltip="Завантажити сертифікат" display="Завантажити сертифікат"/>
    <hyperlink ref="D128" r:id="rId127" tooltip="Завантажити сертифікат" display="Завантажити сертифікат"/>
    <hyperlink ref="D129" r:id="rId128" tooltip="Завантажити сертифікат" display="Завантажити сертифікат"/>
    <hyperlink ref="D130" r:id="rId129" tooltip="Завантажити сертифікат" display="Завантажити сертифікат"/>
    <hyperlink ref="D131" r:id="rId130" tooltip="Завантажити сертифікат" display="Завантажити сертифікат"/>
    <hyperlink ref="D132" r:id="rId131" tooltip="Завантажити сертифікат" display="Завантажити сертифікат"/>
    <hyperlink ref="D133" r:id="rId132" tooltip="Завантажити сертифікат" display="Завантажити сертифікат"/>
    <hyperlink ref="D134" r:id="rId133" tooltip="Завантажити сертифікат" display="Завантажити сертифікат"/>
    <hyperlink ref="D135" r:id="rId134" tooltip="Завантажити сертифікат" display="Завантажити сертифікат"/>
    <hyperlink ref="D136" r:id="rId135" tooltip="Завантажити сертифікат" display="Завантажити сертифікат"/>
    <hyperlink ref="D137" r:id="rId136" tooltip="Завантажити сертифікат" display="Завантажити сертифікат"/>
    <hyperlink ref="D138" r:id="rId137" tooltip="Завантажити сертифікат" display="Завантажити сертифікат"/>
    <hyperlink ref="D139" r:id="rId138" tooltip="Завантажити сертифікат" display="Завантажити сертифікат"/>
    <hyperlink ref="D140" r:id="rId139" tooltip="Завантажити сертифікат" display="Завантажити сертифікат"/>
    <hyperlink ref="D141" r:id="rId140" tooltip="Завантажити сертифікат" display="Завантажити сертифікат"/>
    <hyperlink ref="D142" r:id="rId141" tooltip="Завантажити сертифікат" display="Завантажити сертифікат"/>
    <hyperlink ref="D143" r:id="rId142" tooltip="Завантажити сертифікат" display="Завантажити сертифікат"/>
    <hyperlink ref="D144" r:id="rId143" tooltip="Завантажити сертифікат" display="Завантажити сертифікат"/>
    <hyperlink ref="D145" r:id="rId144" tooltip="Завантажити сертифікат" display="Завантажити сертифікат"/>
    <hyperlink ref="D146" r:id="rId145" tooltip="Завантажити сертифікат" display="Завантажити сертифікат"/>
    <hyperlink ref="D147" r:id="rId146" tooltip="Завантажити сертифікат" display="Завантажити сертифікат"/>
    <hyperlink ref="D148" r:id="rId147" tooltip="Завантажити сертифікат" display="Завантажити сертифікат"/>
    <hyperlink ref="D149" r:id="rId148" tooltip="Завантажити сертифікат" display="Завантажити сертифікат"/>
    <hyperlink ref="D150" r:id="rId149" tooltip="Завантажити сертифікат" display="Завантажити сертифікат"/>
    <hyperlink ref="D151" r:id="rId150" tooltip="Завантажити сертифікат" display="Завантажити сертифікат"/>
    <hyperlink ref="D152" r:id="rId151" tooltip="Завантажити сертифікат" display="Завантажити сертифікат"/>
    <hyperlink ref="D153" r:id="rId152" tooltip="Завантажити сертифікат" display="Завантажити сертифікат"/>
    <hyperlink ref="D154" r:id="rId153" tooltip="Завантажити сертифікат" display="Завантажити сертифікат"/>
    <hyperlink ref="D155" r:id="rId154" tooltip="Завантажити сертифікат" display="Завантажити сертифікат"/>
    <hyperlink ref="D156" r:id="rId155" tooltip="Завантажити сертифікат" display="Завантажити сертифікат"/>
    <hyperlink ref="D157" r:id="rId156" tooltip="Завантажити сертифікат" display="Завантажити сертифікат"/>
    <hyperlink ref="D158" r:id="rId157" tooltip="Завантажити сертифікат" display="Завантажити сертифікат"/>
    <hyperlink ref="D159" r:id="rId158" tooltip="Завантажити сертифікат" display="Завантажити сертифікат"/>
    <hyperlink ref="D160" r:id="rId159" tooltip="Завантажити сертифікат" display="Завантажити сертифікат"/>
    <hyperlink ref="D161" r:id="rId160" tooltip="Завантажити сертифікат" display="Завантажити сертифікат"/>
    <hyperlink ref="D162" r:id="rId161" tooltip="Завантажити сертифікат" display="Завантажити сертифікат"/>
    <hyperlink ref="D163" r:id="rId162" tooltip="Завантажити сертифікат" display="Завантажити сертифікат"/>
    <hyperlink ref="D164" r:id="rId163" tooltip="Завантажити сертифікат" display="Завантажити сертифікат"/>
    <hyperlink ref="D165" r:id="rId164" tooltip="Завантажити сертифікат" display="Завантажити сертифікат"/>
    <hyperlink ref="D166" r:id="rId165" tooltip="Завантажити сертифікат" display="Завантажити сертифікат"/>
    <hyperlink ref="D167" r:id="rId166" tooltip="Завантажити сертифікат" display="Завантажити сертифікат"/>
    <hyperlink ref="D168" r:id="rId167" tooltip="Завантажити сертифікат" display="Завантажити сертифікат"/>
    <hyperlink ref="D169" r:id="rId168" tooltip="Завантажити сертифікат" display="Завантажити сертифікат"/>
    <hyperlink ref="D170" r:id="rId169" tooltip="Завантажити сертифікат" display="Завантажити сертифікат"/>
    <hyperlink ref="D171" r:id="rId170" tooltip="Завантажити сертифікат" display="Завантажити сертифікат"/>
    <hyperlink ref="D172" r:id="rId171" tooltip="Завантажити сертифікат" display="Завантажити сертифікат"/>
    <hyperlink ref="D173" r:id="rId172" tooltip="Завантажити сертифікат" display="Завантажити сертифікат"/>
    <hyperlink ref="D174" r:id="rId173" tooltip="Завантажити сертифікат" display="Завантажити сертифікат"/>
    <hyperlink ref="D175" r:id="rId174" tooltip="Завантажити сертифікат" display="Завантажити сертифікат"/>
    <hyperlink ref="D176" r:id="rId175" tooltip="Завантажити сертифікат" display="Завантажити сертифікат"/>
    <hyperlink ref="D177" r:id="rId176" tooltip="Завантажити сертифікат" display="Завантажити сертифікат"/>
    <hyperlink ref="D178" r:id="rId177" tooltip="Завантажити сертифікат" display="Завантажити сертифікат"/>
    <hyperlink ref="D179" r:id="rId178" tooltip="Завантажити сертифікат" display="Завантажити сертифікат"/>
    <hyperlink ref="D180" r:id="rId179" tooltip="Завантажити сертифікат" display="Завантажити сертифікат"/>
    <hyperlink ref="D181" r:id="rId180" tooltip="Завантажити сертифікат" display="Завантажити сертифікат"/>
    <hyperlink ref="D182" r:id="rId181" tooltip="Завантажити сертифікат" display="Завантажити сертифікат"/>
    <hyperlink ref="D183" r:id="rId182" tooltip="Завантажити сертифікат" display="Завантажити сертифікат"/>
    <hyperlink ref="D184" r:id="rId183" tooltip="Завантажити сертифікат" display="Завантажити сертифікат"/>
    <hyperlink ref="D185" r:id="rId184" tooltip="Завантажити сертифікат" display="Завантажити сертифікат"/>
    <hyperlink ref="D186" r:id="rId185" tooltip="Завантажити сертифікат" display="Завантажити сертифікат"/>
    <hyperlink ref="D187" r:id="rId186" tooltip="Завантажити сертифікат" display="Завантажити сертифікат"/>
    <hyperlink ref="D188" r:id="rId187" tooltip="Завантажити сертифікат" display="Завантажити сертифікат"/>
    <hyperlink ref="D189" r:id="rId188" tooltip="Завантажити сертифікат" display="Завантажити сертифікат"/>
    <hyperlink ref="D190" r:id="rId189" tooltip="Завантажити сертифікат" display="Завантажити сертифікат"/>
    <hyperlink ref="D191" r:id="rId190" tooltip="Завантажити сертифікат" display="Завантажити сертифікат"/>
    <hyperlink ref="D192" r:id="rId191" tooltip="Завантажити сертифікат" display="Завантажити сертифікат"/>
    <hyperlink ref="D193" r:id="rId192" tooltip="Завантажити сертифікат" display="Завантажити сертифікат"/>
    <hyperlink ref="D194" r:id="rId193" tooltip="Завантажити сертифікат" display="Завантажити сертифікат"/>
    <hyperlink ref="D195" r:id="rId194" tooltip="Завантажити сертифікат" display="Завантажити сертифікат"/>
    <hyperlink ref="D196" r:id="rId195" tooltip="Завантажити сертифікат" display="Завантажити сертифікат"/>
    <hyperlink ref="D197" r:id="rId196" tooltip="Завантажити сертифікат" display="Завантажити сертифікат"/>
    <hyperlink ref="D198" r:id="rId197" tooltip="Завантажити сертифікат" display="Завантажити сертифікат"/>
    <hyperlink ref="D199" r:id="rId198" tooltip="Завантажити сертифікат" display="Завантажити сертифікат"/>
    <hyperlink ref="D200" r:id="rId199" tooltip="Завантажити сертифікат" display="Завантажити сертифікат"/>
    <hyperlink ref="D201" r:id="rId200" tooltip="Завантажити сертифікат" display="Завантажити сертифікат"/>
    <hyperlink ref="D202" r:id="rId201" tooltip="Завантажити сертифікат" display="Завантажити сертифікат"/>
    <hyperlink ref="D203" r:id="rId202" tooltip="Завантажити сертифікат" display="Завантажити сертифікат"/>
    <hyperlink ref="D204" r:id="rId203" tooltip="Завантажити сертифікат" display="Завантажити сертифікат"/>
    <hyperlink ref="D205" r:id="rId204" tooltip="Завантажити сертифікат" display="Завантажити сертифікат"/>
    <hyperlink ref="D206" r:id="rId205" tooltip="Завантажити сертифікат" display="Завантажити сертифікат"/>
    <hyperlink ref="D207" r:id="rId206" tooltip="Завантажити сертифікат" display="Завантажити сертифікат"/>
    <hyperlink ref="D208" r:id="rId207" tooltip="Завантажити сертифікат" display="Завантажити сертифікат"/>
    <hyperlink ref="D209" r:id="rId208" tooltip="Завантажити сертифікат" display="Завантажити сертифікат"/>
    <hyperlink ref="D210" r:id="rId209" tooltip="Завантажити сертифікат" display="Завантажити сертифікат"/>
    <hyperlink ref="D211" r:id="rId210" tooltip="Завантажити сертифікат" display="Завантажити сертифікат"/>
    <hyperlink ref="D212" r:id="rId211" tooltip="Завантажити сертифікат" display="Завантажити сертифікат"/>
    <hyperlink ref="D213" r:id="rId212" tooltip="Завантажити сертифікат" display="Завантажити сертифікат"/>
    <hyperlink ref="D214" r:id="rId213" tooltip="Завантажити сертифікат" display="Завантажити сертифікат"/>
    <hyperlink ref="D215" r:id="rId214" tooltip="Завантажити сертифікат" display="Завантажити сертифікат"/>
    <hyperlink ref="D216" r:id="rId215" tooltip="Завантажити сертифікат" display="Завантажити сертифікат"/>
    <hyperlink ref="D217" r:id="rId216" tooltip="Завантажити сертифікат" display="Завантажити сертифікат"/>
    <hyperlink ref="D218" r:id="rId217" tooltip="Завантажити сертифікат" display="Завантажити сертифікат"/>
    <hyperlink ref="D219" r:id="rId218" tooltip="Завантажити сертифікат" display="Завантажити сертифікат"/>
    <hyperlink ref="D220" r:id="rId219" tooltip="Завантажити сертифікат" display="Завантажити сертифікат"/>
    <hyperlink ref="D221" r:id="rId220" tooltip="Завантажити сертифікат" display="Завантажити сертифікат"/>
    <hyperlink ref="D222" r:id="rId221" tooltip="Завантажити сертифікат" display="Завантажити сертифікат"/>
    <hyperlink ref="D223" r:id="rId222" tooltip="Завантажити сертифікат" display="Завантажити сертифікат"/>
    <hyperlink ref="D224" r:id="rId223" tooltip="Завантажити сертифікат" display="Завантажити сертифікат"/>
    <hyperlink ref="D225" r:id="rId224" tooltip="Завантажити сертифікат" display="Завантажити сертифікат"/>
    <hyperlink ref="D226" r:id="rId225" tooltip="Завантажити сертифікат" display="Завантажити сертифікат"/>
    <hyperlink ref="D227" r:id="rId226" tooltip="Завантажити сертифікат" display="Завантажити сертифікат"/>
    <hyperlink ref="D228" r:id="rId227" tooltip="Завантажити сертифікат" display="Завантажити сертифікат"/>
    <hyperlink ref="D229" r:id="rId228" tooltip="Завантажити сертифікат" display="Завантажити сертифікат"/>
    <hyperlink ref="D230" r:id="rId229" tooltip="Завантажити сертифікат" display="Завантажити сертифікат"/>
    <hyperlink ref="D231" r:id="rId230" tooltip="Завантажити сертифікат" display="Завантажити сертифікат"/>
    <hyperlink ref="D232" r:id="rId231" tooltip="Завантажити сертифікат" display="Завантажити сертифікат"/>
    <hyperlink ref="D233" r:id="rId232" tooltip="Завантажити сертифікат" display="Завантажити сертифікат"/>
    <hyperlink ref="D234" r:id="rId233" tooltip="Завантажити сертифікат" display="Завантажити сертифікат"/>
    <hyperlink ref="D235" r:id="rId234" tooltip="Завантажити сертифікат" display="Завантажити сертифікат"/>
    <hyperlink ref="D236" r:id="rId235" tooltip="Завантажити сертифікат" display="Завантажити сертифікат"/>
    <hyperlink ref="D237" r:id="rId236" tooltip="Завантажити сертифікат" display="Завантажити сертифікат"/>
    <hyperlink ref="D238" r:id="rId237" tooltip="Завантажити сертифікат" display="Завантажити сертифікат"/>
    <hyperlink ref="D239" r:id="rId238" tooltip="Завантажити сертифікат" display="Завантажити сертифікат"/>
    <hyperlink ref="D240" r:id="rId239" tooltip="Завантажити сертифікат" display="Завантажити сертифікат"/>
    <hyperlink ref="D241" r:id="rId240" tooltip="Завантажити сертифікат" display="Завантажити сертифікат"/>
    <hyperlink ref="D242" r:id="rId241" tooltip="Завантажити сертифікат" display="Завантажити сертифікат"/>
    <hyperlink ref="D243" r:id="rId242" tooltip="Завантажити сертифікат" display="Завантажити сертифікат"/>
    <hyperlink ref="D244" r:id="rId243" tooltip="Завантажити сертифікат" display="Завантажити сертифікат"/>
    <hyperlink ref="D245" r:id="rId244" tooltip="Завантажити сертифікат" display="Завантажити сертифікат"/>
    <hyperlink ref="D246" r:id="rId245" tooltip="Завантажити сертифікат" display="Завантажити сертифікат"/>
    <hyperlink ref="D247" r:id="rId246" tooltip="Завантажити сертифікат" display="Завантажити сертифікат"/>
    <hyperlink ref="D248" r:id="rId247" tooltip="Завантажити сертифікат" display="Завантажити сертифікат"/>
    <hyperlink ref="D249" r:id="rId248" tooltip="Завантажити сертифікат" display="Завантажити сертифікат"/>
    <hyperlink ref="D250" r:id="rId249" tooltip="Завантажити сертифікат" display="Завантажити сертифікат"/>
    <hyperlink ref="D251" r:id="rId250" tooltip="Завантажити сертифікат" display="Завантажити сертифікат"/>
    <hyperlink ref="D253" r:id="rId251" tooltip="Завантажити сертифікат" display="Завантажити сертифікат"/>
    <hyperlink ref="D254" r:id="rId252" tooltip="Завантажити сертифікат" display="Завантажити сертифікат"/>
    <hyperlink ref="D252" r:id="rId253" tooltip="Завантажити сертифікат" display="Завантажити сертифікат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2023-11-07T11:49:23Z</dcterms:created>
  <dcterms:modified xsi:type="dcterms:W3CDTF">2023-12-01T11:08:39Z</dcterms:modified>
  <cp:category/>
</cp:coreProperties>
</file>