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Робочі файли\День Заощаджень\2024\Конкурси\Для студентів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215" i="1" l="1"/>
  <c r="E214" i="1"/>
  <c r="E213" i="1"/>
  <c r="E212" i="1"/>
  <c r="E211" i="1"/>
  <c r="E210" i="1"/>
  <c r="E209" i="1"/>
  <c r="E208" i="1"/>
  <c r="E207" i="1"/>
  <c r="E206" i="1" l="1"/>
  <c r="E205" i="1" l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<sst xmlns="http://schemas.openxmlformats.org/spreadsheetml/2006/main" count="643" uniqueCount="477">
  <si>
    <t>ПІБ</t>
  </si>
  <si>
    <t>Посилання на сертифікат</t>
  </si>
  <si>
    <t>WS24_0985</t>
  </si>
  <si>
    <t>Абрего Стефан</t>
  </si>
  <si>
    <t>Тернопільський кооперативний фаховий коледж</t>
  </si>
  <si>
    <t>WS24_0986</t>
  </si>
  <si>
    <t>Антонів Віталій</t>
  </si>
  <si>
    <t>ДНЗ "Новояворівське вище професійне училище"</t>
  </si>
  <si>
    <t>WS24_0987</t>
  </si>
  <si>
    <t>Бабенко Анастасія</t>
  </si>
  <si>
    <t>ВСП "Технолого-економічний фаховий коледж Білоцерківського національного аграрного університету"</t>
  </si>
  <si>
    <t>WS24_0988</t>
  </si>
  <si>
    <t>Бадзюх Вероніка</t>
  </si>
  <si>
    <t>WS24_0989</t>
  </si>
  <si>
    <t>Баранюк Марина</t>
  </si>
  <si>
    <t>Державний навчальний заклад "Арцизький професійний аграрний ліцей"</t>
  </si>
  <si>
    <t>WS24_0990</t>
  </si>
  <si>
    <t>Бахмуров Олександр</t>
  </si>
  <si>
    <t>ВСП "Вінницький фаховий коледж Національного університету харчових технологій"</t>
  </si>
  <si>
    <t>WS24_0991</t>
  </si>
  <si>
    <t>Бачинська Катерина</t>
  </si>
  <si>
    <t>ВСП "Роменський фаховий коледж Київського національного економічного університету імені Вадима Гетьмана"</t>
  </si>
  <si>
    <t>WS24_0992</t>
  </si>
  <si>
    <t>Безлєпко Ангеліна</t>
  </si>
  <si>
    <t>Вище професійне училище №21 м. Миколаєва</t>
  </si>
  <si>
    <t>WS24_0993</t>
  </si>
  <si>
    <t>Білай Олександр</t>
  </si>
  <si>
    <t>Краматорське вище професійне училище</t>
  </si>
  <si>
    <t>WS24_0994</t>
  </si>
  <si>
    <t>Біловус Вероніка</t>
  </si>
  <si>
    <t>WS24_0995</t>
  </si>
  <si>
    <t>Білоус Богдан</t>
  </si>
  <si>
    <t>ДНЗ "Арцизький професійний аграрний ліцей"</t>
  </si>
  <si>
    <t>WS24_0996</t>
  </si>
  <si>
    <t>Боднар Анастасія</t>
  </si>
  <si>
    <t>WS24_0997</t>
  </si>
  <si>
    <t>Бороденко Катерина</t>
  </si>
  <si>
    <t>ВСП "Фаховий коледж транспорту та комп`ютерних технологій" Національного університету "Чернігівська політехніка"</t>
  </si>
  <si>
    <t>WS24_0998</t>
  </si>
  <si>
    <t xml:space="preserve">Бровар Марія </t>
  </si>
  <si>
    <t>Львівський національний університет імені Івана Франка</t>
  </si>
  <si>
    <t>WS24_0999</t>
  </si>
  <si>
    <t>Бурець Олександра</t>
  </si>
  <si>
    <t>Волинський національний університет імені Лесі Українки</t>
  </si>
  <si>
    <t>WS24_1000</t>
  </si>
  <si>
    <t>Бурякова Дарʼя</t>
  </si>
  <si>
    <t>WS24_1001</t>
  </si>
  <si>
    <t>Бучковська Вероніка</t>
  </si>
  <si>
    <t>WS24_1002</t>
  </si>
  <si>
    <t>Бучковський Володимир</t>
  </si>
  <si>
    <t>ДНЗ "Вище професійне училище № 34 м. Стрий"</t>
  </si>
  <si>
    <t>WS24_1003</t>
  </si>
  <si>
    <t>Васько Андрій</t>
  </si>
  <si>
    <t>WS24_1004</t>
  </si>
  <si>
    <t>Винничак Денис</t>
  </si>
  <si>
    <t>Львівський національний університет природокористування</t>
  </si>
  <si>
    <t>WS24_1005</t>
  </si>
  <si>
    <t>Вільховенко Катерина</t>
  </si>
  <si>
    <t>WS24_1006</t>
  </si>
  <si>
    <t>Воронка Анастасія</t>
  </si>
  <si>
    <t>WS24_1007</t>
  </si>
  <si>
    <t>Гандзюк Вікторія</t>
  </si>
  <si>
    <t>Хмельницький університет управління та права імені Леоніда Юзькова</t>
  </si>
  <si>
    <t>WS24_1008</t>
  </si>
  <si>
    <t>Глушаков Владислав</t>
  </si>
  <si>
    <t>WS24_1009</t>
  </si>
  <si>
    <t>Гнатюк Євгеній</t>
  </si>
  <si>
    <t>WS24_1010</t>
  </si>
  <si>
    <t>Головня Вікторія</t>
  </si>
  <si>
    <t>ВСП "Хорольський агропромисловий фаховий коледж Полтавського державного аграрного університету"</t>
  </si>
  <si>
    <t>WS24_1011</t>
  </si>
  <si>
    <t>Гончаренко Вікторія</t>
  </si>
  <si>
    <t>ВСП "Сумський фаховий коледж Сумського національного аграрного університету"</t>
  </si>
  <si>
    <t>WS24_1012</t>
  </si>
  <si>
    <t>Григорʼєв Остап</t>
  </si>
  <si>
    <t>WS24_1013</t>
  </si>
  <si>
    <t>Гриник Ольга</t>
  </si>
  <si>
    <t>WS24_1014</t>
  </si>
  <si>
    <t>Грінченко Анна</t>
  </si>
  <si>
    <t>Харківський автомобільно-дорожній фаховий коледж</t>
  </si>
  <si>
    <t>WS24_1015</t>
  </si>
  <si>
    <t>Гунько Сергій</t>
  </si>
  <si>
    <t>Шепетівський професійний ліцей</t>
  </si>
  <si>
    <t>WS24_1016</t>
  </si>
  <si>
    <t>Даньо Анна</t>
  </si>
  <si>
    <t>WS24_1017</t>
  </si>
  <si>
    <t>Дембіцький Петро</t>
  </si>
  <si>
    <t>WS24_1018</t>
  </si>
  <si>
    <t>Денисенко Микола</t>
  </si>
  <si>
    <t>WS24_1019</t>
  </si>
  <si>
    <t>Дерун Діана</t>
  </si>
  <si>
    <t>WS24_1020</t>
  </si>
  <si>
    <t>Джой Дмитро</t>
  </si>
  <si>
    <t>WS24_1021</t>
  </si>
  <si>
    <t>Дмитрук Дмитро</t>
  </si>
  <si>
    <t>WS24_1022</t>
  </si>
  <si>
    <t>Довгаль Олексій</t>
  </si>
  <si>
    <t>WS24_1023</t>
  </si>
  <si>
    <t>Дорожко Артур</t>
  </si>
  <si>
    <t>WS24_1024</t>
  </si>
  <si>
    <t>Дробот Ксенія</t>
  </si>
  <si>
    <t>КЗО "Васильківське професійнo-технічне училище"</t>
  </si>
  <si>
    <t>WS24_1025</t>
  </si>
  <si>
    <t xml:space="preserve">Дудар Софія </t>
  </si>
  <si>
    <t>WS24_1026</t>
  </si>
  <si>
    <t>Дьоміна Мар'яна</t>
  </si>
  <si>
    <t>WS24_1027</t>
  </si>
  <si>
    <t xml:space="preserve">Жмак Анна </t>
  </si>
  <si>
    <t>WS24_1028</t>
  </si>
  <si>
    <t>Загородний Руслан</t>
  </si>
  <si>
    <t>WS24_1029</t>
  </si>
  <si>
    <t>Задворний Тімур</t>
  </si>
  <si>
    <t>WS24_1030</t>
  </si>
  <si>
    <t>Звязка Євгенія</t>
  </si>
  <si>
    <t>WS24_1031</t>
  </si>
  <si>
    <t>Зеленюк Ірина</t>
  </si>
  <si>
    <t>ВСП "Тальянківський агротехнічний фаховий коледж Уманського національного університету садівництва"</t>
  </si>
  <si>
    <t>WS24_1032</t>
  </si>
  <si>
    <t>Кащук Єва</t>
  </si>
  <si>
    <t>Львівський професійний коледж прикладного мистецтва та дизайну</t>
  </si>
  <si>
    <t>WS24_1033</t>
  </si>
  <si>
    <t>Кицелюк Анастасія</t>
  </si>
  <si>
    <t>WS24_1034</t>
  </si>
  <si>
    <t>Кілініч Валерія</t>
  </si>
  <si>
    <t>WS24_1035</t>
  </si>
  <si>
    <t>Кірницький Юрій</t>
  </si>
  <si>
    <t>WS24_1036</t>
  </si>
  <si>
    <t>Кічук Данило</t>
  </si>
  <si>
    <t>WS24_1037</t>
  </si>
  <si>
    <t>Князєва Софія</t>
  </si>
  <si>
    <t>WS24_1038</t>
  </si>
  <si>
    <t>Коваль Назар</t>
  </si>
  <si>
    <t>WS24_1039</t>
  </si>
  <si>
    <t>Ковальов Артем</t>
  </si>
  <si>
    <t>WS24_1040</t>
  </si>
  <si>
    <t>Ковердан Дарина</t>
  </si>
  <si>
    <t>WS24_1041</t>
  </si>
  <si>
    <t>Коврига Анастасія</t>
  </si>
  <si>
    <t>WS24_1042</t>
  </si>
  <si>
    <t>Козак Віта</t>
  </si>
  <si>
    <t>WS24_1043</t>
  </si>
  <si>
    <t>Колесник Вероніка</t>
  </si>
  <si>
    <t>WS24_1044</t>
  </si>
  <si>
    <t>Колесова Анастасія</t>
  </si>
  <si>
    <t>WS24_1045</t>
  </si>
  <si>
    <t>Копанський Анатолій</t>
  </si>
  <si>
    <t>WS24_1046</t>
  </si>
  <si>
    <t>Король Іванна</t>
  </si>
  <si>
    <t>Львівський професійний коледж ресторанного бізнесу</t>
  </si>
  <si>
    <t>WS24_1047</t>
  </si>
  <si>
    <t>Косинський Олександр</t>
  </si>
  <si>
    <t>WS24_1048</t>
  </si>
  <si>
    <t>Космач Іван</t>
  </si>
  <si>
    <t>WS24_1049</t>
  </si>
  <si>
    <t>Костишин Вадим</t>
  </si>
  <si>
    <t>WS24_1050</t>
  </si>
  <si>
    <t>Костюшко Володимир</t>
  </si>
  <si>
    <t>Київський національний економічний університет імені Вадима Гетьмана</t>
  </si>
  <si>
    <t>WS24_1051</t>
  </si>
  <si>
    <t>Костянюк Яна</t>
  </si>
  <si>
    <t>WS24_1052</t>
  </si>
  <si>
    <t xml:space="preserve">Кошман Ангеліна </t>
  </si>
  <si>
    <t>WS24_1053</t>
  </si>
  <si>
    <t>Кравченко Дарʼя</t>
  </si>
  <si>
    <t>WS24_1054</t>
  </si>
  <si>
    <t>Краснов Дмитро</t>
  </si>
  <si>
    <t>WS24_1055</t>
  </si>
  <si>
    <t>Крикун Валентина</t>
  </si>
  <si>
    <t>WS24_1056</t>
  </si>
  <si>
    <t>Кубенко Артем</t>
  </si>
  <si>
    <t>WS24_1057</t>
  </si>
  <si>
    <t>Кудрявцева Діана</t>
  </si>
  <si>
    <t>WS24_1058</t>
  </si>
  <si>
    <t>Кузьменко Ольга</t>
  </si>
  <si>
    <t>WS24_1059</t>
  </si>
  <si>
    <t>Кузьменчук Дар'я</t>
  </si>
  <si>
    <t>WS24_1060</t>
  </si>
  <si>
    <t>Кулікова Ангеліна</t>
  </si>
  <si>
    <t>Дніпровський фаховий коледж енергетичних та інформаційних технологій</t>
  </si>
  <si>
    <t>WS24_1061</t>
  </si>
  <si>
    <t>Кулікова Євгенія</t>
  </si>
  <si>
    <t>WS24_1062</t>
  </si>
  <si>
    <t>Курилас Марʼяна</t>
  </si>
  <si>
    <t>Національний лісотехнічний університет України</t>
  </si>
  <si>
    <t>WS24_1063</t>
  </si>
  <si>
    <t>Курочка Андріян</t>
  </si>
  <si>
    <t xml:space="preserve">Львівський національний університет природокористування </t>
  </si>
  <si>
    <t>WS24_1064</t>
  </si>
  <si>
    <t>Кухаренко Софія</t>
  </si>
  <si>
    <t>WS24_1065</t>
  </si>
  <si>
    <t>Кучер Олексій</t>
  </si>
  <si>
    <t>WS24_1066</t>
  </si>
  <si>
    <t>Кучер Ярослав</t>
  </si>
  <si>
    <t>WS24_1067</t>
  </si>
  <si>
    <t>Лабзун Аліна</t>
  </si>
  <si>
    <t>Державний торгівельно-економічний університет</t>
  </si>
  <si>
    <t>WS24_1068</t>
  </si>
  <si>
    <t>Ларіонов Ілля</t>
  </si>
  <si>
    <t>WS24_1069</t>
  </si>
  <si>
    <t>Лебединська Софія</t>
  </si>
  <si>
    <t>WS24_1070</t>
  </si>
  <si>
    <t>Левчук Вікторія</t>
  </si>
  <si>
    <t>WS24_1071</t>
  </si>
  <si>
    <t>Лесніченко Віталій</t>
  </si>
  <si>
    <t>WS24_1072</t>
  </si>
  <si>
    <t>Линчак Ольга</t>
  </si>
  <si>
    <t>WS24_1073</t>
  </si>
  <si>
    <t>Лісішина Марія</t>
  </si>
  <si>
    <t>Одеський національний економічний університет</t>
  </si>
  <si>
    <t>WS24_1074</t>
  </si>
  <si>
    <t>Ломонос Поліна</t>
  </si>
  <si>
    <t>WS24_1075</t>
  </si>
  <si>
    <t>Мажак Микола</t>
  </si>
  <si>
    <t>WS24_1076</t>
  </si>
  <si>
    <t>Мазуренко Альона</t>
  </si>
  <si>
    <t>WS24_1077</t>
  </si>
  <si>
    <t>Маліновський Павло</t>
  </si>
  <si>
    <t>WS24_1078</t>
  </si>
  <si>
    <t>Мамедова Аліна</t>
  </si>
  <si>
    <t>WS24_1079</t>
  </si>
  <si>
    <t>Мандрик Ольга</t>
  </si>
  <si>
    <t>WS24_1080</t>
  </si>
  <si>
    <t>Марущак Клим</t>
  </si>
  <si>
    <t>WS24_1081</t>
  </si>
  <si>
    <t>Маслянка Дмитро</t>
  </si>
  <si>
    <t>WS24_1082</t>
  </si>
  <si>
    <t>Машталяр Ольга</t>
  </si>
  <si>
    <t>WS24_1083</t>
  </si>
  <si>
    <t>Медвецька Ольга</t>
  </si>
  <si>
    <t>WS24_1084</t>
  </si>
  <si>
    <t>Мельник Богдан</t>
  </si>
  <si>
    <t>WS24_1085</t>
  </si>
  <si>
    <t>Михайлов Валерій</t>
  </si>
  <si>
    <t xml:space="preserve">Одеський національний економічний університет </t>
  </si>
  <si>
    <t>WS24_1086</t>
  </si>
  <si>
    <t>Михайлюк Оксана</t>
  </si>
  <si>
    <t>Буковинський державний медичний університет</t>
  </si>
  <si>
    <t>WS24_1087</t>
  </si>
  <si>
    <t>Мірошниченко Максим</t>
  </si>
  <si>
    <t>WS24_1088</t>
  </si>
  <si>
    <t>Москалець Вікторія</t>
  </si>
  <si>
    <t>WS24_1089</t>
  </si>
  <si>
    <t>Мошняков Богдан</t>
  </si>
  <si>
    <t>WS24_1090</t>
  </si>
  <si>
    <t>Назар Качан</t>
  </si>
  <si>
    <t>WS24_1091</t>
  </si>
  <si>
    <t>Назаренко Олена</t>
  </si>
  <si>
    <t>WS24_1092</t>
  </si>
  <si>
    <t>Наумович Анна</t>
  </si>
  <si>
    <t>WS24_1093</t>
  </si>
  <si>
    <t>Немцева Анна</t>
  </si>
  <si>
    <t>WS24_1094</t>
  </si>
  <si>
    <t>Нєнов Олександр</t>
  </si>
  <si>
    <t>WS24_1095</t>
  </si>
  <si>
    <t>Ніколенко Альбіна</t>
  </si>
  <si>
    <t>WS24_1096</t>
  </si>
  <si>
    <t>Новик Анна</t>
  </si>
  <si>
    <t>КЗСОР "Конотопський фаховий медичний коледж"</t>
  </si>
  <si>
    <t>WS24_1097</t>
  </si>
  <si>
    <t>Номінат Олена-Стефанія</t>
  </si>
  <si>
    <t>WS24_1098</t>
  </si>
  <si>
    <t>Обливач Владислав</t>
  </si>
  <si>
    <t>WS24_1099</t>
  </si>
  <si>
    <t>Обуд Вікторія</t>
  </si>
  <si>
    <t>WS24_1100</t>
  </si>
  <si>
    <t>Огірок Надія</t>
  </si>
  <si>
    <t>WS24_1101</t>
  </si>
  <si>
    <t>Ожеховськив Володимир</t>
  </si>
  <si>
    <t>WS24_1102</t>
  </si>
  <si>
    <t>Олена Біленко</t>
  </si>
  <si>
    <t>WS24_1103</t>
  </si>
  <si>
    <t>Олійник Анастасія</t>
  </si>
  <si>
    <t>Дрогобицький механіко-технологічний фаховий коледж</t>
  </si>
  <si>
    <t>WS24_1104</t>
  </si>
  <si>
    <t>Олійник Ілля</t>
  </si>
  <si>
    <t>WS24_1105</t>
  </si>
  <si>
    <t>Онищук Юрій</t>
  </si>
  <si>
    <t>WS24_1106</t>
  </si>
  <si>
    <t>Остапенко Евеліна</t>
  </si>
  <si>
    <t>WS24_1107</t>
  </si>
  <si>
    <t>Остапів Світлана</t>
  </si>
  <si>
    <t>WS24_1108</t>
  </si>
  <si>
    <t>Охотніченко Ілля</t>
  </si>
  <si>
    <t>WS24_1109</t>
  </si>
  <si>
    <t>Павленко Вікторія</t>
  </si>
  <si>
    <t>WS24_1110</t>
  </si>
  <si>
    <t xml:space="preserve">Павлів Віталій </t>
  </si>
  <si>
    <t>WS24_1111</t>
  </si>
  <si>
    <t>Палаженко Єлізавета</t>
  </si>
  <si>
    <t>WS24_1112</t>
  </si>
  <si>
    <t xml:space="preserve">Палига Анастасія </t>
  </si>
  <si>
    <t>WS24_1113</t>
  </si>
  <si>
    <t>Паращенко Данило</t>
  </si>
  <si>
    <t>WS24_1114</t>
  </si>
  <si>
    <t>Патуляк Олександр</t>
  </si>
  <si>
    <t>WS24_1115</t>
  </si>
  <si>
    <t>Петрик Назар</t>
  </si>
  <si>
    <t>WS24_1116</t>
  </si>
  <si>
    <t>Півненко Андрій</t>
  </si>
  <si>
    <t>WS24_1117</t>
  </si>
  <si>
    <t>Підкаура Владислав</t>
  </si>
  <si>
    <t>WS24_1118</t>
  </si>
  <si>
    <t>Підлипна Вікторія</t>
  </si>
  <si>
    <t>WS24_1119</t>
  </si>
  <si>
    <t>Побережний Олександр</t>
  </si>
  <si>
    <t>WS24_1120</t>
  </si>
  <si>
    <t>Подоляк Марія</t>
  </si>
  <si>
    <t>WS24_1121</t>
  </si>
  <si>
    <t>Полуян Марія</t>
  </si>
  <si>
    <t>WS24_1122</t>
  </si>
  <si>
    <t>Попова Юлія</t>
  </si>
  <si>
    <t>WS24_1123</t>
  </si>
  <si>
    <t>Присяжнюк Маргарита</t>
  </si>
  <si>
    <t>WS24_1124</t>
  </si>
  <si>
    <t>Пророк Назар</t>
  </si>
  <si>
    <t>WS24_1125</t>
  </si>
  <si>
    <t>Раленко Володимир</t>
  </si>
  <si>
    <t>WS24_1126</t>
  </si>
  <si>
    <t>Ребрик Олександр</t>
  </si>
  <si>
    <t>WS24_1127</t>
  </si>
  <si>
    <t>Ріпа Єгор</t>
  </si>
  <si>
    <t>ВСП "Ананьївський аграрно-економічний
фаховий коледж УНУС"</t>
  </si>
  <si>
    <t>WS24_1128</t>
  </si>
  <si>
    <t>Роговська Діана</t>
  </si>
  <si>
    <t>WS24_1129</t>
  </si>
  <si>
    <t>Рудь Катерина</t>
  </si>
  <si>
    <t>Національний університет водного господарства та природокористування</t>
  </si>
  <si>
    <t>WS24_1130</t>
  </si>
  <si>
    <t>Савенок Крістіна</t>
  </si>
  <si>
    <t>WS24_1131</t>
  </si>
  <si>
    <t>Савчук Єлизавета</t>
  </si>
  <si>
    <t>WS24_1132</t>
  </si>
  <si>
    <t>Самусенко Іван</t>
  </si>
  <si>
    <t>WS24_1133</t>
  </si>
  <si>
    <t>Санницька Анна</t>
  </si>
  <si>
    <t>WS24_1134</t>
  </si>
  <si>
    <t xml:space="preserve">Сапило Оксана </t>
  </si>
  <si>
    <t>WS24_1135</t>
  </si>
  <si>
    <t>Сауляк Софія</t>
  </si>
  <si>
    <t>Сумський державний університет</t>
  </si>
  <si>
    <t>WS24_1136</t>
  </si>
  <si>
    <t>Сауш Поліна</t>
  </si>
  <si>
    <t>Національний університет "Львівська політехніка"</t>
  </si>
  <si>
    <t>WS24_1137</t>
  </si>
  <si>
    <t>Саченко Людмила</t>
  </si>
  <si>
    <t>WS24_1138</t>
  </si>
  <si>
    <t>Семен Софія</t>
  </si>
  <si>
    <t>WS24_1139</t>
  </si>
  <si>
    <t>Семененко Тетяна</t>
  </si>
  <si>
    <t>WS24_1140</t>
  </si>
  <si>
    <t>Семениченко Данило</t>
  </si>
  <si>
    <t>WS24_1141</t>
  </si>
  <si>
    <t>Середа Анастасія</t>
  </si>
  <si>
    <t>ВСП "Криворізький фаховий коледж Державного університету економіки і технологій"</t>
  </si>
  <si>
    <t>WS24_1142</t>
  </si>
  <si>
    <t>Сизоненко Назар</t>
  </si>
  <si>
    <t>WS24_1143</t>
  </si>
  <si>
    <t>Слюсарчук Софія</t>
  </si>
  <si>
    <t>WS24_1144</t>
  </si>
  <si>
    <t>Сорока Мирослава</t>
  </si>
  <si>
    <t>WS24_1145</t>
  </si>
  <si>
    <t>Сосновський Данило</t>
  </si>
  <si>
    <t>WS24_1146</t>
  </si>
  <si>
    <t>Спірідонова Діана</t>
  </si>
  <si>
    <t>WS24_1147</t>
  </si>
  <si>
    <t>Степанишен Дмитро</t>
  </si>
  <si>
    <t>WS24_1148</t>
  </si>
  <si>
    <t>Стецуренко Дарія</t>
  </si>
  <si>
    <t>WS24_1149</t>
  </si>
  <si>
    <t>Стрельбіцька Олександра</t>
  </si>
  <si>
    <t>WS24_1150</t>
  </si>
  <si>
    <t>Стуга Вікторія</t>
  </si>
  <si>
    <t>WS24_1151</t>
  </si>
  <si>
    <t>Сушко Іван</t>
  </si>
  <si>
    <t>WS24_1152</t>
  </si>
  <si>
    <t>Терьошкіна Яна</t>
  </si>
  <si>
    <t>WS24_1153</t>
  </si>
  <si>
    <t>Тєлєгіна Варвара</t>
  </si>
  <si>
    <t>WS24_1154</t>
  </si>
  <si>
    <t>Тимчій Тарас</t>
  </si>
  <si>
    <t>WS24_1155</t>
  </si>
  <si>
    <t>Торін Ярослав</t>
  </si>
  <si>
    <t>WS24_1156</t>
  </si>
  <si>
    <t>Тріфан Марія</t>
  </si>
  <si>
    <t>ВСП "Конотопський індустріально-педагогічний фаховий коледж Сумського державного університету"</t>
  </si>
  <si>
    <t>WS24_1157</t>
  </si>
  <si>
    <t>Фартух Василина</t>
  </si>
  <si>
    <t>WS24_1158</t>
  </si>
  <si>
    <t xml:space="preserve">Філюрський Дмитро </t>
  </si>
  <si>
    <t>WS24_1159</t>
  </si>
  <si>
    <t>Фока Данило</t>
  </si>
  <si>
    <t>Чернівецький фаховий коледж технологій та дизайну</t>
  </si>
  <si>
    <t>WS24_1160</t>
  </si>
  <si>
    <t>Фоменко Олег</t>
  </si>
  <si>
    <t>WS24_1161</t>
  </si>
  <si>
    <t>Фоменко Павло</t>
  </si>
  <si>
    <t>WS24_1162</t>
  </si>
  <si>
    <t>Хаджиогло Андрій</t>
  </si>
  <si>
    <t>WS24_1163</t>
  </si>
  <si>
    <t>Хандрика Ангеліна</t>
  </si>
  <si>
    <t>Малинський фаховий коледж</t>
  </si>
  <si>
    <t>WS24_1164</t>
  </si>
  <si>
    <t>Хлян Ольга</t>
  </si>
  <si>
    <t>WS24_1165</t>
  </si>
  <si>
    <t>Хоменко Євгенія</t>
  </si>
  <si>
    <t>WS24_1166</t>
  </si>
  <si>
    <t>Хусаїнова Марина</t>
  </si>
  <si>
    <t>WS24_1167</t>
  </si>
  <si>
    <t>Цап Катерина</t>
  </si>
  <si>
    <t>WS24_1168</t>
  </si>
  <si>
    <t>Цюнак Віталій</t>
  </si>
  <si>
    <t>WS24_1169</t>
  </si>
  <si>
    <t>Чебаник Карина</t>
  </si>
  <si>
    <t>WS24_1170</t>
  </si>
  <si>
    <t>Чернятов Артем</t>
  </si>
  <si>
    <t>WS24_1171</t>
  </si>
  <si>
    <t>Шавикін Сергій</t>
  </si>
  <si>
    <t>WS24_1172</t>
  </si>
  <si>
    <t>Шадоріна Анастасія</t>
  </si>
  <si>
    <t>WS24_1173</t>
  </si>
  <si>
    <t xml:space="preserve">Шаргородська Богдана </t>
  </si>
  <si>
    <t>Миколаївський фаховий коледж економіки та харчових технологій</t>
  </si>
  <si>
    <t>WS24_1174</t>
  </si>
  <si>
    <t>Шах Уляна</t>
  </si>
  <si>
    <t>WS24_1175</t>
  </si>
  <si>
    <t>Шахова Богдана</t>
  </si>
  <si>
    <t>WS24_1176</t>
  </si>
  <si>
    <t>Швець Максим</t>
  </si>
  <si>
    <t>WS24_1177</t>
  </si>
  <si>
    <t>Шелковий Олексій</t>
  </si>
  <si>
    <t>WS24_1178</t>
  </si>
  <si>
    <t>Шеффер Артур</t>
  </si>
  <si>
    <t>WS24_1179</t>
  </si>
  <si>
    <t>Шимко Соломія</t>
  </si>
  <si>
    <t>WS24_1180</t>
  </si>
  <si>
    <t>Шковира Олександр</t>
  </si>
  <si>
    <t>WS24_1181</t>
  </si>
  <si>
    <t>Юнаш Діана</t>
  </si>
  <si>
    <t>WS24_1182</t>
  </si>
  <si>
    <t>Якименко Дар'я</t>
  </si>
  <si>
    <t>WS24_1183</t>
  </si>
  <si>
    <t>Яковенко Арина</t>
  </si>
  <si>
    <t>Полтавський фаховий коледж транспортного будівництва</t>
  </si>
  <si>
    <t>WS24_1184</t>
  </si>
  <si>
    <t>Ярема Максим</t>
  </si>
  <si>
    <t>WS24_1185</t>
  </si>
  <si>
    <t>Ярослав Поліщук</t>
  </si>
  <si>
    <t>WS24_1186</t>
  </si>
  <si>
    <t>Ярощук Віталіна</t>
  </si>
  <si>
    <t>WS24_1187</t>
  </si>
  <si>
    <t>Ясинський Тарас</t>
  </si>
  <si>
    <t>WS24_1188</t>
  </si>
  <si>
    <t>Ящук Софія</t>
  </si>
  <si>
    <t>№ з/п</t>
  </si>
  <si>
    <t>Номер сертифіката</t>
  </si>
  <si>
    <t>Заклад освіти</t>
  </si>
  <si>
    <t>WS24_1189</t>
  </si>
  <si>
    <t>Штельмах Марина</t>
  </si>
  <si>
    <t>Вінницький фаховий коледж Національного університету харчових технологій</t>
  </si>
  <si>
    <t>WS24_1190</t>
  </si>
  <si>
    <t>Білик Руслан</t>
  </si>
  <si>
    <t>WS24_1191</t>
  </si>
  <si>
    <t>Архипенко Катерина</t>
  </si>
  <si>
    <t>WS24_1192</t>
  </si>
  <si>
    <t>Катя Седлецька</t>
  </si>
  <si>
    <t>WS24_1193</t>
  </si>
  <si>
    <t>Куракіна Ірина</t>
  </si>
  <si>
    <t>WS24_1194</t>
  </si>
  <si>
    <t>Мусіянчук Максим</t>
  </si>
  <si>
    <t>WS24_1195</t>
  </si>
  <si>
    <t>Єфімов Тимофій</t>
  </si>
  <si>
    <t>WS24_1196</t>
  </si>
  <si>
    <t>Капкан Руслана</t>
  </si>
  <si>
    <t>WS24_1197</t>
  </si>
  <si>
    <t>Гаджієв Тимур</t>
  </si>
  <si>
    <t>WS24_1198</t>
  </si>
  <si>
    <t>Кучер Ростислав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</si>
</sst>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4WTfp5rdeq2wmnYu7jvp" TargetMode="External"/><Relationship Id="rId21" Type="http://schemas.openxmlformats.org/officeDocument/2006/relationships/hyperlink" Target="https://talan.bank.gov.ua/get-user-certificate/4WTfpIhQsy0vPI1q1k0_" TargetMode="External"/><Relationship Id="rId42" Type="http://schemas.openxmlformats.org/officeDocument/2006/relationships/hyperlink" Target="https://talan.bank.gov.ua/get-user-certificate/4WTfpqBb9Qv9rSmX5U0z" TargetMode="External"/><Relationship Id="rId63" Type="http://schemas.openxmlformats.org/officeDocument/2006/relationships/hyperlink" Target="https://talan.bank.gov.ua/get-user-certificate/4WTfp5wRY-P2ca6h3B7z" TargetMode="External"/><Relationship Id="rId84" Type="http://schemas.openxmlformats.org/officeDocument/2006/relationships/hyperlink" Target="https://talan.bank.gov.ua/get-user-certificate/4WTfp1sRZZH4ewfSlujy" TargetMode="External"/><Relationship Id="rId138" Type="http://schemas.openxmlformats.org/officeDocument/2006/relationships/hyperlink" Target="https://talan.bank.gov.ua/get-user-certificate/4WTfpDEmzYftkxDoREse" TargetMode="External"/><Relationship Id="rId159" Type="http://schemas.openxmlformats.org/officeDocument/2006/relationships/hyperlink" Target="https://talan.bank.gov.ua/get-user-certificate/4WTfprYi0lsi2Ox7tyXy" TargetMode="External"/><Relationship Id="rId170" Type="http://schemas.openxmlformats.org/officeDocument/2006/relationships/hyperlink" Target="https://talan.bank.gov.ua/get-user-certificate/4WTfpY4vLKaXhsyeJf6V" TargetMode="External"/><Relationship Id="rId191" Type="http://schemas.openxmlformats.org/officeDocument/2006/relationships/hyperlink" Target="https://talan.bank.gov.ua/get-user-certificate/4WTfpaftrf2dXE6PaePr" TargetMode="External"/><Relationship Id="rId205" Type="http://schemas.openxmlformats.org/officeDocument/2006/relationships/hyperlink" Target="https://talan.bank.gov.ua/get-user-certificate/pvED-DhPNcU5p9jRMmZm" TargetMode="External"/><Relationship Id="rId107" Type="http://schemas.openxmlformats.org/officeDocument/2006/relationships/hyperlink" Target="https://talan.bank.gov.ua/get-user-certificate/4WTfpKKunbQ_mw__NTfq" TargetMode="External"/><Relationship Id="rId11" Type="http://schemas.openxmlformats.org/officeDocument/2006/relationships/hyperlink" Target="https://talan.bank.gov.ua/get-user-certificate/4WTfpJODsxwDR1jiEYEM" TargetMode="External"/><Relationship Id="rId32" Type="http://schemas.openxmlformats.org/officeDocument/2006/relationships/hyperlink" Target="https://talan.bank.gov.ua/get-user-certificate/4WTfpJ2A02eVJKjad_PK" TargetMode="External"/><Relationship Id="rId53" Type="http://schemas.openxmlformats.org/officeDocument/2006/relationships/hyperlink" Target="https://talan.bank.gov.ua/get-user-certificate/4WTfpKcbjdUDTgv2Wzzk" TargetMode="External"/><Relationship Id="rId74" Type="http://schemas.openxmlformats.org/officeDocument/2006/relationships/hyperlink" Target="https://talan.bank.gov.ua/get-user-certificate/4WTfpIDs4LCWN7LpXkqd" TargetMode="External"/><Relationship Id="rId128" Type="http://schemas.openxmlformats.org/officeDocument/2006/relationships/hyperlink" Target="https://talan.bank.gov.ua/get-user-certificate/4WTfpnjS0G_P3XhH3SCV" TargetMode="External"/><Relationship Id="rId149" Type="http://schemas.openxmlformats.org/officeDocument/2006/relationships/hyperlink" Target="https://talan.bank.gov.ua/get-user-certificate/4WTfpcr4WY2q-mYpyaOb" TargetMode="External"/><Relationship Id="rId5" Type="http://schemas.openxmlformats.org/officeDocument/2006/relationships/hyperlink" Target="https://talan.bank.gov.ua/get-user-certificate/4WTfph7gPs0pqliPchF_" TargetMode="External"/><Relationship Id="rId95" Type="http://schemas.openxmlformats.org/officeDocument/2006/relationships/hyperlink" Target="https://talan.bank.gov.ua/get-user-certificate/4WTfpgNrNxcSOzD9_If_" TargetMode="External"/><Relationship Id="rId160" Type="http://schemas.openxmlformats.org/officeDocument/2006/relationships/hyperlink" Target="https://talan.bank.gov.ua/get-user-certificate/4WTfp7UjFuzM1mY6Xxgp" TargetMode="External"/><Relationship Id="rId181" Type="http://schemas.openxmlformats.org/officeDocument/2006/relationships/hyperlink" Target="https://talan.bank.gov.ua/get-user-certificate/4WTfpyveFmcJvUFzxJot" TargetMode="External"/><Relationship Id="rId22" Type="http://schemas.openxmlformats.org/officeDocument/2006/relationships/hyperlink" Target="https://talan.bank.gov.ua/get-user-certificate/4WTfpSo8LAM07lfvzBGf" TargetMode="External"/><Relationship Id="rId43" Type="http://schemas.openxmlformats.org/officeDocument/2006/relationships/hyperlink" Target="https://talan.bank.gov.ua/get-user-certificate/4WTfpmZOeuO4nI8d2XKR" TargetMode="External"/><Relationship Id="rId64" Type="http://schemas.openxmlformats.org/officeDocument/2006/relationships/hyperlink" Target="https://talan.bank.gov.ua/get-user-certificate/4WTfpmMYEwRFVpEvB1zN" TargetMode="External"/><Relationship Id="rId118" Type="http://schemas.openxmlformats.org/officeDocument/2006/relationships/hyperlink" Target="https://talan.bank.gov.ua/get-user-certificate/4WTfpK76mbrsRaDB6rxo" TargetMode="External"/><Relationship Id="rId139" Type="http://schemas.openxmlformats.org/officeDocument/2006/relationships/hyperlink" Target="https://talan.bank.gov.ua/get-user-certificate/4WTfp4eEB7KbchrKwmGg" TargetMode="External"/><Relationship Id="rId85" Type="http://schemas.openxmlformats.org/officeDocument/2006/relationships/hyperlink" Target="https://talan.bank.gov.ua/get-user-certificate/4WTfplGMjkqdGYfrgOVI" TargetMode="External"/><Relationship Id="rId150" Type="http://schemas.openxmlformats.org/officeDocument/2006/relationships/hyperlink" Target="https://talan.bank.gov.ua/get-user-certificate/4WTfp4R6oyyhL6MBJirS" TargetMode="External"/><Relationship Id="rId171" Type="http://schemas.openxmlformats.org/officeDocument/2006/relationships/hyperlink" Target="https://talan.bank.gov.ua/get-user-certificate/4WTfpDJWJoCG__ukKZYb" TargetMode="External"/><Relationship Id="rId192" Type="http://schemas.openxmlformats.org/officeDocument/2006/relationships/hyperlink" Target="https://talan.bank.gov.ua/get-user-certificate/4WTfpM5n8wQNnmqWdhHk" TargetMode="External"/><Relationship Id="rId206" Type="http://schemas.openxmlformats.org/officeDocument/2006/relationships/hyperlink" Target="https://talan.bank.gov.ua/get-user-certificate/n38JuqvvHc6pOb9M_g3V" TargetMode="External"/><Relationship Id="rId12" Type="http://schemas.openxmlformats.org/officeDocument/2006/relationships/hyperlink" Target="https://talan.bank.gov.ua/get-user-certificate/4WTfpOMxsdr_5jZe4VQo" TargetMode="External"/><Relationship Id="rId33" Type="http://schemas.openxmlformats.org/officeDocument/2006/relationships/hyperlink" Target="https://talan.bank.gov.ua/get-user-certificate/4WTfp4g88BDbyiUhWYsL" TargetMode="External"/><Relationship Id="rId108" Type="http://schemas.openxmlformats.org/officeDocument/2006/relationships/hyperlink" Target="https://talan.bank.gov.ua/get-user-certificate/4WTfpuxoSYLPy8ouvHiV" TargetMode="External"/><Relationship Id="rId129" Type="http://schemas.openxmlformats.org/officeDocument/2006/relationships/hyperlink" Target="https://talan.bank.gov.ua/get-user-certificate/4WTfpEgi6foChOfNqaSg" TargetMode="External"/><Relationship Id="rId54" Type="http://schemas.openxmlformats.org/officeDocument/2006/relationships/hyperlink" Target="https://talan.bank.gov.ua/get-user-certificate/4WTfpTU5cv43wyvUf3GB" TargetMode="External"/><Relationship Id="rId75" Type="http://schemas.openxmlformats.org/officeDocument/2006/relationships/hyperlink" Target="https://talan.bank.gov.ua/get-user-certificate/4WTfpYrajaMatIRwnHxw" TargetMode="External"/><Relationship Id="rId96" Type="http://schemas.openxmlformats.org/officeDocument/2006/relationships/hyperlink" Target="https://talan.bank.gov.ua/get-user-certificate/4WTfp7MBiz6uuLcdx3QT" TargetMode="External"/><Relationship Id="rId140" Type="http://schemas.openxmlformats.org/officeDocument/2006/relationships/hyperlink" Target="https://talan.bank.gov.ua/get-user-certificate/4WTfpp756qSPXWbfVr-A" TargetMode="External"/><Relationship Id="rId161" Type="http://schemas.openxmlformats.org/officeDocument/2006/relationships/hyperlink" Target="https://talan.bank.gov.ua/get-user-certificate/4WTfpWiKwXlwMxqJhDwr" TargetMode="External"/><Relationship Id="rId182" Type="http://schemas.openxmlformats.org/officeDocument/2006/relationships/hyperlink" Target="https://talan.bank.gov.ua/get-user-certificate/4WTfpmumaf_hM9ml6VRW" TargetMode="External"/><Relationship Id="rId6" Type="http://schemas.openxmlformats.org/officeDocument/2006/relationships/hyperlink" Target="https://talan.bank.gov.ua/get-user-certificate/4WTfpFsE2hnBlixU3zXN" TargetMode="External"/><Relationship Id="rId23" Type="http://schemas.openxmlformats.org/officeDocument/2006/relationships/hyperlink" Target="https://talan.bank.gov.ua/get-user-certificate/4WTfpfyTDfuNiX0zluJO" TargetMode="External"/><Relationship Id="rId119" Type="http://schemas.openxmlformats.org/officeDocument/2006/relationships/hyperlink" Target="https://talan.bank.gov.ua/get-user-certificate/4WTfpYMj7o3OtIU9nK0p" TargetMode="External"/><Relationship Id="rId44" Type="http://schemas.openxmlformats.org/officeDocument/2006/relationships/hyperlink" Target="https://talan.bank.gov.ua/get-user-certificate/4WTfp5mqg7VvcymddDWz" TargetMode="External"/><Relationship Id="rId65" Type="http://schemas.openxmlformats.org/officeDocument/2006/relationships/hyperlink" Target="https://talan.bank.gov.ua/get-user-certificate/4WTfp3t_oevuzuIunXaq" TargetMode="External"/><Relationship Id="rId86" Type="http://schemas.openxmlformats.org/officeDocument/2006/relationships/hyperlink" Target="https://talan.bank.gov.ua/get-user-certificate/4WTfpMdF5q7sqClmR3_-" TargetMode="External"/><Relationship Id="rId130" Type="http://schemas.openxmlformats.org/officeDocument/2006/relationships/hyperlink" Target="https://talan.bank.gov.ua/get-user-certificate/4WTfp3YZjJNl35d_howq" TargetMode="External"/><Relationship Id="rId151" Type="http://schemas.openxmlformats.org/officeDocument/2006/relationships/hyperlink" Target="https://talan.bank.gov.ua/get-user-certificate/4WTfp9fTbS3hicbqD7ZK" TargetMode="External"/><Relationship Id="rId172" Type="http://schemas.openxmlformats.org/officeDocument/2006/relationships/hyperlink" Target="https://talan.bank.gov.ua/get-user-certificate/4WTfpIV9DQ2jgeXGHG7i" TargetMode="External"/><Relationship Id="rId193" Type="http://schemas.openxmlformats.org/officeDocument/2006/relationships/hyperlink" Target="https://talan.bank.gov.ua/get-user-certificate/4WTfppqH7LXDBhyejhqK" TargetMode="External"/><Relationship Id="rId207" Type="http://schemas.openxmlformats.org/officeDocument/2006/relationships/hyperlink" Target="https://talan.bank.gov.ua/get-user-certificate/n38JuuYaGn34TmKFkHhy" TargetMode="External"/><Relationship Id="rId13" Type="http://schemas.openxmlformats.org/officeDocument/2006/relationships/hyperlink" Target="https://talan.bank.gov.ua/get-user-certificate/4WTfppZtXmPPB2S-EIZl" TargetMode="External"/><Relationship Id="rId109" Type="http://schemas.openxmlformats.org/officeDocument/2006/relationships/hyperlink" Target="https://talan.bank.gov.ua/get-user-certificate/4WTfpw3lIl4RvJI8C_n4" TargetMode="External"/><Relationship Id="rId34" Type="http://schemas.openxmlformats.org/officeDocument/2006/relationships/hyperlink" Target="https://talan.bank.gov.ua/get-user-certificate/4WTfp81MMIuHYIlJEIiq" TargetMode="External"/><Relationship Id="rId55" Type="http://schemas.openxmlformats.org/officeDocument/2006/relationships/hyperlink" Target="https://talan.bank.gov.ua/get-user-certificate/4WTfp6tPGHPEk4y7Iny8" TargetMode="External"/><Relationship Id="rId76" Type="http://schemas.openxmlformats.org/officeDocument/2006/relationships/hyperlink" Target="https://talan.bank.gov.ua/get-user-certificate/4WTfp5UI8ngZBERsYUuw" TargetMode="External"/><Relationship Id="rId97" Type="http://schemas.openxmlformats.org/officeDocument/2006/relationships/hyperlink" Target="https://talan.bank.gov.ua/get-user-certificate/4WTfpYZMo-Xa15TLrx87" TargetMode="External"/><Relationship Id="rId120" Type="http://schemas.openxmlformats.org/officeDocument/2006/relationships/hyperlink" Target="https://talan.bank.gov.ua/get-user-certificate/4WTfp8_wHzQKCspgFY35" TargetMode="External"/><Relationship Id="rId141" Type="http://schemas.openxmlformats.org/officeDocument/2006/relationships/hyperlink" Target="https://talan.bank.gov.ua/get-user-certificate/4WTfpN9MLHk10okL17aY" TargetMode="External"/><Relationship Id="rId7" Type="http://schemas.openxmlformats.org/officeDocument/2006/relationships/hyperlink" Target="https://talan.bank.gov.ua/get-user-certificate/4WTfpo2ApRz-PWLOuDQI" TargetMode="External"/><Relationship Id="rId162" Type="http://schemas.openxmlformats.org/officeDocument/2006/relationships/hyperlink" Target="https://talan.bank.gov.ua/get-user-certificate/4WTfpMvBALeyjOKzVv6-" TargetMode="External"/><Relationship Id="rId183" Type="http://schemas.openxmlformats.org/officeDocument/2006/relationships/hyperlink" Target="https://talan.bank.gov.ua/get-user-certificate/4WTfpejqyoU4qZoeANGi" TargetMode="External"/><Relationship Id="rId24" Type="http://schemas.openxmlformats.org/officeDocument/2006/relationships/hyperlink" Target="https://talan.bank.gov.ua/get-user-certificate/4WTfplR3VjBWU8g5jkvo" TargetMode="External"/><Relationship Id="rId45" Type="http://schemas.openxmlformats.org/officeDocument/2006/relationships/hyperlink" Target="https://talan.bank.gov.ua/get-user-certificate/4WTfpjBKniaqzpNcM_eK" TargetMode="External"/><Relationship Id="rId66" Type="http://schemas.openxmlformats.org/officeDocument/2006/relationships/hyperlink" Target="https://talan.bank.gov.ua/get-user-certificate/4WTfp0KysuPW0HNYw6vz" TargetMode="External"/><Relationship Id="rId87" Type="http://schemas.openxmlformats.org/officeDocument/2006/relationships/hyperlink" Target="https://talan.bank.gov.ua/get-user-certificate/4WTfpsCTY4J00fsWcow4" TargetMode="External"/><Relationship Id="rId110" Type="http://schemas.openxmlformats.org/officeDocument/2006/relationships/hyperlink" Target="https://talan.bank.gov.ua/get-user-certificate/4WTfpMuXsv7PO5ZhS_UA" TargetMode="External"/><Relationship Id="rId131" Type="http://schemas.openxmlformats.org/officeDocument/2006/relationships/hyperlink" Target="https://talan.bank.gov.ua/get-user-certificate/4WTfppwlt1Ledn_utgE9" TargetMode="External"/><Relationship Id="rId152" Type="http://schemas.openxmlformats.org/officeDocument/2006/relationships/hyperlink" Target="https://talan.bank.gov.ua/get-user-certificate/4WTfp_uKYohk7KAAv3WI" TargetMode="External"/><Relationship Id="rId173" Type="http://schemas.openxmlformats.org/officeDocument/2006/relationships/hyperlink" Target="https://talan.bank.gov.ua/get-user-certificate/4WTfpunFznEk0GScrvJD" TargetMode="External"/><Relationship Id="rId194" Type="http://schemas.openxmlformats.org/officeDocument/2006/relationships/hyperlink" Target="https://talan.bank.gov.ua/get-user-certificate/4WTfpJLxXDrLlhiFnZ3x" TargetMode="External"/><Relationship Id="rId208" Type="http://schemas.openxmlformats.org/officeDocument/2006/relationships/hyperlink" Target="https://talan.bank.gov.ua/get-user-certificate/n38JuADjOsvVZ96H4Q_s" TargetMode="External"/><Relationship Id="rId19" Type="http://schemas.openxmlformats.org/officeDocument/2006/relationships/hyperlink" Target="https://talan.bank.gov.ua/get-user-certificate/4WTfpTZeoBzzCYpdAwtm" TargetMode="External"/><Relationship Id="rId14" Type="http://schemas.openxmlformats.org/officeDocument/2006/relationships/hyperlink" Target="https://talan.bank.gov.ua/get-user-certificate/4WTfpx8QJ-PS8IptUYb8" TargetMode="External"/><Relationship Id="rId30" Type="http://schemas.openxmlformats.org/officeDocument/2006/relationships/hyperlink" Target="https://talan.bank.gov.ua/get-user-certificate/4WTfpVDIRsgrfLNpXCiO" TargetMode="External"/><Relationship Id="rId35" Type="http://schemas.openxmlformats.org/officeDocument/2006/relationships/hyperlink" Target="https://talan.bank.gov.ua/get-user-certificate/4WTfpeOnljv-uJotjA2V" TargetMode="External"/><Relationship Id="rId56" Type="http://schemas.openxmlformats.org/officeDocument/2006/relationships/hyperlink" Target="https://talan.bank.gov.ua/get-user-certificate/4WTfptOvmcWX5QCevVky" TargetMode="External"/><Relationship Id="rId77" Type="http://schemas.openxmlformats.org/officeDocument/2006/relationships/hyperlink" Target="https://talan.bank.gov.ua/get-user-certificate/4WTfpSKMO1gXd985eB7h" TargetMode="External"/><Relationship Id="rId100" Type="http://schemas.openxmlformats.org/officeDocument/2006/relationships/hyperlink" Target="https://talan.bank.gov.ua/get-user-certificate/4WTfpRqG8auCt23-0NaG" TargetMode="External"/><Relationship Id="rId105" Type="http://schemas.openxmlformats.org/officeDocument/2006/relationships/hyperlink" Target="https://talan.bank.gov.ua/get-user-certificate/4WTfpIfimAftxhqX2weG" TargetMode="External"/><Relationship Id="rId126" Type="http://schemas.openxmlformats.org/officeDocument/2006/relationships/hyperlink" Target="https://talan.bank.gov.ua/get-user-certificate/4WTfpuBDC6JCU6Ba7q8o" TargetMode="External"/><Relationship Id="rId147" Type="http://schemas.openxmlformats.org/officeDocument/2006/relationships/hyperlink" Target="https://talan.bank.gov.ua/get-user-certificate/4WTfpOqs98oupwsV-Qbt" TargetMode="External"/><Relationship Id="rId168" Type="http://schemas.openxmlformats.org/officeDocument/2006/relationships/hyperlink" Target="https://talan.bank.gov.ua/get-user-certificate/4WTfpRu9h5ruKMZcAs-g" TargetMode="External"/><Relationship Id="rId8" Type="http://schemas.openxmlformats.org/officeDocument/2006/relationships/hyperlink" Target="https://talan.bank.gov.ua/get-user-certificate/4WTfp61DjjD1OAvqF5qc" TargetMode="External"/><Relationship Id="rId51" Type="http://schemas.openxmlformats.org/officeDocument/2006/relationships/hyperlink" Target="https://talan.bank.gov.ua/get-user-certificate/4WTfp4FvV0a8zdRjOH43" TargetMode="External"/><Relationship Id="rId72" Type="http://schemas.openxmlformats.org/officeDocument/2006/relationships/hyperlink" Target="https://talan.bank.gov.ua/get-user-certificate/4WTfpCAeOSDtstwMzAHx" TargetMode="External"/><Relationship Id="rId93" Type="http://schemas.openxmlformats.org/officeDocument/2006/relationships/hyperlink" Target="https://talan.bank.gov.ua/get-user-certificate/4WTfpL5WtT5aV8yvObyK" TargetMode="External"/><Relationship Id="rId98" Type="http://schemas.openxmlformats.org/officeDocument/2006/relationships/hyperlink" Target="https://talan.bank.gov.ua/get-user-certificate/4WTfpZ_3Yl9d_Ut3izoy" TargetMode="External"/><Relationship Id="rId121" Type="http://schemas.openxmlformats.org/officeDocument/2006/relationships/hyperlink" Target="https://talan.bank.gov.ua/get-user-certificate/4WTfpa3IoQoOsNd16mqn" TargetMode="External"/><Relationship Id="rId142" Type="http://schemas.openxmlformats.org/officeDocument/2006/relationships/hyperlink" Target="https://talan.bank.gov.ua/get-user-certificate/4WTfpBiLjj0sbEWpIiQm" TargetMode="External"/><Relationship Id="rId163" Type="http://schemas.openxmlformats.org/officeDocument/2006/relationships/hyperlink" Target="https://talan.bank.gov.ua/get-user-certificate/4WTfpwDFdWc7ciFmiLVY" TargetMode="External"/><Relationship Id="rId184" Type="http://schemas.openxmlformats.org/officeDocument/2006/relationships/hyperlink" Target="https://talan.bank.gov.ua/get-user-certificate/4WTfp-6GDg90qlvkbWw7" TargetMode="External"/><Relationship Id="rId189" Type="http://schemas.openxmlformats.org/officeDocument/2006/relationships/hyperlink" Target="https://talan.bank.gov.ua/get-user-certificate/4WTfpjd_Z_mZ5EO6Hfw6" TargetMode="External"/><Relationship Id="rId3" Type="http://schemas.openxmlformats.org/officeDocument/2006/relationships/hyperlink" Target="https://talan.bank.gov.ua/get-user-certificate/4WTfpNZFbKq9qARKwTlA" TargetMode="External"/><Relationship Id="rId214" Type="http://schemas.openxmlformats.org/officeDocument/2006/relationships/hyperlink" Target="https://talan.bank.gov.ua/get-user-certificate/n38JuInHb9_SkVPmb2m6" TargetMode="External"/><Relationship Id="rId25" Type="http://schemas.openxmlformats.org/officeDocument/2006/relationships/hyperlink" Target="https://talan.bank.gov.ua/get-user-certificate/4WTfpEaRVxZe7Rt4YxK8" TargetMode="External"/><Relationship Id="rId46" Type="http://schemas.openxmlformats.org/officeDocument/2006/relationships/hyperlink" Target="https://talan.bank.gov.ua/get-user-certificate/4WTfp5PoxvEuwgZmUC6n" TargetMode="External"/><Relationship Id="rId67" Type="http://schemas.openxmlformats.org/officeDocument/2006/relationships/hyperlink" Target="https://talan.bank.gov.ua/get-user-certificate/4WTfpMif--zuhYicnE6j" TargetMode="External"/><Relationship Id="rId116" Type="http://schemas.openxmlformats.org/officeDocument/2006/relationships/hyperlink" Target="https://talan.bank.gov.ua/get-user-certificate/4WTfpYTxwEdlxSikpVaP" TargetMode="External"/><Relationship Id="rId137" Type="http://schemas.openxmlformats.org/officeDocument/2006/relationships/hyperlink" Target="https://talan.bank.gov.ua/get-user-certificate/4WTfpzwg-sc1zhZjpNun" TargetMode="External"/><Relationship Id="rId158" Type="http://schemas.openxmlformats.org/officeDocument/2006/relationships/hyperlink" Target="https://talan.bank.gov.ua/get-user-certificate/4WTfpHkkAPrzizpaqLMt" TargetMode="External"/><Relationship Id="rId20" Type="http://schemas.openxmlformats.org/officeDocument/2006/relationships/hyperlink" Target="https://talan.bank.gov.ua/get-user-certificate/4WTfpBYAMliMqSbEtVnI" TargetMode="External"/><Relationship Id="rId41" Type="http://schemas.openxmlformats.org/officeDocument/2006/relationships/hyperlink" Target="https://talan.bank.gov.ua/get-user-certificate/4WTfpmz9Wt3Ppgnt0jMR" TargetMode="External"/><Relationship Id="rId62" Type="http://schemas.openxmlformats.org/officeDocument/2006/relationships/hyperlink" Target="https://talan.bank.gov.ua/get-user-certificate/4WTfp0sWl-LKVfw5z3Tp" TargetMode="External"/><Relationship Id="rId83" Type="http://schemas.openxmlformats.org/officeDocument/2006/relationships/hyperlink" Target="https://talan.bank.gov.ua/get-user-certificate/4WTfpVot0baFUJyCfAZd" TargetMode="External"/><Relationship Id="rId88" Type="http://schemas.openxmlformats.org/officeDocument/2006/relationships/hyperlink" Target="https://talan.bank.gov.ua/get-user-certificate/4WTfpHXLc6KG8m34jX1E" TargetMode="External"/><Relationship Id="rId111" Type="http://schemas.openxmlformats.org/officeDocument/2006/relationships/hyperlink" Target="https://talan.bank.gov.ua/get-user-certificate/4WTfpNeJ64XPRueYhYz0" TargetMode="External"/><Relationship Id="rId132" Type="http://schemas.openxmlformats.org/officeDocument/2006/relationships/hyperlink" Target="https://talan.bank.gov.ua/get-user-certificate/4WTfp6-GuDNfIwne4RE8" TargetMode="External"/><Relationship Id="rId153" Type="http://schemas.openxmlformats.org/officeDocument/2006/relationships/hyperlink" Target="https://talan.bank.gov.ua/get-user-certificate/4WTfpqgBHFA_mFVvv3qu" TargetMode="External"/><Relationship Id="rId174" Type="http://schemas.openxmlformats.org/officeDocument/2006/relationships/hyperlink" Target="https://talan.bank.gov.ua/get-user-certificate/4WTfpH0OMGuLJ1tbdJzR" TargetMode="External"/><Relationship Id="rId179" Type="http://schemas.openxmlformats.org/officeDocument/2006/relationships/hyperlink" Target="https://talan.bank.gov.ua/get-user-certificate/4WTfp-agaui1c09aDoNs" TargetMode="External"/><Relationship Id="rId195" Type="http://schemas.openxmlformats.org/officeDocument/2006/relationships/hyperlink" Target="https://talan.bank.gov.ua/get-user-certificate/4WTfpHUyq2aCGGc_E_yz" TargetMode="External"/><Relationship Id="rId209" Type="http://schemas.openxmlformats.org/officeDocument/2006/relationships/hyperlink" Target="https://talan.bank.gov.ua/get-user-certificate/n38Jud7T6g9jmFk4ndRB" TargetMode="External"/><Relationship Id="rId190" Type="http://schemas.openxmlformats.org/officeDocument/2006/relationships/hyperlink" Target="https://talan.bank.gov.ua/get-user-certificate/4WTfp3D7aoF-b1nF7HQ6" TargetMode="External"/><Relationship Id="rId204" Type="http://schemas.openxmlformats.org/officeDocument/2006/relationships/hyperlink" Target="https://talan.bank.gov.ua/get-user-certificate/4WTfpMTIWynTCt-0oVWn" TargetMode="External"/><Relationship Id="rId15" Type="http://schemas.openxmlformats.org/officeDocument/2006/relationships/hyperlink" Target="https://talan.bank.gov.ua/get-user-certificate/4WTfpRt7zcVV_WfKv-Wq" TargetMode="External"/><Relationship Id="rId36" Type="http://schemas.openxmlformats.org/officeDocument/2006/relationships/hyperlink" Target="https://talan.bank.gov.ua/get-user-certificate/4WTfp_d89s9rmJIMga3e" TargetMode="External"/><Relationship Id="rId57" Type="http://schemas.openxmlformats.org/officeDocument/2006/relationships/hyperlink" Target="https://talan.bank.gov.ua/get-user-certificate/4WTfpVCsyPj2OPJ1xEIs" TargetMode="External"/><Relationship Id="rId106" Type="http://schemas.openxmlformats.org/officeDocument/2006/relationships/hyperlink" Target="https://talan.bank.gov.ua/get-user-certificate/4WTfpSJ_n-vkz3yCKlPM" TargetMode="External"/><Relationship Id="rId127" Type="http://schemas.openxmlformats.org/officeDocument/2006/relationships/hyperlink" Target="https://talan.bank.gov.ua/get-user-certificate/4WTfpa5afTLUWJlboQFu" TargetMode="External"/><Relationship Id="rId10" Type="http://schemas.openxmlformats.org/officeDocument/2006/relationships/hyperlink" Target="https://talan.bank.gov.ua/get-user-certificate/4WTfpGgnxNPuYliLnOuw" TargetMode="External"/><Relationship Id="rId31" Type="http://schemas.openxmlformats.org/officeDocument/2006/relationships/hyperlink" Target="https://talan.bank.gov.ua/get-user-certificate/4WTfpfOPQ-Z2GTqrK6X7" TargetMode="External"/><Relationship Id="rId52" Type="http://schemas.openxmlformats.org/officeDocument/2006/relationships/hyperlink" Target="https://talan.bank.gov.ua/get-user-certificate/4WTfpI4KmSfR7drQj93G" TargetMode="External"/><Relationship Id="rId73" Type="http://schemas.openxmlformats.org/officeDocument/2006/relationships/hyperlink" Target="https://talan.bank.gov.ua/get-user-certificate/4WTfpZxSW9E1EnNjXxqj" TargetMode="External"/><Relationship Id="rId78" Type="http://schemas.openxmlformats.org/officeDocument/2006/relationships/hyperlink" Target="https://talan.bank.gov.ua/get-user-certificate/4WTfpeY_Qv9WtIZUq0vj" TargetMode="External"/><Relationship Id="rId94" Type="http://schemas.openxmlformats.org/officeDocument/2006/relationships/hyperlink" Target="https://talan.bank.gov.ua/get-user-certificate/4WTfpDZLZ8yIDRaqgYVE" TargetMode="External"/><Relationship Id="rId99" Type="http://schemas.openxmlformats.org/officeDocument/2006/relationships/hyperlink" Target="https://talan.bank.gov.ua/get-user-certificate/4WTfpnQhl4R3d5Sl3jDP" TargetMode="External"/><Relationship Id="rId101" Type="http://schemas.openxmlformats.org/officeDocument/2006/relationships/hyperlink" Target="https://talan.bank.gov.ua/get-user-certificate/4WTfpj7KP3IVh80vi1R9" TargetMode="External"/><Relationship Id="rId122" Type="http://schemas.openxmlformats.org/officeDocument/2006/relationships/hyperlink" Target="https://talan.bank.gov.ua/get-user-certificate/4WTfptvPUJZZTdDvHgAC" TargetMode="External"/><Relationship Id="rId143" Type="http://schemas.openxmlformats.org/officeDocument/2006/relationships/hyperlink" Target="https://talan.bank.gov.ua/get-user-certificate/4WTfpO76VEHiJbnrBkOF" TargetMode="External"/><Relationship Id="rId148" Type="http://schemas.openxmlformats.org/officeDocument/2006/relationships/hyperlink" Target="https://talan.bank.gov.ua/get-user-certificate/4WTfpP-Bsa-QGGNveeL5" TargetMode="External"/><Relationship Id="rId164" Type="http://schemas.openxmlformats.org/officeDocument/2006/relationships/hyperlink" Target="https://talan.bank.gov.ua/get-user-certificate/4WTfpaCksuwGmPO8z0e5" TargetMode="External"/><Relationship Id="rId169" Type="http://schemas.openxmlformats.org/officeDocument/2006/relationships/hyperlink" Target="https://talan.bank.gov.ua/get-user-certificate/4WTfp73P-zH-AYAyEXDE" TargetMode="External"/><Relationship Id="rId185" Type="http://schemas.openxmlformats.org/officeDocument/2006/relationships/hyperlink" Target="https://talan.bank.gov.ua/get-user-certificate/4WTfpjNqFDXii5SF_b_I" TargetMode="External"/><Relationship Id="rId4" Type="http://schemas.openxmlformats.org/officeDocument/2006/relationships/hyperlink" Target="https://talan.bank.gov.ua/get-user-certificate/4WTfp8NL9HYtXJRGLwse" TargetMode="External"/><Relationship Id="rId9" Type="http://schemas.openxmlformats.org/officeDocument/2006/relationships/hyperlink" Target="https://talan.bank.gov.ua/get-user-certificate/4WTfpemDt752FYsMHhDm" TargetMode="External"/><Relationship Id="rId180" Type="http://schemas.openxmlformats.org/officeDocument/2006/relationships/hyperlink" Target="https://talan.bank.gov.ua/get-user-certificate/4WTfp2_iljw5wR-RfTQX" TargetMode="External"/><Relationship Id="rId210" Type="http://schemas.openxmlformats.org/officeDocument/2006/relationships/hyperlink" Target="https://talan.bank.gov.ua/get-user-certificate/n38Jun3fFItpmjMxrTkA" TargetMode="External"/><Relationship Id="rId26" Type="http://schemas.openxmlformats.org/officeDocument/2006/relationships/hyperlink" Target="https://talan.bank.gov.ua/get-user-certificate/4WTfpq9M_RkBo9rTrzyW" TargetMode="External"/><Relationship Id="rId47" Type="http://schemas.openxmlformats.org/officeDocument/2006/relationships/hyperlink" Target="https://talan.bank.gov.ua/get-user-certificate/4WTfpoflkK_2kGWl4ZEE" TargetMode="External"/><Relationship Id="rId68" Type="http://schemas.openxmlformats.org/officeDocument/2006/relationships/hyperlink" Target="https://talan.bank.gov.ua/get-user-certificate/4WTfpUOIY92vOxtN-Q5v" TargetMode="External"/><Relationship Id="rId89" Type="http://schemas.openxmlformats.org/officeDocument/2006/relationships/hyperlink" Target="https://talan.bank.gov.ua/get-user-certificate/4WTfpnJR4NHTQyEojsUo" TargetMode="External"/><Relationship Id="rId112" Type="http://schemas.openxmlformats.org/officeDocument/2006/relationships/hyperlink" Target="https://talan.bank.gov.ua/get-user-certificate/4WTfp0esvfXQx21Rqlse" TargetMode="External"/><Relationship Id="rId133" Type="http://schemas.openxmlformats.org/officeDocument/2006/relationships/hyperlink" Target="https://talan.bank.gov.ua/get-user-certificate/4WTfpw9JWri6Y360UTWQ" TargetMode="External"/><Relationship Id="rId154" Type="http://schemas.openxmlformats.org/officeDocument/2006/relationships/hyperlink" Target="https://talan.bank.gov.ua/get-user-certificate/4WTfp6-rnIkoJIfgVxkC" TargetMode="External"/><Relationship Id="rId175" Type="http://schemas.openxmlformats.org/officeDocument/2006/relationships/hyperlink" Target="https://talan.bank.gov.ua/get-user-certificate/4WTfpqDM5DSZqz_qQuiv" TargetMode="External"/><Relationship Id="rId196" Type="http://schemas.openxmlformats.org/officeDocument/2006/relationships/hyperlink" Target="https://talan.bank.gov.ua/get-user-certificate/4WTfp7PNbmY4tPb_QbMl" TargetMode="External"/><Relationship Id="rId200" Type="http://schemas.openxmlformats.org/officeDocument/2006/relationships/hyperlink" Target="https://talan.bank.gov.ua/get-user-certificate/4WTfpHbdVU6OB7aaUICF" TargetMode="External"/><Relationship Id="rId16" Type="http://schemas.openxmlformats.org/officeDocument/2006/relationships/hyperlink" Target="https://talan.bank.gov.ua/get-user-certificate/4WTfpHoO4dT0TXu2pr39" TargetMode="External"/><Relationship Id="rId37" Type="http://schemas.openxmlformats.org/officeDocument/2006/relationships/hyperlink" Target="https://talan.bank.gov.ua/get-user-certificate/4WTfpGxPubZOW4eKiDtK" TargetMode="External"/><Relationship Id="rId58" Type="http://schemas.openxmlformats.org/officeDocument/2006/relationships/hyperlink" Target="https://talan.bank.gov.ua/get-user-certificate/4WTfpLcfdHAock1g5fgz" TargetMode="External"/><Relationship Id="rId79" Type="http://schemas.openxmlformats.org/officeDocument/2006/relationships/hyperlink" Target="https://talan.bank.gov.ua/get-user-certificate/4WTfpDhd0D92JurjfZki" TargetMode="External"/><Relationship Id="rId102" Type="http://schemas.openxmlformats.org/officeDocument/2006/relationships/hyperlink" Target="https://talan.bank.gov.ua/get-user-certificate/4WTfpW6KsYbAa2ekzpFX" TargetMode="External"/><Relationship Id="rId123" Type="http://schemas.openxmlformats.org/officeDocument/2006/relationships/hyperlink" Target="https://talan.bank.gov.ua/get-user-certificate/4WTfp8c6w-LMnQl5F68q" TargetMode="External"/><Relationship Id="rId144" Type="http://schemas.openxmlformats.org/officeDocument/2006/relationships/hyperlink" Target="https://talan.bank.gov.ua/get-user-certificate/4WTfpZEqVHFg6hnA8PRd" TargetMode="External"/><Relationship Id="rId90" Type="http://schemas.openxmlformats.org/officeDocument/2006/relationships/hyperlink" Target="https://talan.bank.gov.ua/get-user-certificate/4WTfpt6OUuLdzg9WpNeT" TargetMode="External"/><Relationship Id="rId165" Type="http://schemas.openxmlformats.org/officeDocument/2006/relationships/hyperlink" Target="https://talan.bank.gov.ua/get-user-certificate/4WTfpuWOGf3ZhIbSbTRE" TargetMode="External"/><Relationship Id="rId186" Type="http://schemas.openxmlformats.org/officeDocument/2006/relationships/hyperlink" Target="https://talan.bank.gov.ua/get-user-certificate/4WTfpjIK8g2B2wC2lqrU" TargetMode="External"/><Relationship Id="rId211" Type="http://schemas.openxmlformats.org/officeDocument/2006/relationships/hyperlink" Target="https://talan.bank.gov.ua/get-user-certificate/n38JuNpsv65PUYkou-dK" TargetMode="External"/><Relationship Id="rId27" Type="http://schemas.openxmlformats.org/officeDocument/2006/relationships/hyperlink" Target="https://talan.bank.gov.ua/get-user-certificate/4WTfp2u2L2yGHW75e_by" TargetMode="External"/><Relationship Id="rId48" Type="http://schemas.openxmlformats.org/officeDocument/2006/relationships/hyperlink" Target="https://talan.bank.gov.ua/get-user-certificate/4WTfpcev5VMCgvJJbg_O" TargetMode="External"/><Relationship Id="rId69" Type="http://schemas.openxmlformats.org/officeDocument/2006/relationships/hyperlink" Target="https://talan.bank.gov.ua/get-user-certificate/4WTfp1L3d0Zhnv6KKeCF" TargetMode="External"/><Relationship Id="rId113" Type="http://schemas.openxmlformats.org/officeDocument/2006/relationships/hyperlink" Target="https://talan.bank.gov.ua/get-user-certificate/4WTfpW-_I0JjTj_jM6mG" TargetMode="External"/><Relationship Id="rId134" Type="http://schemas.openxmlformats.org/officeDocument/2006/relationships/hyperlink" Target="https://talan.bank.gov.ua/get-user-certificate/4WTfpvSfUCTYz1ULWgw_" TargetMode="External"/><Relationship Id="rId80" Type="http://schemas.openxmlformats.org/officeDocument/2006/relationships/hyperlink" Target="https://talan.bank.gov.ua/get-user-certificate/4WTfpmGKt_zCTimnSaZl" TargetMode="External"/><Relationship Id="rId155" Type="http://schemas.openxmlformats.org/officeDocument/2006/relationships/hyperlink" Target="https://talan.bank.gov.ua/get-user-certificate/4WTfp4jF9jjvv7dolRPo" TargetMode="External"/><Relationship Id="rId176" Type="http://schemas.openxmlformats.org/officeDocument/2006/relationships/hyperlink" Target="https://talan.bank.gov.ua/get-user-certificate/4WTfp3o7_frElB-qbkAx" TargetMode="External"/><Relationship Id="rId197" Type="http://schemas.openxmlformats.org/officeDocument/2006/relationships/hyperlink" Target="https://talan.bank.gov.ua/get-user-certificate/4WTfp4HWETIHWpUX5mMK" TargetMode="External"/><Relationship Id="rId201" Type="http://schemas.openxmlformats.org/officeDocument/2006/relationships/hyperlink" Target="https://talan.bank.gov.ua/get-user-certificate/4WTfpy9x7vW8Ph5yfBPw" TargetMode="External"/><Relationship Id="rId17" Type="http://schemas.openxmlformats.org/officeDocument/2006/relationships/hyperlink" Target="https://talan.bank.gov.ua/get-user-certificate/4WTfpM7PSGeG12EY6iDl" TargetMode="External"/><Relationship Id="rId38" Type="http://schemas.openxmlformats.org/officeDocument/2006/relationships/hyperlink" Target="https://talan.bank.gov.ua/get-user-certificate/4WTfpWIkojbHQMO31NiA" TargetMode="External"/><Relationship Id="rId59" Type="http://schemas.openxmlformats.org/officeDocument/2006/relationships/hyperlink" Target="https://talan.bank.gov.ua/get-user-certificate/4WTfpFhIuWG5sMDdok9n" TargetMode="External"/><Relationship Id="rId103" Type="http://schemas.openxmlformats.org/officeDocument/2006/relationships/hyperlink" Target="https://talan.bank.gov.ua/get-user-certificate/4WTfpiBvThf_m5lqqTo_" TargetMode="External"/><Relationship Id="rId124" Type="http://schemas.openxmlformats.org/officeDocument/2006/relationships/hyperlink" Target="https://talan.bank.gov.ua/get-user-certificate/4WTfp4MnYooG1zPbvIuc" TargetMode="External"/><Relationship Id="rId70" Type="http://schemas.openxmlformats.org/officeDocument/2006/relationships/hyperlink" Target="https://talan.bank.gov.ua/get-user-certificate/4WTfpGdBAp1EGCzJc5YF" TargetMode="External"/><Relationship Id="rId91" Type="http://schemas.openxmlformats.org/officeDocument/2006/relationships/hyperlink" Target="https://talan.bank.gov.ua/get-user-certificate/4WTfpTsmNcZkMRLg9g4g" TargetMode="External"/><Relationship Id="rId145" Type="http://schemas.openxmlformats.org/officeDocument/2006/relationships/hyperlink" Target="https://talan.bank.gov.ua/get-user-certificate/4WTfpWQi03k4awgRwRNu" TargetMode="External"/><Relationship Id="rId166" Type="http://schemas.openxmlformats.org/officeDocument/2006/relationships/hyperlink" Target="https://talan.bank.gov.ua/get-user-certificate/4WTfplXYAf1EFXRPCxAc" TargetMode="External"/><Relationship Id="rId187" Type="http://schemas.openxmlformats.org/officeDocument/2006/relationships/hyperlink" Target="https://talan.bank.gov.ua/get-user-certificate/4WTfpZzRNfXdTlsttcef" TargetMode="External"/><Relationship Id="rId1" Type="http://schemas.openxmlformats.org/officeDocument/2006/relationships/hyperlink" Target="https://talan.bank.gov.ua/get-user-certificate/4WTfpCMMGpqCbDb5_-xv" TargetMode="External"/><Relationship Id="rId212" Type="http://schemas.openxmlformats.org/officeDocument/2006/relationships/hyperlink" Target="https://talan.bank.gov.ua/get-user-certificate/n38Ju8nfCkkZ9NHQ8_bW" TargetMode="External"/><Relationship Id="rId28" Type="http://schemas.openxmlformats.org/officeDocument/2006/relationships/hyperlink" Target="https://talan.bank.gov.ua/get-user-certificate/4WTfprpV8ntGXX6bc1mD" TargetMode="External"/><Relationship Id="rId49" Type="http://schemas.openxmlformats.org/officeDocument/2006/relationships/hyperlink" Target="https://talan.bank.gov.ua/get-user-certificate/4WTfpAuCU6256UdtOaja" TargetMode="External"/><Relationship Id="rId114" Type="http://schemas.openxmlformats.org/officeDocument/2006/relationships/hyperlink" Target="https://talan.bank.gov.ua/get-user-certificate/4WTfpJ45yKCqjWNgfL-m" TargetMode="External"/><Relationship Id="rId60" Type="http://schemas.openxmlformats.org/officeDocument/2006/relationships/hyperlink" Target="https://talan.bank.gov.ua/get-user-certificate/4WTfpIgjlhEQ42sNl00B" TargetMode="External"/><Relationship Id="rId81" Type="http://schemas.openxmlformats.org/officeDocument/2006/relationships/hyperlink" Target="https://talan.bank.gov.ua/get-user-certificate/4WTfpCzO8EvBD5wr7DH9" TargetMode="External"/><Relationship Id="rId135" Type="http://schemas.openxmlformats.org/officeDocument/2006/relationships/hyperlink" Target="https://talan.bank.gov.ua/get-user-certificate/4WTfpyRstYYEVnKQFBIz" TargetMode="External"/><Relationship Id="rId156" Type="http://schemas.openxmlformats.org/officeDocument/2006/relationships/hyperlink" Target="https://talan.bank.gov.ua/get-user-certificate/4WTfpZ_YxKolpbBLfl2J" TargetMode="External"/><Relationship Id="rId177" Type="http://schemas.openxmlformats.org/officeDocument/2006/relationships/hyperlink" Target="https://talan.bank.gov.ua/get-user-certificate/4WTfpg51zvXBTz-gRSC8" TargetMode="External"/><Relationship Id="rId198" Type="http://schemas.openxmlformats.org/officeDocument/2006/relationships/hyperlink" Target="https://talan.bank.gov.ua/get-user-certificate/4WTfpRsxuZE7Hd1EFCQ2" TargetMode="External"/><Relationship Id="rId202" Type="http://schemas.openxmlformats.org/officeDocument/2006/relationships/hyperlink" Target="https://talan.bank.gov.ua/get-user-certificate/4WTfpJ0lYoKzePUb-jiK" TargetMode="External"/><Relationship Id="rId18" Type="http://schemas.openxmlformats.org/officeDocument/2006/relationships/hyperlink" Target="https://talan.bank.gov.ua/get-user-certificate/4WTfpvJ0cxZxcsgWkB6a" TargetMode="External"/><Relationship Id="rId39" Type="http://schemas.openxmlformats.org/officeDocument/2006/relationships/hyperlink" Target="https://talan.bank.gov.ua/get-user-certificate/4WTfpW0GNfArl7Io-hm0" TargetMode="External"/><Relationship Id="rId50" Type="http://schemas.openxmlformats.org/officeDocument/2006/relationships/hyperlink" Target="https://talan.bank.gov.ua/get-user-certificate/4WTfpPjfAMr3mrvwLJjT" TargetMode="External"/><Relationship Id="rId104" Type="http://schemas.openxmlformats.org/officeDocument/2006/relationships/hyperlink" Target="https://talan.bank.gov.ua/get-user-certificate/4WTfpvbOlR3PKrIdZ48v" TargetMode="External"/><Relationship Id="rId125" Type="http://schemas.openxmlformats.org/officeDocument/2006/relationships/hyperlink" Target="https://talan.bank.gov.ua/get-user-certificate/4WTfplHk5F9_G_bmoYaO" TargetMode="External"/><Relationship Id="rId146" Type="http://schemas.openxmlformats.org/officeDocument/2006/relationships/hyperlink" Target="https://talan.bank.gov.ua/get-user-certificate/4WTfpMOeo9Bekfr1pfEn" TargetMode="External"/><Relationship Id="rId167" Type="http://schemas.openxmlformats.org/officeDocument/2006/relationships/hyperlink" Target="https://talan.bank.gov.ua/get-user-certificate/4WTfpnFIUEHjQMrao746" TargetMode="External"/><Relationship Id="rId188" Type="http://schemas.openxmlformats.org/officeDocument/2006/relationships/hyperlink" Target="https://talan.bank.gov.ua/get-user-certificate/4WTfpWOG3GxFywiOpFp9" TargetMode="External"/><Relationship Id="rId71" Type="http://schemas.openxmlformats.org/officeDocument/2006/relationships/hyperlink" Target="https://talan.bank.gov.ua/get-user-certificate/4WTfpZpI1CANyLsYEsd2" TargetMode="External"/><Relationship Id="rId92" Type="http://schemas.openxmlformats.org/officeDocument/2006/relationships/hyperlink" Target="https://talan.bank.gov.ua/get-user-certificate/4WTfpwghMuszLPrQ18mj" TargetMode="External"/><Relationship Id="rId213" Type="http://schemas.openxmlformats.org/officeDocument/2006/relationships/hyperlink" Target="https://talan.bank.gov.ua/get-user-certificate/n38JuUMQ3a98HTCyIOxd" TargetMode="External"/><Relationship Id="rId2" Type="http://schemas.openxmlformats.org/officeDocument/2006/relationships/hyperlink" Target="https://talan.bank.gov.ua/get-user-certificate/4WTfpbFB7kInEp8PIeGu" TargetMode="External"/><Relationship Id="rId29" Type="http://schemas.openxmlformats.org/officeDocument/2006/relationships/hyperlink" Target="https://talan.bank.gov.ua/get-user-certificate/4WTfpZpfVTfN3pZyboaF" TargetMode="External"/><Relationship Id="rId40" Type="http://schemas.openxmlformats.org/officeDocument/2006/relationships/hyperlink" Target="https://talan.bank.gov.ua/get-user-certificate/4WTfpo41OiNXMPrDNYU1" TargetMode="External"/><Relationship Id="rId115" Type="http://schemas.openxmlformats.org/officeDocument/2006/relationships/hyperlink" Target="https://talan.bank.gov.ua/get-user-certificate/4WTfpDclho0jeQKWdQnI" TargetMode="External"/><Relationship Id="rId136" Type="http://schemas.openxmlformats.org/officeDocument/2006/relationships/hyperlink" Target="https://talan.bank.gov.ua/get-user-certificate/4WTfp_78qhHlYJ7ZWc0B" TargetMode="External"/><Relationship Id="rId157" Type="http://schemas.openxmlformats.org/officeDocument/2006/relationships/hyperlink" Target="https://talan.bank.gov.ua/get-user-certificate/4WTfpODmP1WaaZNuQuoo" TargetMode="External"/><Relationship Id="rId178" Type="http://schemas.openxmlformats.org/officeDocument/2006/relationships/hyperlink" Target="https://talan.bank.gov.ua/get-user-certificate/4WTfpQjj75YMrbiWrU9B" TargetMode="External"/><Relationship Id="rId61" Type="http://schemas.openxmlformats.org/officeDocument/2006/relationships/hyperlink" Target="https://talan.bank.gov.ua/get-user-certificate/4WTfpQ8o3eKF-PMJ8-od" TargetMode="External"/><Relationship Id="rId82" Type="http://schemas.openxmlformats.org/officeDocument/2006/relationships/hyperlink" Target="https://talan.bank.gov.ua/get-user-certificate/4WTfp7_86Nb9koEbTgza" TargetMode="External"/><Relationship Id="rId199" Type="http://schemas.openxmlformats.org/officeDocument/2006/relationships/hyperlink" Target="https://talan.bank.gov.ua/get-user-certificate/4WTfpamHG_j2cvfypqDs" TargetMode="External"/><Relationship Id="rId203" Type="http://schemas.openxmlformats.org/officeDocument/2006/relationships/hyperlink" Target="https://talan.bank.gov.ua/get-user-certificate/4WTfpX7mHnTZe3j_vLD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abSelected="1" workbookViewId="0">
      <selection activeCell="C220" sqref="C220"/>
    </sheetView>
  </sheetViews>
  <sheetFormatPr defaultRowHeight="14.4" x14ac:dyDescent="0.3"/>
  <cols>
    <col min="1" max="1" width="8.88671875" style="2"/>
    <col min="2" max="2" width="13.5546875" style="2" customWidth="1"/>
    <col min="3" max="3" width="25.6640625" style="2" customWidth="1"/>
    <col min="4" max="4" width="46.77734375" style="2" customWidth="1"/>
    <col min="5" max="5" width="22.109375" style="2" customWidth="1"/>
    <col min="6" max="16384" width="8.88671875" style="2"/>
  </cols>
  <sheetData>
    <row r="1" spans="1:5" ht="28.8" x14ac:dyDescent="0.3">
      <c r="A1" s="1" t="s">
        <v>453</v>
      </c>
      <c r="B1" s="1" t="s">
        <v>454</v>
      </c>
      <c r="C1" s="1" t="s">
        <v>0</v>
      </c>
      <c r="D1" s="1" t="s">
        <v>455</v>
      </c>
      <c r="E1" s="1" t="s">
        <v>1</v>
      </c>
    </row>
    <row r="2" spans="1:5" x14ac:dyDescent="0.3">
      <c r="A2" s="2">
        <v>1</v>
      </c>
      <c r="B2" s="2" t="s">
        <v>2</v>
      </c>
      <c r="C2" s="2" t="s">
        <v>3</v>
      </c>
      <c r="D2" s="2" t="s">
        <v>4</v>
      </c>
      <c r="E2" s="2" t="str">
        <f>HYPERLINK("https://talan.bank.gov.ua/get-user-certificate/4WTfpCMMGpqCbDb5_-xv","Завантажити сертифікат")</f>
        <v>Завантажити сертифікат</v>
      </c>
    </row>
    <row r="3" spans="1:5" x14ac:dyDescent="0.3">
      <c r="A3" s="2">
        <v>2</v>
      </c>
      <c r="B3" s="2" t="s">
        <v>5</v>
      </c>
      <c r="C3" s="2" t="s">
        <v>6</v>
      </c>
      <c r="D3" s="2" t="s">
        <v>7</v>
      </c>
      <c r="E3" s="2" t="str">
        <f>HYPERLINK("https://talan.bank.gov.ua/get-user-certificate/4WTfpbFB7kInEp8PIeGu","Завантажити сертифікат")</f>
        <v>Завантажити сертифікат</v>
      </c>
    </row>
    <row r="4" spans="1:5" ht="43.2" x14ac:dyDescent="0.3">
      <c r="A4" s="2">
        <v>3</v>
      </c>
      <c r="B4" s="2" t="s">
        <v>8</v>
      </c>
      <c r="C4" s="2" t="s">
        <v>9</v>
      </c>
      <c r="D4" s="2" t="s">
        <v>10</v>
      </c>
      <c r="E4" s="2" t="str">
        <f>HYPERLINK("https://talan.bank.gov.ua/get-user-certificate/4WTfpNZFbKq9qARKwTlA","Завантажити сертифікат")</f>
        <v>Завантажити сертифікат</v>
      </c>
    </row>
    <row r="5" spans="1:5" ht="43.2" x14ac:dyDescent="0.3">
      <c r="A5" s="2">
        <v>4</v>
      </c>
      <c r="B5" s="2" t="s">
        <v>11</v>
      </c>
      <c r="C5" s="2" t="s">
        <v>12</v>
      </c>
      <c r="D5" s="2" t="s">
        <v>10</v>
      </c>
      <c r="E5" s="2" t="str">
        <f>HYPERLINK("https://talan.bank.gov.ua/get-user-certificate/4WTfp8NL9HYtXJRGLwse","Завантажити сертифікат")</f>
        <v>Завантажити сертифікат</v>
      </c>
    </row>
    <row r="6" spans="1:5" ht="28.8" x14ac:dyDescent="0.3">
      <c r="A6" s="2">
        <v>5</v>
      </c>
      <c r="B6" s="2" t="s">
        <v>13</v>
      </c>
      <c r="C6" s="2" t="s">
        <v>14</v>
      </c>
      <c r="D6" s="2" t="s">
        <v>15</v>
      </c>
      <c r="E6" s="2" t="str">
        <f>HYPERLINK("https://talan.bank.gov.ua/get-user-certificate/4WTfph7gPs0pqliPchF_","Завантажити сертифікат")</f>
        <v>Завантажити сертифікат</v>
      </c>
    </row>
    <row r="7" spans="1:5" ht="28.8" x14ac:dyDescent="0.3">
      <c r="A7" s="2">
        <v>6</v>
      </c>
      <c r="B7" s="2" t="s">
        <v>16</v>
      </c>
      <c r="C7" s="2" t="s">
        <v>17</v>
      </c>
      <c r="D7" s="2" t="s">
        <v>18</v>
      </c>
      <c r="E7" s="2" t="str">
        <f>HYPERLINK("https://talan.bank.gov.ua/get-user-certificate/4WTfpFsE2hnBlixU3zXN","Завантажити сертифікат")</f>
        <v>Завантажити сертифікат</v>
      </c>
    </row>
    <row r="8" spans="1:5" ht="43.2" x14ac:dyDescent="0.3">
      <c r="A8" s="2">
        <v>7</v>
      </c>
      <c r="B8" s="2" t="s">
        <v>19</v>
      </c>
      <c r="C8" s="2" t="s">
        <v>20</v>
      </c>
      <c r="D8" s="2" t="s">
        <v>21</v>
      </c>
      <c r="E8" s="2" t="str">
        <f>HYPERLINK("https://talan.bank.gov.ua/get-user-certificate/4WTfpo2ApRz-PWLOuDQI","Завантажити сертифікат")</f>
        <v>Завантажити сертифікат</v>
      </c>
    </row>
    <row r="9" spans="1:5" x14ac:dyDescent="0.3">
      <c r="A9" s="2">
        <v>8</v>
      </c>
      <c r="B9" s="2" t="s">
        <v>22</v>
      </c>
      <c r="C9" s="2" t="s">
        <v>23</v>
      </c>
      <c r="D9" s="2" t="s">
        <v>24</v>
      </c>
      <c r="E9" s="2" t="str">
        <f>HYPERLINK("https://talan.bank.gov.ua/get-user-certificate/4WTfp61DjjD1OAvqF5qc","Завантажити сертифікат")</f>
        <v>Завантажити сертифікат</v>
      </c>
    </row>
    <row r="10" spans="1:5" x14ac:dyDescent="0.3">
      <c r="A10" s="2">
        <v>9</v>
      </c>
      <c r="B10" s="2" t="s">
        <v>25</v>
      </c>
      <c r="C10" s="2" t="s">
        <v>26</v>
      </c>
      <c r="D10" s="2" t="s">
        <v>27</v>
      </c>
      <c r="E10" s="2" t="str">
        <f>HYPERLINK("https://talan.bank.gov.ua/get-user-certificate/4WTfpemDt752FYsMHhDm","Завантажити сертифікат")</f>
        <v>Завантажити сертифікат</v>
      </c>
    </row>
    <row r="11" spans="1:5" x14ac:dyDescent="0.3">
      <c r="A11" s="2">
        <v>10</v>
      </c>
      <c r="B11" s="2" t="s">
        <v>28</v>
      </c>
      <c r="C11" s="2" t="s">
        <v>29</v>
      </c>
      <c r="D11" s="2" t="s">
        <v>4</v>
      </c>
      <c r="E11" s="2" t="str">
        <f>HYPERLINK("https://talan.bank.gov.ua/get-user-certificate/4WTfpGgnxNPuYliLnOuw","Завантажити сертифікат")</f>
        <v>Завантажити сертифікат</v>
      </c>
    </row>
    <row r="12" spans="1:5" x14ac:dyDescent="0.3">
      <c r="A12" s="2">
        <v>11</v>
      </c>
      <c r="B12" s="2" t="s">
        <v>30</v>
      </c>
      <c r="C12" s="2" t="s">
        <v>31</v>
      </c>
      <c r="D12" s="2" t="s">
        <v>32</v>
      </c>
      <c r="E12" s="2" t="str">
        <f>HYPERLINK("https://talan.bank.gov.ua/get-user-certificate/4WTfpJODsxwDR1jiEYEM","Завантажити сертифікат")</f>
        <v>Завантажити сертифікат</v>
      </c>
    </row>
    <row r="13" spans="1:5" x14ac:dyDescent="0.3">
      <c r="A13" s="2">
        <v>12</v>
      </c>
      <c r="B13" s="2" t="s">
        <v>33</v>
      </c>
      <c r="C13" s="2" t="s">
        <v>34</v>
      </c>
      <c r="D13" s="2" t="s">
        <v>4</v>
      </c>
      <c r="E13" s="2" t="str">
        <f>HYPERLINK("https://talan.bank.gov.ua/get-user-certificate/4WTfpOMxsdr_5jZe4VQo","Завантажити сертифікат")</f>
        <v>Завантажити сертифікат</v>
      </c>
    </row>
    <row r="14" spans="1:5" ht="43.2" x14ac:dyDescent="0.3">
      <c r="A14" s="2">
        <v>13</v>
      </c>
      <c r="B14" s="2" t="s">
        <v>35</v>
      </c>
      <c r="C14" s="2" t="s">
        <v>36</v>
      </c>
      <c r="D14" s="2" t="s">
        <v>37</v>
      </c>
      <c r="E14" s="2" t="str">
        <f>HYPERLINK("https://talan.bank.gov.ua/get-user-certificate/4WTfppZtXmPPB2S-EIZl","Завантажити сертифікат")</f>
        <v>Завантажити сертифікат</v>
      </c>
    </row>
    <row r="15" spans="1:5" ht="28.8" x14ac:dyDescent="0.3">
      <c r="A15" s="2">
        <v>14</v>
      </c>
      <c r="B15" s="2" t="s">
        <v>38</v>
      </c>
      <c r="C15" s="2" t="s">
        <v>39</v>
      </c>
      <c r="D15" s="2" t="s">
        <v>40</v>
      </c>
      <c r="E15" s="2" t="str">
        <f>HYPERLINK("https://talan.bank.gov.ua/get-user-certificate/4WTfpx8QJ-PS8IptUYb8","Завантажити сертифікат")</f>
        <v>Завантажити сертифікат</v>
      </c>
    </row>
    <row r="16" spans="1:5" ht="28.8" x14ac:dyDescent="0.3">
      <c r="A16" s="2">
        <v>15</v>
      </c>
      <c r="B16" s="2" t="s">
        <v>41</v>
      </c>
      <c r="C16" s="2" t="s">
        <v>42</v>
      </c>
      <c r="D16" s="2" t="s">
        <v>43</v>
      </c>
      <c r="E16" s="2" t="str">
        <f>HYPERLINK("https://talan.bank.gov.ua/get-user-certificate/4WTfpRt7zcVV_WfKv-Wq","Завантажити сертифікат")</f>
        <v>Завантажити сертифікат</v>
      </c>
    </row>
    <row r="17" spans="1:5" ht="28.8" x14ac:dyDescent="0.3">
      <c r="A17" s="2">
        <v>16</v>
      </c>
      <c r="B17" s="2" t="s">
        <v>44</v>
      </c>
      <c r="C17" s="2" t="s">
        <v>45</v>
      </c>
      <c r="D17" s="2" t="s">
        <v>40</v>
      </c>
      <c r="E17" s="2" t="str">
        <f>HYPERLINK("https://talan.bank.gov.ua/get-user-certificate/4WTfpHoO4dT0TXu2pr39","Завантажити сертифікат")</f>
        <v>Завантажити сертифікат</v>
      </c>
    </row>
    <row r="18" spans="1:5" ht="28.8" x14ac:dyDescent="0.3">
      <c r="A18" s="2">
        <v>17</v>
      </c>
      <c r="B18" s="2" t="s">
        <v>46</v>
      </c>
      <c r="C18" s="2" t="s">
        <v>47</v>
      </c>
      <c r="D18" s="2" t="s">
        <v>40</v>
      </c>
      <c r="E18" s="2" t="str">
        <f>HYPERLINK("https://talan.bank.gov.ua/get-user-certificate/4WTfpM7PSGeG12EY6iDl","Завантажити сертифікат")</f>
        <v>Завантажити сертифікат</v>
      </c>
    </row>
    <row r="19" spans="1:5" x14ac:dyDescent="0.3">
      <c r="A19" s="2">
        <v>18</v>
      </c>
      <c r="B19" s="2" t="s">
        <v>48</v>
      </c>
      <c r="C19" s="2" t="s">
        <v>49</v>
      </c>
      <c r="D19" s="2" t="s">
        <v>50</v>
      </c>
      <c r="E19" s="2" t="str">
        <f>HYPERLINK("https://talan.bank.gov.ua/get-user-certificate/4WTfpvJ0cxZxcsgWkB6a","Завантажити сертифікат")</f>
        <v>Завантажити сертифікат</v>
      </c>
    </row>
    <row r="20" spans="1:5" x14ac:dyDescent="0.3">
      <c r="A20" s="2">
        <v>19</v>
      </c>
      <c r="B20" s="2" t="s">
        <v>51</v>
      </c>
      <c r="C20" s="2" t="s">
        <v>52</v>
      </c>
      <c r="D20" s="2" t="s">
        <v>7</v>
      </c>
      <c r="E20" s="2" t="str">
        <f>HYPERLINK("https://talan.bank.gov.ua/get-user-certificate/4WTfpTZeoBzzCYpdAwtm","Завантажити сертифікат")</f>
        <v>Завантажити сертифікат</v>
      </c>
    </row>
    <row r="21" spans="1:5" ht="28.8" x14ac:dyDescent="0.3">
      <c r="A21" s="2">
        <v>20</v>
      </c>
      <c r="B21" s="2" t="s">
        <v>53</v>
      </c>
      <c r="C21" s="2" t="s">
        <v>54</v>
      </c>
      <c r="D21" s="2" t="s">
        <v>55</v>
      </c>
      <c r="E21" s="2" t="str">
        <f>HYPERLINK("https://talan.bank.gov.ua/get-user-certificate/4WTfpBYAMliMqSbEtVnI","Завантажити сертифікат")</f>
        <v>Завантажити сертифікат</v>
      </c>
    </row>
    <row r="22" spans="1:5" ht="43.2" x14ac:dyDescent="0.3">
      <c r="A22" s="2">
        <v>21</v>
      </c>
      <c r="B22" s="2" t="s">
        <v>56</v>
      </c>
      <c r="C22" s="2" t="s">
        <v>57</v>
      </c>
      <c r="D22" s="2" t="s">
        <v>10</v>
      </c>
      <c r="E22" s="2" t="str">
        <f>HYPERLINK("https://talan.bank.gov.ua/get-user-certificate/4WTfpIhQsy0vPI1q1k0_","Завантажити сертифікат")</f>
        <v>Завантажити сертифікат</v>
      </c>
    </row>
    <row r="23" spans="1:5" ht="43.2" x14ac:dyDescent="0.3">
      <c r="A23" s="2">
        <v>22</v>
      </c>
      <c r="B23" s="2" t="s">
        <v>58</v>
      </c>
      <c r="C23" s="2" t="s">
        <v>59</v>
      </c>
      <c r="D23" s="2" t="s">
        <v>10</v>
      </c>
      <c r="E23" s="2" t="str">
        <f>HYPERLINK("https://talan.bank.gov.ua/get-user-certificate/4WTfpSo8LAM07lfvzBGf","Завантажити сертифікат")</f>
        <v>Завантажити сертифікат</v>
      </c>
    </row>
    <row r="24" spans="1:5" ht="28.8" x14ac:dyDescent="0.3">
      <c r="A24" s="2">
        <v>23</v>
      </c>
      <c r="B24" s="2" t="s">
        <v>60</v>
      </c>
      <c r="C24" s="2" t="s">
        <v>61</v>
      </c>
      <c r="D24" s="2" t="s">
        <v>62</v>
      </c>
      <c r="E24" s="2" t="str">
        <f>HYPERLINK("https://talan.bank.gov.ua/get-user-certificate/4WTfpfyTDfuNiX0zluJO","Завантажити сертифікат")</f>
        <v>Завантажити сертифікат</v>
      </c>
    </row>
    <row r="25" spans="1:5" ht="43.2" x14ac:dyDescent="0.3">
      <c r="A25" s="2">
        <v>24</v>
      </c>
      <c r="B25" s="2" t="s">
        <v>63</v>
      </c>
      <c r="C25" s="2" t="s">
        <v>64</v>
      </c>
      <c r="D25" s="2" t="s">
        <v>10</v>
      </c>
      <c r="E25" s="2" t="str">
        <f>HYPERLINK("https://talan.bank.gov.ua/get-user-certificate/4WTfplR3VjBWU8g5jkvo","Завантажити сертифікат")</f>
        <v>Завантажити сертифікат</v>
      </c>
    </row>
    <row r="26" spans="1:5" ht="28.8" x14ac:dyDescent="0.3">
      <c r="A26" s="2">
        <v>25</v>
      </c>
      <c r="B26" s="2" t="s">
        <v>65</v>
      </c>
      <c r="C26" s="2" t="s">
        <v>66</v>
      </c>
      <c r="D26" s="2" t="s">
        <v>18</v>
      </c>
      <c r="E26" s="2" t="str">
        <f>HYPERLINK("https://talan.bank.gov.ua/get-user-certificate/4WTfpEaRVxZe7Rt4YxK8","Завантажити сертифікат")</f>
        <v>Завантажити сертифікат</v>
      </c>
    </row>
    <row r="27" spans="1:5" ht="43.2" x14ac:dyDescent="0.3">
      <c r="A27" s="2">
        <v>26</v>
      </c>
      <c r="B27" s="2" t="s">
        <v>67</v>
      </c>
      <c r="C27" s="2" t="s">
        <v>68</v>
      </c>
      <c r="D27" s="2" t="s">
        <v>69</v>
      </c>
      <c r="E27" s="2" t="str">
        <f>HYPERLINK("https://talan.bank.gov.ua/get-user-certificate/4WTfpq9M_RkBo9rTrzyW","Завантажити сертифікат")</f>
        <v>Завантажити сертифікат</v>
      </c>
    </row>
    <row r="28" spans="1:5" ht="28.8" x14ac:dyDescent="0.3">
      <c r="A28" s="2">
        <v>27</v>
      </c>
      <c r="B28" s="2" t="s">
        <v>70</v>
      </c>
      <c r="C28" s="2" t="s">
        <v>71</v>
      </c>
      <c r="D28" s="2" t="s">
        <v>72</v>
      </c>
      <c r="E28" s="2" t="str">
        <f>HYPERLINK("https://talan.bank.gov.ua/get-user-certificate/4WTfp2u2L2yGHW75e_by","Завантажити сертифікат")</f>
        <v>Завантажити сертифікат</v>
      </c>
    </row>
    <row r="29" spans="1:5" x14ac:dyDescent="0.3">
      <c r="A29" s="2">
        <v>28</v>
      </c>
      <c r="B29" s="2" t="s">
        <v>73</v>
      </c>
      <c r="C29" s="2" t="s">
        <v>74</v>
      </c>
      <c r="D29" s="2" t="s">
        <v>50</v>
      </c>
      <c r="E29" s="2" t="str">
        <f>HYPERLINK("https://talan.bank.gov.ua/get-user-certificate/4WTfprpV8ntGXX6bc1mD","Завантажити сертифікат")</f>
        <v>Завантажити сертифікат</v>
      </c>
    </row>
    <row r="30" spans="1:5" ht="43.2" x14ac:dyDescent="0.3">
      <c r="A30" s="2">
        <v>29</v>
      </c>
      <c r="B30" s="2" t="s">
        <v>75</v>
      </c>
      <c r="C30" s="2" t="s">
        <v>76</v>
      </c>
      <c r="D30" s="2" t="s">
        <v>10</v>
      </c>
      <c r="E30" s="2" t="str">
        <f>HYPERLINK("https://talan.bank.gov.ua/get-user-certificate/4WTfpZpfVTfN3pZyboaF","Завантажити сертифікат")</f>
        <v>Завантажити сертифікат</v>
      </c>
    </row>
    <row r="31" spans="1:5" ht="28.8" x14ac:dyDescent="0.3">
      <c r="A31" s="2">
        <v>30</v>
      </c>
      <c r="B31" s="2" t="s">
        <v>77</v>
      </c>
      <c r="C31" s="2" t="s">
        <v>78</v>
      </c>
      <c r="D31" s="2" t="s">
        <v>79</v>
      </c>
      <c r="E31" s="2" t="str">
        <f>HYPERLINK("https://talan.bank.gov.ua/get-user-certificate/4WTfpVDIRsgrfLNpXCiO","Завантажити сертифікат")</f>
        <v>Завантажити сертифікат</v>
      </c>
    </row>
    <row r="32" spans="1:5" x14ac:dyDescent="0.3">
      <c r="A32" s="2">
        <v>31</v>
      </c>
      <c r="B32" s="2" t="s">
        <v>80</v>
      </c>
      <c r="C32" s="2" t="s">
        <v>81</v>
      </c>
      <c r="D32" s="2" t="s">
        <v>82</v>
      </c>
      <c r="E32" s="2" t="str">
        <f>HYPERLINK("https://talan.bank.gov.ua/get-user-certificate/4WTfpfOPQ-Z2GTqrK6X7","Завантажити сертифікат")</f>
        <v>Завантажити сертифікат</v>
      </c>
    </row>
    <row r="33" spans="1:5" x14ac:dyDescent="0.3">
      <c r="A33" s="2">
        <v>32</v>
      </c>
      <c r="B33" s="2" t="s">
        <v>83</v>
      </c>
      <c r="C33" s="2" t="s">
        <v>84</v>
      </c>
      <c r="D33" s="2" t="s">
        <v>7</v>
      </c>
      <c r="E33" s="2" t="str">
        <f>HYPERLINK("https://talan.bank.gov.ua/get-user-certificate/4WTfpJ2A02eVJKjad_PK","Завантажити сертифікат")</f>
        <v>Завантажити сертифікат</v>
      </c>
    </row>
    <row r="34" spans="1:5" x14ac:dyDescent="0.3">
      <c r="A34" s="2">
        <v>33</v>
      </c>
      <c r="B34" s="2" t="s">
        <v>85</v>
      </c>
      <c r="C34" s="2" t="s">
        <v>86</v>
      </c>
      <c r="D34" s="2" t="s">
        <v>4</v>
      </c>
      <c r="E34" s="2" t="str">
        <f>HYPERLINK("https://talan.bank.gov.ua/get-user-certificate/4WTfp4g88BDbyiUhWYsL","Завантажити сертифікат")</f>
        <v>Завантажити сертифікат</v>
      </c>
    </row>
    <row r="35" spans="1:5" ht="43.2" x14ac:dyDescent="0.3">
      <c r="A35" s="2">
        <v>34</v>
      </c>
      <c r="B35" s="2" t="s">
        <v>87</v>
      </c>
      <c r="C35" s="2" t="s">
        <v>88</v>
      </c>
      <c r="D35" s="2" t="s">
        <v>10</v>
      </c>
      <c r="E35" s="2" t="str">
        <f>HYPERLINK("https://talan.bank.gov.ua/get-user-certificate/4WTfp81MMIuHYIlJEIiq","Завантажити сертифікат")</f>
        <v>Завантажити сертифікат</v>
      </c>
    </row>
    <row r="36" spans="1:5" ht="28.8" x14ac:dyDescent="0.3">
      <c r="A36" s="2">
        <v>35</v>
      </c>
      <c r="B36" s="2" t="s">
        <v>89</v>
      </c>
      <c r="C36" s="2" t="s">
        <v>90</v>
      </c>
      <c r="D36" s="2" t="s">
        <v>18</v>
      </c>
      <c r="E36" s="2" t="str">
        <f>HYPERLINK("https://talan.bank.gov.ua/get-user-certificate/4WTfpeOnljv-uJotjA2V","Завантажити сертифікат")</f>
        <v>Завантажити сертифікат</v>
      </c>
    </row>
    <row r="37" spans="1:5" ht="28.8" x14ac:dyDescent="0.3">
      <c r="A37" s="2">
        <v>36</v>
      </c>
      <c r="B37" s="2" t="s">
        <v>91</v>
      </c>
      <c r="C37" s="2" t="s">
        <v>92</v>
      </c>
      <c r="D37" s="2" t="s">
        <v>18</v>
      </c>
      <c r="E37" s="2" t="str">
        <f>HYPERLINK("https://talan.bank.gov.ua/get-user-certificate/4WTfp_d89s9rmJIMga3e","Завантажити сертифікат")</f>
        <v>Завантажити сертифікат</v>
      </c>
    </row>
    <row r="38" spans="1:5" ht="28.8" x14ac:dyDescent="0.3">
      <c r="A38" s="2">
        <v>37</v>
      </c>
      <c r="B38" s="2" t="s">
        <v>93</v>
      </c>
      <c r="C38" s="2" t="s">
        <v>94</v>
      </c>
      <c r="D38" s="2" t="s">
        <v>18</v>
      </c>
      <c r="E38" s="2" t="str">
        <f>HYPERLINK("https://talan.bank.gov.ua/get-user-certificate/4WTfpGxPubZOW4eKiDtK","Завантажити сертифікат")</f>
        <v>Завантажити сертифікат</v>
      </c>
    </row>
    <row r="39" spans="1:5" x14ac:dyDescent="0.3">
      <c r="A39" s="2">
        <v>38</v>
      </c>
      <c r="B39" s="2" t="s">
        <v>95</v>
      </c>
      <c r="C39" s="2" t="s">
        <v>96</v>
      </c>
      <c r="D39" s="2" t="s">
        <v>27</v>
      </c>
      <c r="E39" s="2" t="str">
        <f>HYPERLINK("https://talan.bank.gov.ua/get-user-certificate/4WTfpWIkojbHQMO31NiA","Завантажити сертифікат")</f>
        <v>Завантажити сертифікат</v>
      </c>
    </row>
    <row r="40" spans="1:5" x14ac:dyDescent="0.3">
      <c r="A40" s="2">
        <v>39</v>
      </c>
      <c r="B40" s="2" t="s">
        <v>97</v>
      </c>
      <c r="C40" s="2" t="s">
        <v>98</v>
      </c>
      <c r="D40" s="2" t="s">
        <v>50</v>
      </c>
      <c r="E40" s="2" t="str">
        <f>HYPERLINK("https://talan.bank.gov.ua/get-user-certificate/4WTfpW0GNfArl7Io-hm0","Завантажити сертифікат")</f>
        <v>Завантажити сертифікат</v>
      </c>
    </row>
    <row r="41" spans="1:5" x14ac:dyDescent="0.3">
      <c r="A41" s="2">
        <v>40</v>
      </c>
      <c r="B41" s="2" t="s">
        <v>99</v>
      </c>
      <c r="C41" s="2" t="s">
        <v>100</v>
      </c>
      <c r="D41" s="2" t="s">
        <v>101</v>
      </c>
      <c r="E41" s="2" t="str">
        <f>HYPERLINK("https://talan.bank.gov.ua/get-user-certificate/4WTfpo41OiNXMPrDNYU1","Завантажити сертифікат")</f>
        <v>Завантажити сертифікат</v>
      </c>
    </row>
    <row r="42" spans="1:5" ht="43.2" x14ac:dyDescent="0.3">
      <c r="A42" s="2">
        <v>41</v>
      </c>
      <c r="B42" s="2" t="s">
        <v>102</v>
      </c>
      <c r="C42" s="2" t="s">
        <v>103</v>
      </c>
      <c r="D42" s="2" t="s">
        <v>10</v>
      </c>
      <c r="E42" s="2" t="str">
        <f>HYPERLINK("https://talan.bank.gov.ua/get-user-certificate/4WTfpmz9Wt3Ppgnt0jMR","Завантажити сертифікат")</f>
        <v>Завантажити сертифікат</v>
      </c>
    </row>
    <row r="43" spans="1:5" ht="43.2" x14ac:dyDescent="0.3">
      <c r="A43" s="2">
        <v>42</v>
      </c>
      <c r="B43" s="2" t="s">
        <v>104</v>
      </c>
      <c r="C43" s="2" t="s">
        <v>105</v>
      </c>
      <c r="D43" s="2" t="s">
        <v>10</v>
      </c>
      <c r="E43" s="2" t="str">
        <f>HYPERLINK("https://talan.bank.gov.ua/get-user-certificate/4WTfpqBb9Qv9rSmX5U0z","Завантажити сертифікат")</f>
        <v>Завантажити сертифікат</v>
      </c>
    </row>
    <row r="44" spans="1:5" ht="43.2" x14ac:dyDescent="0.3">
      <c r="A44" s="2">
        <v>43</v>
      </c>
      <c r="B44" s="2" t="s">
        <v>106</v>
      </c>
      <c r="C44" s="2" t="s">
        <v>107</v>
      </c>
      <c r="D44" s="2" t="s">
        <v>69</v>
      </c>
      <c r="E44" s="2" t="str">
        <f>HYPERLINK("https://talan.bank.gov.ua/get-user-certificate/4WTfpmZOeuO4nI8d2XKR","Завантажити сертифікат")</f>
        <v>Завантажити сертифікат</v>
      </c>
    </row>
    <row r="45" spans="1:5" x14ac:dyDescent="0.3">
      <c r="A45" s="2">
        <v>44</v>
      </c>
      <c r="B45" s="2" t="s">
        <v>108</v>
      </c>
      <c r="C45" s="2" t="s">
        <v>109</v>
      </c>
      <c r="D45" s="2" t="s">
        <v>32</v>
      </c>
      <c r="E45" s="2" t="str">
        <f>HYPERLINK("https://talan.bank.gov.ua/get-user-certificate/4WTfp5mqg7VvcymddDWz","Завантажити сертифікат")</f>
        <v>Завантажити сертифікат</v>
      </c>
    </row>
    <row r="46" spans="1:5" ht="28.8" x14ac:dyDescent="0.3">
      <c r="A46" s="2">
        <v>45</v>
      </c>
      <c r="B46" s="2" t="s">
        <v>110</v>
      </c>
      <c r="C46" s="2" t="s">
        <v>111</v>
      </c>
      <c r="D46" s="2" t="s">
        <v>18</v>
      </c>
      <c r="E46" s="2" t="str">
        <f>HYPERLINK("https://talan.bank.gov.ua/get-user-certificate/4WTfpjBKniaqzpNcM_eK","Завантажити сертифікат")</f>
        <v>Завантажити сертифікат</v>
      </c>
    </row>
    <row r="47" spans="1:5" ht="28.8" x14ac:dyDescent="0.3">
      <c r="A47" s="2">
        <v>46</v>
      </c>
      <c r="B47" s="2" t="s">
        <v>112</v>
      </c>
      <c r="C47" s="2" t="s">
        <v>113</v>
      </c>
      <c r="D47" s="2" t="s">
        <v>72</v>
      </c>
      <c r="E47" s="2" t="str">
        <f>HYPERLINK("https://talan.bank.gov.ua/get-user-certificate/4WTfp5PoxvEuwgZmUC6n","Завантажити сертифікат")</f>
        <v>Завантажити сертифікат</v>
      </c>
    </row>
    <row r="48" spans="1:5" ht="43.2" x14ac:dyDescent="0.3">
      <c r="A48" s="2">
        <v>47</v>
      </c>
      <c r="B48" s="2" t="s">
        <v>114</v>
      </c>
      <c r="C48" s="2" t="s">
        <v>115</v>
      </c>
      <c r="D48" s="2" t="s">
        <v>116</v>
      </c>
      <c r="E48" s="2" t="str">
        <f>HYPERLINK("https://talan.bank.gov.ua/get-user-certificate/4WTfpoflkK_2kGWl4ZEE","Завантажити сертифікат")</f>
        <v>Завантажити сертифікат</v>
      </c>
    </row>
    <row r="49" spans="1:5" ht="28.8" x14ac:dyDescent="0.3">
      <c r="A49" s="2">
        <v>48</v>
      </c>
      <c r="B49" s="2" t="s">
        <v>117</v>
      </c>
      <c r="C49" s="2" t="s">
        <v>118</v>
      </c>
      <c r="D49" s="2" t="s">
        <v>119</v>
      </c>
      <c r="E49" s="2" t="str">
        <f>HYPERLINK("https://talan.bank.gov.ua/get-user-certificate/4WTfpcev5VMCgvJJbg_O","Завантажити сертифікат")</f>
        <v>Завантажити сертифікат</v>
      </c>
    </row>
    <row r="50" spans="1:5" ht="43.2" x14ac:dyDescent="0.3">
      <c r="A50" s="2">
        <v>49</v>
      </c>
      <c r="B50" s="2" t="s">
        <v>120</v>
      </c>
      <c r="C50" s="2" t="s">
        <v>121</v>
      </c>
      <c r="D50" s="2" t="s">
        <v>10</v>
      </c>
      <c r="E50" s="2" t="str">
        <f>HYPERLINK("https://talan.bank.gov.ua/get-user-certificate/4WTfpAuCU6256UdtOaja","Завантажити сертифікат")</f>
        <v>Завантажити сертифікат</v>
      </c>
    </row>
    <row r="51" spans="1:5" ht="28.8" x14ac:dyDescent="0.3">
      <c r="A51" s="2">
        <v>50</v>
      </c>
      <c r="B51" s="2" t="s">
        <v>122</v>
      </c>
      <c r="C51" s="2" t="s">
        <v>123</v>
      </c>
      <c r="D51" s="2" t="s">
        <v>40</v>
      </c>
      <c r="E51" s="2" t="str">
        <f>HYPERLINK("https://talan.bank.gov.ua/get-user-certificate/4WTfpPjfAMr3mrvwLJjT","Завантажити сертифікат")</f>
        <v>Завантажити сертифікат</v>
      </c>
    </row>
    <row r="52" spans="1:5" x14ac:dyDescent="0.3">
      <c r="A52" s="2">
        <v>51</v>
      </c>
      <c r="B52" s="2" t="s">
        <v>124</v>
      </c>
      <c r="C52" s="2" t="s">
        <v>125</v>
      </c>
      <c r="D52" s="2" t="s">
        <v>7</v>
      </c>
      <c r="E52" s="2" t="str">
        <f>HYPERLINK("https://talan.bank.gov.ua/get-user-certificate/4WTfp4FvV0a8zdRjOH43","Завантажити сертифікат")</f>
        <v>Завантажити сертифікат</v>
      </c>
    </row>
    <row r="53" spans="1:5" ht="28.8" x14ac:dyDescent="0.3">
      <c r="A53" s="2">
        <v>52</v>
      </c>
      <c r="B53" s="2" t="s">
        <v>126</v>
      </c>
      <c r="C53" s="2" t="s">
        <v>127</v>
      </c>
      <c r="D53" s="2" t="s">
        <v>15</v>
      </c>
      <c r="E53" s="2" t="str">
        <f>HYPERLINK("https://talan.bank.gov.ua/get-user-certificate/4WTfpI4KmSfR7drQj93G","Завантажити сертифікат")</f>
        <v>Завантажити сертифікат</v>
      </c>
    </row>
    <row r="54" spans="1:5" x14ac:dyDescent="0.3">
      <c r="A54" s="2">
        <v>53</v>
      </c>
      <c r="B54" s="2" t="s">
        <v>128</v>
      </c>
      <c r="C54" s="2" t="s">
        <v>129</v>
      </c>
      <c r="D54" s="2" t="s">
        <v>24</v>
      </c>
      <c r="E54" s="2" t="str">
        <f>HYPERLINK("https://talan.bank.gov.ua/get-user-certificate/4WTfpKcbjdUDTgv2Wzzk","Завантажити сертифікат")</f>
        <v>Завантажити сертифікат</v>
      </c>
    </row>
    <row r="55" spans="1:5" ht="43.2" x14ac:dyDescent="0.3">
      <c r="A55" s="2">
        <v>54</v>
      </c>
      <c r="B55" s="2" t="s">
        <v>130</v>
      </c>
      <c r="C55" s="2" t="s">
        <v>131</v>
      </c>
      <c r="D55" s="2" t="s">
        <v>116</v>
      </c>
      <c r="E55" s="2" t="str">
        <f>HYPERLINK("https://talan.bank.gov.ua/get-user-certificate/4WTfpTU5cv43wyvUf3GB","Завантажити сертифікат")</f>
        <v>Завантажити сертифікат</v>
      </c>
    </row>
    <row r="56" spans="1:5" ht="28.8" x14ac:dyDescent="0.3">
      <c r="A56" s="2">
        <v>55</v>
      </c>
      <c r="B56" s="2" t="s">
        <v>132</v>
      </c>
      <c r="C56" s="2" t="s">
        <v>133</v>
      </c>
      <c r="D56" s="2" t="s">
        <v>18</v>
      </c>
      <c r="E56" s="2" t="str">
        <f>HYPERLINK("https://talan.bank.gov.ua/get-user-certificate/4WTfp6tPGHPEk4y7Iny8","Завантажити сертифікат")</f>
        <v>Завантажити сертифікат</v>
      </c>
    </row>
    <row r="57" spans="1:5" x14ac:dyDescent="0.3">
      <c r="A57" s="2">
        <v>56</v>
      </c>
      <c r="B57" s="2" t="s">
        <v>134</v>
      </c>
      <c r="C57" s="2" t="s">
        <v>135</v>
      </c>
      <c r="D57" s="2" t="s">
        <v>50</v>
      </c>
      <c r="E57" s="2" t="str">
        <f>HYPERLINK("https://talan.bank.gov.ua/get-user-certificate/4WTfptOvmcWX5QCevVky","Завантажити сертифікат")</f>
        <v>Завантажити сертифікат</v>
      </c>
    </row>
    <row r="58" spans="1:5" ht="28.8" x14ac:dyDescent="0.3">
      <c r="A58" s="2">
        <v>57</v>
      </c>
      <c r="B58" s="2" t="s">
        <v>136</v>
      </c>
      <c r="C58" s="2" t="s">
        <v>137</v>
      </c>
      <c r="D58" s="2" t="s">
        <v>40</v>
      </c>
      <c r="E58" s="2" t="str">
        <f>HYPERLINK("https://talan.bank.gov.ua/get-user-certificate/4WTfpVCsyPj2OPJ1xEIs","Завантажити сертифікат")</f>
        <v>Завантажити сертифікат</v>
      </c>
    </row>
    <row r="59" spans="1:5" ht="28.8" x14ac:dyDescent="0.3">
      <c r="A59" s="2">
        <v>58</v>
      </c>
      <c r="B59" s="2" t="s">
        <v>138</v>
      </c>
      <c r="C59" s="2" t="s">
        <v>139</v>
      </c>
      <c r="D59" s="2" t="s">
        <v>43</v>
      </c>
      <c r="E59" s="2" t="str">
        <f>HYPERLINK("https://talan.bank.gov.ua/get-user-certificate/4WTfpLcfdHAock1g5fgz","Завантажити сертифікат")</f>
        <v>Завантажити сертифікат</v>
      </c>
    </row>
    <row r="60" spans="1:5" ht="28.8" x14ac:dyDescent="0.3">
      <c r="A60" s="2">
        <v>59</v>
      </c>
      <c r="B60" s="2" t="s">
        <v>140</v>
      </c>
      <c r="C60" s="2" t="s">
        <v>141</v>
      </c>
      <c r="D60" s="2" t="s">
        <v>18</v>
      </c>
      <c r="E60" s="2" t="str">
        <f>HYPERLINK("https://talan.bank.gov.ua/get-user-certificate/4WTfpFhIuWG5sMDdok9n","Завантажити сертифікат")</f>
        <v>Завантажити сертифікат</v>
      </c>
    </row>
    <row r="61" spans="1:5" ht="28.8" x14ac:dyDescent="0.3">
      <c r="A61" s="2">
        <v>60</v>
      </c>
      <c r="B61" s="2" t="s">
        <v>142</v>
      </c>
      <c r="C61" s="2" t="s">
        <v>143</v>
      </c>
      <c r="D61" s="2" t="s">
        <v>72</v>
      </c>
      <c r="E61" s="2" t="str">
        <f>HYPERLINK("https://talan.bank.gov.ua/get-user-certificate/4WTfpIgjlhEQ42sNl00B","Завантажити сертифікат")</f>
        <v>Завантажити сертифікат</v>
      </c>
    </row>
    <row r="62" spans="1:5" x14ac:dyDescent="0.3">
      <c r="A62" s="2">
        <v>61</v>
      </c>
      <c r="B62" s="2" t="s">
        <v>144</v>
      </c>
      <c r="C62" s="2" t="s">
        <v>145</v>
      </c>
      <c r="D62" s="2" t="s">
        <v>32</v>
      </c>
      <c r="E62" s="2" t="str">
        <f>HYPERLINK("https://talan.bank.gov.ua/get-user-certificate/4WTfpQ8o3eKF-PMJ8-od","Завантажити сертифікат")</f>
        <v>Завантажити сертифікат</v>
      </c>
    </row>
    <row r="63" spans="1:5" ht="28.8" x14ac:dyDescent="0.3">
      <c r="A63" s="2">
        <v>62</v>
      </c>
      <c r="B63" s="2" t="s">
        <v>146</v>
      </c>
      <c r="C63" s="2" t="s">
        <v>147</v>
      </c>
      <c r="D63" s="2" t="s">
        <v>148</v>
      </c>
      <c r="E63" s="2" t="str">
        <f>HYPERLINK("https://talan.bank.gov.ua/get-user-certificate/4WTfp0sWl-LKVfw5z3Tp","Завантажити сертифікат")</f>
        <v>Завантажити сертифікат</v>
      </c>
    </row>
    <row r="64" spans="1:5" ht="43.2" x14ac:dyDescent="0.3">
      <c r="A64" s="2">
        <v>63</v>
      </c>
      <c r="B64" s="2" t="s">
        <v>149</v>
      </c>
      <c r="C64" s="2" t="s">
        <v>150</v>
      </c>
      <c r="D64" s="2" t="s">
        <v>69</v>
      </c>
      <c r="E64" s="2" t="str">
        <f>HYPERLINK("https://talan.bank.gov.ua/get-user-certificate/4WTfp5wRY-P2ca6h3B7z","Завантажити сертифікат")</f>
        <v>Завантажити сертифікат</v>
      </c>
    </row>
    <row r="65" spans="1:5" ht="43.2" x14ac:dyDescent="0.3">
      <c r="A65" s="2">
        <v>64</v>
      </c>
      <c r="B65" s="2" t="s">
        <v>151</v>
      </c>
      <c r="C65" s="2" t="s">
        <v>152</v>
      </c>
      <c r="D65" s="2" t="s">
        <v>37</v>
      </c>
      <c r="E65" s="2" t="str">
        <f>HYPERLINK("https://talan.bank.gov.ua/get-user-certificate/4WTfpmMYEwRFVpEvB1zN","Завантажити сертифікат")</f>
        <v>Завантажити сертифікат</v>
      </c>
    </row>
    <row r="66" spans="1:5" x14ac:dyDescent="0.3">
      <c r="A66" s="2">
        <v>65</v>
      </c>
      <c r="B66" s="2" t="s">
        <v>153</v>
      </c>
      <c r="C66" s="2" t="s">
        <v>154</v>
      </c>
      <c r="D66" s="2" t="s">
        <v>4</v>
      </c>
      <c r="E66" s="2" t="str">
        <f>HYPERLINK("https://talan.bank.gov.ua/get-user-certificate/4WTfp3t_oevuzuIunXaq","Завантажити сертифікат")</f>
        <v>Завантажити сертифікат</v>
      </c>
    </row>
    <row r="67" spans="1:5" ht="28.8" x14ac:dyDescent="0.3">
      <c r="A67" s="2">
        <v>66</v>
      </c>
      <c r="B67" s="2" t="s">
        <v>155</v>
      </c>
      <c r="C67" s="2" t="s">
        <v>156</v>
      </c>
      <c r="D67" s="2" t="s">
        <v>157</v>
      </c>
      <c r="E67" s="2" t="str">
        <f>HYPERLINK("https://talan.bank.gov.ua/get-user-certificate/4WTfp0KysuPW0HNYw6vz","Завантажити сертифікат")</f>
        <v>Завантажити сертифікат</v>
      </c>
    </row>
    <row r="68" spans="1:5" ht="28.8" x14ac:dyDescent="0.3">
      <c r="A68" s="2">
        <v>67</v>
      </c>
      <c r="B68" s="2" t="s">
        <v>158</v>
      </c>
      <c r="C68" s="2" t="s">
        <v>159</v>
      </c>
      <c r="D68" s="2" t="s">
        <v>18</v>
      </c>
      <c r="E68" s="2" t="str">
        <f>HYPERLINK("https://talan.bank.gov.ua/get-user-certificate/4WTfpMif--zuhYicnE6j","Завантажити сертифікат")</f>
        <v>Завантажити сертифікат</v>
      </c>
    </row>
    <row r="69" spans="1:5" ht="43.2" x14ac:dyDescent="0.3">
      <c r="A69" s="2">
        <v>68</v>
      </c>
      <c r="B69" s="2" t="s">
        <v>160</v>
      </c>
      <c r="C69" s="2" t="s">
        <v>161</v>
      </c>
      <c r="D69" s="2" t="s">
        <v>21</v>
      </c>
      <c r="E69" s="2" t="str">
        <f>HYPERLINK("https://talan.bank.gov.ua/get-user-certificate/4WTfpUOIY92vOxtN-Q5v","Завантажити сертифікат")</f>
        <v>Завантажити сертифікат</v>
      </c>
    </row>
    <row r="70" spans="1:5" ht="28.8" x14ac:dyDescent="0.3">
      <c r="A70" s="2">
        <v>69</v>
      </c>
      <c r="B70" s="2" t="s">
        <v>162</v>
      </c>
      <c r="C70" s="2" t="s">
        <v>163</v>
      </c>
      <c r="D70" s="2" t="s">
        <v>40</v>
      </c>
      <c r="E70" s="2" t="str">
        <f>HYPERLINK("https://talan.bank.gov.ua/get-user-certificate/4WTfp1L3d0Zhnv6KKeCF","Завантажити сертифікат")</f>
        <v>Завантажити сертифікат</v>
      </c>
    </row>
    <row r="71" spans="1:5" ht="28.8" x14ac:dyDescent="0.3">
      <c r="A71" s="2">
        <v>70</v>
      </c>
      <c r="B71" s="2" t="s">
        <v>164</v>
      </c>
      <c r="C71" s="2" t="s">
        <v>165</v>
      </c>
      <c r="D71" s="2" t="s">
        <v>18</v>
      </c>
      <c r="E71" s="2" t="str">
        <f>HYPERLINK("https://talan.bank.gov.ua/get-user-certificate/4WTfpGdBAp1EGCzJc5YF","Завантажити сертифікат")</f>
        <v>Завантажити сертифікат</v>
      </c>
    </row>
    <row r="72" spans="1:5" ht="43.2" x14ac:dyDescent="0.3">
      <c r="A72" s="2">
        <v>71</v>
      </c>
      <c r="B72" s="2" t="s">
        <v>166</v>
      </c>
      <c r="C72" s="2" t="s">
        <v>167</v>
      </c>
      <c r="D72" s="2" t="s">
        <v>10</v>
      </c>
      <c r="E72" s="2" t="str">
        <f>HYPERLINK("https://talan.bank.gov.ua/get-user-certificate/4WTfpZpI1CANyLsYEsd2","Завантажити сертифікат")</f>
        <v>Завантажити сертифікат</v>
      </c>
    </row>
    <row r="73" spans="1:5" ht="43.2" x14ac:dyDescent="0.3">
      <c r="A73" s="2">
        <v>72</v>
      </c>
      <c r="B73" s="2" t="s">
        <v>168</v>
      </c>
      <c r="C73" s="2" t="s">
        <v>169</v>
      </c>
      <c r="D73" s="2" t="s">
        <v>10</v>
      </c>
      <c r="E73" s="2" t="str">
        <f>HYPERLINK("https://talan.bank.gov.ua/get-user-certificate/4WTfpCAeOSDtstwMzAHx","Завантажити сертифікат")</f>
        <v>Завантажити сертифікат</v>
      </c>
    </row>
    <row r="74" spans="1:5" ht="28.8" x14ac:dyDescent="0.3">
      <c r="A74" s="2">
        <v>73</v>
      </c>
      <c r="B74" s="2" t="s">
        <v>170</v>
      </c>
      <c r="C74" s="2" t="s">
        <v>171</v>
      </c>
      <c r="D74" s="2" t="s">
        <v>15</v>
      </c>
      <c r="E74" s="2" t="str">
        <f>HYPERLINK("https://talan.bank.gov.ua/get-user-certificate/4WTfpZxSW9E1EnNjXxqj","Завантажити сертифікат")</f>
        <v>Завантажити сертифікат</v>
      </c>
    </row>
    <row r="75" spans="1:5" ht="28.8" x14ac:dyDescent="0.3">
      <c r="A75" s="2">
        <v>74</v>
      </c>
      <c r="B75" s="2" t="s">
        <v>172</v>
      </c>
      <c r="C75" s="2" t="s">
        <v>173</v>
      </c>
      <c r="D75" s="2" t="s">
        <v>18</v>
      </c>
      <c r="E75" s="2" t="str">
        <f>HYPERLINK("https://talan.bank.gov.ua/get-user-certificate/4WTfpIDs4LCWN7LpXkqd","Завантажити сертифікат")</f>
        <v>Завантажити сертифікат</v>
      </c>
    </row>
    <row r="76" spans="1:5" ht="43.2" x14ac:dyDescent="0.3">
      <c r="A76" s="2">
        <v>75</v>
      </c>
      <c r="B76" s="2" t="s">
        <v>174</v>
      </c>
      <c r="C76" s="2" t="s">
        <v>175</v>
      </c>
      <c r="D76" s="2" t="s">
        <v>10</v>
      </c>
      <c r="E76" s="2" t="str">
        <f>HYPERLINK("https://talan.bank.gov.ua/get-user-certificate/4WTfpYrajaMatIRwnHxw","Завантажити сертифікат")</f>
        <v>Завантажити сертифікат</v>
      </c>
    </row>
    <row r="77" spans="1:5" ht="28.8" x14ac:dyDescent="0.3">
      <c r="A77" s="2">
        <v>76</v>
      </c>
      <c r="B77" s="2" t="s">
        <v>176</v>
      </c>
      <c r="C77" s="2" t="s">
        <v>177</v>
      </c>
      <c r="D77" s="2" t="s">
        <v>178</v>
      </c>
      <c r="E77" s="2" t="str">
        <f>HYPERLINK("https://talan.bank.gov.ua/get-user-certificate/4WTfp5UI8ngZBERsYUuw","Завантажити сертифікат")</f>
        <v>Завантажити сертифікат</v>
      </c>
    </row>
    <row r="78" spans="1:5" ht="28.8" x14ac:dyDescent="0.3">
      <c r="A78" s="2">
        <v>77</v>
      </c>
      <c r="B78" s="2" t="s">
        <v>179</v>
      </c>
      <c r="C78" s="2" t="s">
        <v>180</v>
      </c>
      <c r="D78" s="2" t="s">
        <v>119</v>
      </c>
      <c r="E78" s="2" t="str">
        <f>HYPERLINK("https://talan.bank.gov.ua/get-user-certificate/4WTfpSKMO1gXd985eB7h","Завантажити сертифікат")</f>
        <v>Завантажити сертифікат</v>
      </c>
    </row>
    <row r="79" spans="1:5" x14ac:dyDescent="0.3">
      <c r="A79" s="2">
        <v>78</v>
      </c>
      <c r="B79" s="2" t="s">
        <v>181</v>
      </c>
      <c r="C79" s="2" t="s">
        <v>182</v>
      </c>
      <c r="D79" s="2" t="s">
        <v>183</v>
      </c>
      <c r="E79" s="2" t="str">
        <f>HYPERLINK("https://talan.bank.gov.ua/get-user-certificate/4WTfpeY_Qv9WtIZUq0vj","Завантажити сертифікат")</f>
        <v>Завантажити сертифікат</v>
      </c>
    </row>
    <row r="80" spans="1:5" ht="28.8" x14ac:dyDescent="0.3">
      <c r="A80" s="2">
        <v>79</v>
      </c>
      <c r="B80" s="2" t="s">
        <v>184</v>
      </c>
      <c r="C80" s="2" t="s">
        <v>185</v>
      </c>
      <c r="D80" s="2" t="s">
        <v>186</v>
      </c>
      <c r="E80" s="2" t="str">
        <f>HYPERLINK("https://talan.bank.gov.ua/get-user-certificate/4WTfpDhd0D92JurjfZki","Завантажити сертифікат")</f>
        <v>Завантажити сертифікат</v>
      </c>
    </row>
    <row r="81" spans="1:5" x14ac:dyDescent="0.3">
      <c r="A81" s="2">
        <v>80</v>
      </c>
      <c r="B81" s="2" t="s">
        <v>187</v>
      </c>
      <c r="C81" s="2" t="s">
        <v>188</v>
      </c>
      <c r="D81" s="2" t="s">
        <v>24</v>
      </c>
      <c r="E81" s="2" t="str">
        <f>HYPERLINK("https://talan.bank.gov.ua/get-user-certificate/4WTfpmGKt_zCTimnSaZl","Завантажити сертифікат")</f>
        <v>Завантажити сертифікат</v>
      </c>
    </row>
    <row r="82" spans="1:5" ht="43.2" x14ac:dyDescent="0.3">
      <c r="A82" s="2">
        <v>81</v>
      </c>
      <c r="B82" s="2" t="s">
        <v>189</v>
      </c>
      <c r="C82" s="2" t="s">
        <v>190</v>
      </c>
      <c r="D82" s="2" t="s">
        <v>10</v>
      </c>
      <c r="E82" s="2" t="str">
        <f>HYPERLINK("https://talan.bank.gov.ua/get-user-certificate/4WTfpCzO8EvBD5wr7DH9","Завантажити сертифікат")</f>
        <v>Завантажити сертифікат</v>
      </c>
    </row>
    <row r="83" spans="1:5" ht="43.2" x14ac:dyDescent="0.3">
      <c r="A83" s="2">
        <v>82</v>
      </c>
      <c r="B83" s="2" t="s">
        <v>191</v>
      </c>
      <c r="C83" s="2" t="s">
        <v>192</v>
      </c>
      <c r="D83" s="2" t="s">
        <v>116</v>
      </c>
      <c r="E83" s="2" t="str">
        <f>HYPERLINK("https://talan.bank.gov.ua/get-user-certificate/4WTfp7_86Nb9koEbTgza","Завантажити сертифікат")</f>
        <v>Завантажити сертифікат</v>
      </c>
    </row>
    <row r="84" spans="1:5" x14ac:dyDescent="0.3">
      <c r="A84" s="2">
        <v>83</v>
      </c>
      <c r="B84" s="2" t="s">
        <v>193</v>
      </c>
      <c r="C84" s="2" t="s">
        <v>194</v>
      </c>
      <c r="D84" s="2" t="s">
        <v>195</v>
      </c>
      <c r="E84" s="2" t="str">
        <f>HYPERLINK("https://talan.bank.gov.ua/get-user-certificate/4WTfpVot0baFUJyCfAZd","Завантажити сертифікат")</f>
        <v>Завантажити сертифікат</v>
      </c>
    </row>
    <row r="85" spans="1:5" x14ac:dyDescent="0.3">
      <c r="A85" s="2">
        <v>84</v>
      </c>
      <c r="B85" s="2" t="s">
        <v>196</v>
      </c>
      <c r="C85" s="2" t="s">
        <v>197</v>
      </c>
      <c r="D85" s="2" t="s">
        <v>50</v>
      </c>
      <c r="E85" s="2" t="str">
        <f>HYPERLINK("https://talan.bank.gov.ua/get-user-certificate/4WTfp1sRZZH4ewfSlujy","Завантажити сертифікат")</f>
        <v>Завантажити сертифікат</v>
      </c>
    </row>
    <row r="86" spans="1:5" ht="43.2" x14ac:dyDescent="0.3">
      <c r="A86" s="2">
        <v>85</v>
      </c>
      <c r="B86" s="2" t="s">
        <v>198</v>
      </c>
      <c r="C86" s="2" t="s">
        <v>199</v>
      </c>
      <c r="D86" s="2" t="s">
        <v>10</v>
      </c>
      <c r="E86" s="2" t="str">
        <f>HYPERLINK("https://talan.bank.gov.ua/get-user-certificate/4WTfplGMjkqdGYfrgOVI","Завантажити сертифікат")</f>
        <v>Завантажити сертифікат</v>
      </c>
    </row>
    <row r="87" spans="1:5" ht="28.8" x14ac:dyDescent="0.3">
      <c r="A87" s="2">
        <v>86</v>
      </c>
      <c r="B87" s="2" t="s">
        <v>200</v>
      </c>
      <c r="C87" s="2" t="s">
        <v>201</v>
      </c>
      <c r="D87" s="2" t="s">
        <v>18</v>
      </c>
      <c r="E87" s="2" t="str">
        <f>HYPERLINK("https://talan.bank.gov.ua/get-user-certificate/4WTfpMdF5q7sqClmR3_-","Завантажити сертифікат")</f>
        <v>Завантажити сертифікат</v>
      </c>
    </row>
    <row r="88" spans="1:5" ht="28.8" x14ac:dyDescent="0.3">
      <c r="A88" s="2">
        <v>87</v>
      </c>
      <c r="B88" s="2" t="s">
        <v>202</v>
      </c>
      <c r="C88" s="2" t="s">
        <v>203</v>
      </c>
      <c r="D88" s="2" t="s">
        <v>18</v>
      </c>
      <c r="E88" s="2" t="str">
        <f>HYPERLINK("https://talan.bank.gov.ua/get-user-certificate/4WTfpsCTY4J00fsWcow4","Завантажити сертифікат")</f>
        <v>Завантажити сертифікат</v>
      </c>
    </row>
    <row r="89" spans="1:5" ht="28.8" x14ac:dyDescent="0.3">
      <c r="A89" s="2">
        <v>88</v>
      </c>
      <c r="B89" s="2" t="s">
        <v>204</v>
      </c>
      <c r="C89" s="2" t="s">
        <v>205</v>
      </c>
      <c r="D89" s="2" t="s">
        <v>18</v>
      </c>
      <c r="E89" s="2" t="str">
        <f>HYPERLINK("https://talan.bank.gov.ua/get-user-certificate/4WTfpHXLc6KG8m34jX1E","Завантажити сертифікат")</f>
        <v>Завантажити сертифікат</v>
      </c>
    </row>
    <row r="90" spans="1:5" x14ac:dyDescent="0.3">
      <c r="A90" s="2">
        <v>89</v>
      </c>
      <c r="B90" s="2" t="s">
        <v>206</v>
      </c>
      <c r="C90" s="2" t="s">
        <v>207</v>
      </c>
      <c r="D90" s="2" t="s">
        <v>208</v>
      </c>
      <c r="E90" s="2" t="str">
        <f>HYPERLINK("https://talan.bank.gov.ua/get-user-certificate/4WTfpnJR4NHTQyEojsUo","Завантажити сертифікат")</f>
        <v>Завантажити сертифікат</v>
      </c>
    </row>
    <row r="91" spans="1:5" ht="43.2" x14ac:dyDescent="0.3">
      <c r="A91" s="2">
        <v>90</v>
      </c>
      <c r="B91" s="2" t="s">
        <v>209</v>
      </c>
      <c r="C91" s="2" t="s">
        <v>210</v>
      </c>
      <c r="D91" s="2" t="s">
        <v>21</v>
      </c>
      <c r="E91" s="2" t="str">
        <f>HYPERLINK("https://talan.bank.gov.ua/get-user-certificate/4WTfpt6OUuLdzg9WpNeT","Завантажити сертифікат")</f>
        <v>Завантажити сертифікат</v>
      </c>
    </row>
    <row r="92" spans="1:5" x14ac:dyDescent="0.3">
      <c r="A92" s="2">
        <v>91</v>
      </c>
      <c r="B92" s="2" t="s">
        <v>211</v>
      </c>
      <c r="C92" s="2" t="s">
        <v>212</v>
      </c>
      <c r="D92" s="2" t="s">
        <v>50</v>
      </c>
      <c r="E92" s="2" t="str">
        <f>HYPERLINK("https://talan.bank.gov.ua/get-user-certificate/4WTfpTsmNcZkMRLg9g4g","Завантажити сертифікат")</f>
        <v>Завантажити сертифікат</v>
      </c>
    </row>
    <row r="93" spans="1:5" ht="43.2" x14ac:dyDescent="0.3">
      <c r="A93" s="2">
        <v>92</v>
      </c>
      <c r="B93" s="2" t="s">
        <v>213</v>
      </c>
      <c r="C93" s="2" t="s">
        <v>214</v>
      </c>
      <c r="D93" s="2" t="s">
        <v>10</v>
      </c>
      <c r="E93" s="2" t="str">
        <f>HYPERLINK("https://talan.bank.gov.ua/get-user-certificate/4WTfpwghMuszLPrQ18mj","Завантажити сертифікат")</f>
        <v>Завантажити сертифікат</v>
      </c>
    </row>
    <row r="94" spans="1:5" x14ac:dyDescent="0.3">
      <c r="A94" s="2">
        <v>93</v>
      </c>
      <c r="B94" s="2" t="s">
        <v>215</v>
      </c>
      <c r="C94" s="2" t="s">
        <v>216</v>
      </c>
      <c r="D94" s="2" t="s">
        <v>7</v>
      </c>
      <c r="E94" s="2" t="str">
        <f>HYPERLINK("https://talan.bank.gov.ua/get-user-certificate/4WTfpL5WtT5aV8yvObyK","Завантажити сертифікат")</f>
        <v>Завантажити сертифікат</v>
      </c>
    </row>
    <row r="95" spans="1:5" x14ac:dyDescent="0.3">
      <c r="A95" s="2">
        <v>94</v>
      </c>
      <c r="B95" s="2" t="s">
        <v>217</v>
      </c>
      <c r="C95" s="2" t="s">
        <v>218</v>
      </c>
      <c r="D95" s="2" t="s">
        <v>195</v>
      </c>
      <c r="E95" s="2" t="str">
        <f>HYPERLINK("https://talan.bank.gov.ua/get-user-certificate/4WTfpDZLZ8yIDRaqgYVE","Завантажити сертифікат")</f>
        <v>Завантажити сертифікат</v>
      </c>
    </row>
    <row r="96" spans="1:5" ht="28.8" x14ac:dyDescent="0.3">
      <c r="A96" s="2">
        <v>95</v>
      </c>
      <c r="B96" s="2" t="s">
        <v>219</v>
      </c>
      <c r="C96" s="2" t="s">
        <v>220</v>
      </c>
      <c r="D96" s="2" t="s">
        <v>18</v>
      </c>
      <c r="E96" s="2" t="str">
        <f>HYPERLINK("https://talan.bank.gov.ua/get-user-certificate/4WTfpgNrNxcSOzD9_If_","Завантажити сертифікат")</f>
        <v>Завантажити сертифікат</v>
      </c>
    </row>
    <row r="97" spans="1:5" x14ac:dyDescent="0.3">
      <c r="A97" s="2">
        <v>96</v>
      </c>
      <c r="B97" s="2" t="s">
        <v>221</v>
      </c>
      <c r="C97" s="2" t="s">
        <v>222</v>
      </c>
      <c r="D97" s="2" t="s">
        <v>24</v>
      </c>
      <c r="E97" s="2" t="str">
        <f>HYPERLINK("https://talan.bank.gov.ua/get-user-certificate/4WTfp7MBiz6uuLcdx3QT","Завантажити сертифікат")</f>
        <v>Завантажити сертифікат</v>
      </c>
    </row>
    <row r="98" spans="1:5" x14ac:dyDescent="0.3">
      <c r="A98" s="2">
        <v>97</v>
      </c>
      <c r="B98" s="2" t="s">
        <v>223</v>
      </c>
      <c r="C98" s="2" t="s">
        <v>224</v>
      </c>
      <c r="D98" s="2" t="s">
        <v>50</v>
      </c>
      <c r="E98" s="2" t="str">
        <f>HYPERLINK("https://talan.bank.gov.ua/get-user-certificate/4WTfpYZMo-Xa15TLrx87","Завантажити сертифікат")</f>
        <v>Завантажити сертифікат</v>
      </c>
    </row>
    <row r="99" spans="1:5" ht="28.8" x14ac:dyDescent="0.3">
      <c r="A99" s="2">
        <v>98</v>
      </c>
      <c r="B99" s="2" t="s">
        <v>225</v>
      </c>
      <c r="C99" s="2" t="s">
        <v>226</v>
      </c>
      <c r="D99" s="2" t="s">
        <v>62</v>
      </c>
      <c r="E99" s="2" t="str">
        <f>HYPERLINK("https://talan.bank.gov.ua/get-user-certificate/4WTfpZ_3Yl9d_Ut3izoy","Завантажити сертифікат")</f>
        <v>Завантажити сертифікат</v>
      </c>
    </row>
    <row r="100" spans="1:5" ht="28.8" x14ac:dyDescent="0.3">
      <c r="A100" s="2">
        <v>99</v>
      </c>
      <c r="B100" s="2" t="s">
        <v>227</v>
      </c>
      <c r="C100" s="2" t="s">
        <v>228</v>
      </c>
      <c r="D100" s="2" t="s">
        <v>18</v>
      </c>
      <c r="E100" s="2" t="str">
        <f>HYPERLINK("https://talan.bank.gov.ua/get-user-certificate/4WTfpnQhl4R3d5Sl3jDP","Завантажити сертифікат")</f>
        <v>Завантажити сертифікат</v>
      </c>
    </row>
    <row r="101" spans="1:5" ht="43.2" x14ac:dyDescent="0.3">
      <c r="A101" s="2">
        <v>100</v>
      </c>
      <c r="B101" s="2" t="s">
        <v>229</v>
      </c>
      <c r="C101" s="2" t="s">
        <v>230</v>
      </c>
      <c r="D101" s="2" t="s">
        <v>10</v>
      </c>
      <c r="E101" s="2" t="str">
        <f>HYPERLINK("https://talan.bank.gov.ua/get-user-certificate/4WTfpRqG8auCt23-0NaG","Завантажити сертифікат")</f>
        <v>Завантажити сертифікат</v>
      </c>
    </row>
    <row r="102" spans="1:5" x14ac:dyDescent="0.3">
      <c r="A102" s="2">
        <v>101</v>
      </c>
      <c r="B102" s="2" t="s">
        <v>231</v>
      </c>
      <c r="C102" s="2" t="s">
        <v>232</v>
      </c>
      <c r="D102" s="2" t="s">
        <v>233</v>
      </c>
      <c r="E102" s="2" t="str">
        <f>HYPERLINK("https://talan.bank.gov.ua/get-user-certificate/4WTfpj7KP3IVh80vi1R9","Завантажити сертифікат")</f>
        <v>Завантажити сертифікат</v>
      </c>
    </row>
    <row r="103" spans="1:5" x14ac:dyDescent="0.3">
      <c r="A103" s="2">
        <v>102</v>
      </c>
      <c r="B103" s="2" t="s">
        <v>234</v>
      </c>
      <c r="C103" s="2" t="s">
        <v>235</v>
      </c>
      <c r="D103" s="2" t="s">
        <v>236</v>
      </c>
      <c r="E103" s="2" t="str">
        <f>HYPERLINK("https://talan.bank.gov.ua/get-user-certificate/4WTfpW6KsYbAa2ekzpFX","Завантажити сертифікат")</f>
        <v>Завантажити сертифікат</v>
      </c>
    </row>
    <row r="104" spans="1:5" ht="28.8" x14ac:dyDescent="0.3">
      <c r="A104" s="2">
        <v>103</v>
      </c>
      <c r="B104" s="2" t="s">
        <v>237</v>
      </c>
      <c r="C104" s="2" t="s">
        <v>238</v>
      </c>
      <c r="D104" s="2" t="s">
        <v>18</v>
      </c>
      <c r="E104" s="2" t="str">
        <f>HYPERLINK("https://talan.bank.gov.ua/get-user-certificate/4WTfpiBvThf_m5lqqTo_","Завантажити сертифікат")</f>
        <v>Завантажити сертифікат</v>
      </c>
    </row>
    <row r="105" spans="1:5" ht="28.8" x14ac:dyDescent="0.3">
      <c r="A105" s="2">
        <v>104</v>
      </c>
      <c r="B105" s="2" t="s">
        <v>239</v>
      </c>
      <c r="C105" s="2" t="s">
        <v>240</v>
      </c>
      <c r="D105" s="2" t="s">
        <v>178</v>
      </c>
      <c r="E105" s="2" t="str">
        <f>HYPERLINK("https://talan.bank.gov.ua/get-user-certificate/4WTfpvbOlR3PKrIdZ48v","Завантажити сертифікат")</f>
        <v>Завантажити сертифікат</v>
      </c>
    </row>
    <row r="106" spans="1:5" ht="28.8" x14ac:dyDescent="0.3">
      <c r="A106" s="2">
        <v>105</v>
      </c>
      <c r="B106" s="2" t="s">
        <v>241</v>
      </c>
      <c r="C106" s="2" t="s">
        <v>242</v>
      </c>
      <c r="D106" s="2" t="s">
        <v>18</v>
      </c>
      <c r="E106" s="2" t="str">
        <f>HYPERLINK("https://talan.bank.gov.ua/get-user-certificate/4WTfpIfimAftxhqX2weG","Завантажити сертифікат")</f>
        <v>Завантажити сертифікат</v>
      </c>
    </row>
    <row r="107" spans="1:5" ht="28.8" x14ac:dyDescent="0.3">
      <c r="A107" s="2">
        <v>106</v>
      </c>
      <c r="B107" s="2" t="s">
        <v>243</v>
      </c>
      <c r="C107" s="2" t="s">
        <v>244</v>
      </c>
      <c r="D107" s="2" t="s">
        <v>18</v>
      </c>
      <c r="E107" s="2" t="str">
        <f>HYPERLINK("https://talan.bank.gov.ua/get-user-certificate/4WTfpSJ_n-vkz3yCKlPM","Завантажити сертифікат")</f>
        <v>Завантажити сертифікат</v>
      </c>
    </row>
    <row r="108" spans="1:5" ht="28.8" x14ac:dyDescent="0.3">
      <c r="A108" s="2">
        <v>107</v>
      </c>
      <c r="B108" s="2" t="s">
        <v>245</v>
      </c>
      <c r="C108" s="2" t="s">
        <v>246</v>
      </c>
      <c r="D108" s="2" t="s">
        <v>18</v>
      </c>
      <c r="E108" s="2" t="str">
        <f>HYPERLINK("https://talan.bank.gov.ua/get-user-certificate/4WTfpKKunbQ_mw__NTfq","Завантажити сертифікат")</f>
        <v>Завантажити сертифікат</v>
      </c>
    </row>
    <row r="109" spans="1:5" x14ac:dyDescent="0.3">
      <c r="A109" s="2">
        <v>108</v>
      </c>
      <c r="B109" s="2" t="s">
        <v>247</v>
      </c>
      <c r="C109" s="2" t="s">
        <v>248</v>
      </c>
      <c r="D109" s="2" t="s">
        <v>24</v>
      </c>
      <c r="E109" s="2" t="str">
        <f>HYPERLINK("https://talan.bank.gov.ua/get-user-certificate/4WTfpuxoSYLPy8ouvHiV","Завантажити сертифікат")</f>
        <v>Завантажити сертифікат</v>
      </c>
    </row>
    <row r="110" spans="1:5" ht="28.8" x14ac:dyDescent="0.3">
      <c r="A110" s="2">
        <v>109</v>
      </c>
      <c r="B110" s="2" t="s">
        <v>249</v>
      </c>
      <c r="C110" s="2" t="s">
        <v>250</v>
      </c>
      <c r="D110" s="2" t="s">
        <v>79</v>
      </c>
      <c r="E110" s="2" t="str">
        <f>HYPERLINK("https://talan.bank.gov.ua/get-user-certificate/4WTfpw3lIl4RvJI8C_n4","Завантажити сертифікат")</f>
        <v>Завантажити сертифікат</v>
      </c>
    </row>
    <row r="111" spans="1:5" ht="28.8" x14ac:dyDescent="0.3">
      <c r="A111" s="2">
        <v>110</v>
      </c>
      <c r="B111" s="2" t="s">
        <v>251</v>
      </c>
      <c r="C111" s="2" t="s">
        <v>252</v>
      </c>
      <c r="D111" s="2" t="s">
        <v>15</v>
      </c>
      <c r="E111" s="2" t="str">
        <f>HYPERLINK("https://talan.bank.gov.ua/get-user-certificate/4WTfpMuXsv7PO5ZhS_UA","Завантажити сертифікат")</f>
        <v>Завантажити сертифікат</v>
      </c>
    </row>
    <row r="112" spans="1:5" ht="28.8" x14ac:dyDescent="0.3">
      <c r="A112" s="2">
        <v>111</v>
      </c>
      <c r="B112" s="2" t="s">
        <v>253</v>
      </c>
      <c r="C112" s="2" t="s">
        <v>254</v>
      </c>
      <c r="D112" s="2" t="s">
        <v>178</v>
      </c>
      <c r="E112" s="2" t="str">
        <f>HYPERLINK("https://talan.bank.gov.ua/get-user-certificate/4WTfpNeJ64XPRueYhYz0","Завантажити сертифікат")</f>
        <v>Завантажити сертифікат</v>
      </c>
    </row>
    <row r="113" spans="1:5" x14ac:dyDescent="0.3">
      <c r="A113" s="2">
        <v>112</v>
      </c>
      <c r="B113" s="2" t="s">
        <v>255</v>
      </c>
      <c r="C113" s="2" t="s">
        <v>256</v>
      </c>
      <c r="D113" s="2" t="s">
        <v>257</v>
      </c>
      <c r="E113" s="2" t="str">
        <f>HYPERLINK("https://talan.bank.gov.ua/get-user-certificate/4WTfp0esvfXQx21Rqlse","Завантажити сертифікат")</f>
        <v>Завантажити сертифікат</v>
      </c>
    </row>
    <row r="114" spans="1:5" x14ac:dyDescent="0.3">
      <c r="A114" s="2">
        <v>113</v>
      </c>
      <c r="B114" s="2" t="s">
        <v>258</v>
      </c>
      <c r="C114" s="2" t="s">
        <v>259</v>
      </c>
      <c r="D114" s="2" t="s">
        <v>7</v>
      </c>
      <c r="E114" s="2" t="str">
        <f>HYPERLINK("https://talan.bank.gov.ua/get-user-certificate/4WTfpW-_I0JjTj_jM6mG","Завантажити сертифікат")</f>
        <v>Завантажити сертифікат</v>
      </c>
    </row>
    <row r="115" spans="1:5" ht="28.8" x14ac:dyDescent="0.3">
      <c r="A115" s="2">
        <v>114</v>
      </c>
      <c r="B115" s="2" t="s">
        <v>260</v>
      </c>
      <c r="C115" s="2" t="s">
        <v>261</v>
      </c>
      <c r="D115" s="2" t="s">
        <v>18</v>
      </c>
      <c r="E115" s="2" t="str">
        <f>HYPERLINK("https://talan.bank.gov.ua/get-user-certificate/4WTfpJ45yKCqjWNgfL-m","Завантажити сертифікат")</f>
        <v>Завантажити сертифікат</v>
      </c>
    </row>
    <row r="116" spans="1:5" x14ac:dyDescent="0.3">
      <c r="A116" s="2">
        <v>115</v>
      </c>
      <c r="B116" s="2" t="s">
        <v>262</v>
      </c>
      <c r="C116" s="2" t="s">
        <v>263</v>
      </c>
      <c r="D116" s="2" t="s">
        <v>4</v>
      </c>
      <c r="E116" s="2" t="str">
        <f>HYPERLINK("https://talan.bank.gov.ua/get-user-certificate/4WTfpDclho0jeQKWdQnI","Завантажити сертифікат")</f>
        <v>Завантажити сертифікат</v>
      </c>
    </row>
    <row r="117" spans="1:5" x14ac:dyDescent="0.3">
      <c r="A117" s="2">
        <v>116</v>
      </c>
      <c r="B117" s="2" t="s">
        <v>264</v>
      </c>
      <c r="C117" s="2" t="s">
        <v>265</v>
      </c>
      <c r="D117" s="2" t="s">
        <v>4</v>
      </c>
      <c r="E117" s="2" t="str">
        <f>HYPERLINK("https://talan.bank.gov.ua/get-user-certificate/4WTfpYTxwEdlxSikpVaP","Завантажити сертифікат")</f>
        <v>Завантажити сертифікат</v>
      </c>
    </row>
    <row r="118" spans="1:5" x14ac:dyDescent="0.3">
      <c r="A118" s="2">
        <v>117</v>
      </c>
      <c r="B118" s="2" t="s">
        <v>266</v>
      </c>
      <c r="C118" s="2" t="s">
        <v>267</v>
      </c>
      <c r="D118" s="2" t="s">
        <v>50</v>
      </c>
      <c r="E118" s="2" t="str">
        <f>HYPERLINK("https://talan.bank.gov.ua/get-user-certificate/4WTfp5rdeq2wmnYu7jvp","Завантажити сертифікат")</f>
        <v>Завантажити сертифікат</v>
      </c>
    </row>
    <row r="119" spans="1:5" ht="28.8" x14ac:dyDescent="0.3">
      <c r="A119" s="2">
        <v>118</v>
      </c>
      <c r="B119" s="2" t="s">
        <v>268</v>
      </c>
      <c r="C119" s="2" t="s">
        <v>269</v>
      </c>
      <c r="D119" s="2" t="s">
        <v>79</v>
      </c>
      <c r="E119" s="2" t="str">
        <f>HYPERLINK("https://talan.bank.gov.ua/get-user-certificate/4WTfpK76mbrsRaDB6rxo","Завантажити сертифікат")</f>
        <v>Завантажити сертифікат</v>
      </c>
    </row>
    <row r="120" spans="1:5" ht="28.8" x14ac:dyDescent="0.3">
      <c r="A120" s="2">
        <v>119</v>
      </c>
      <c r="B120" s="2" t="s">
        <v>270</v>
      </c>
      <c r="C120" s="2" t="s">
        <v>271</v>
      </c>
      <c r="D120" s="2" t="s">
        <v>272</v>
      </c>
      <c r="E120" s="2" t="str">
        <f>HYPERLINK("https://talan.bank.gov.ua/get-user-certificate/4WTfpYMj7o3OtIU9nK0p","Завантажити сертифікат")</f>
        <v>Завантажити сертифікат</v>
      </c>
    </row>
    <row r="121" spans="1:5" ht="28.8" x14ac:dyDescent="0.3">
      <c r="A121" s="2">
        <v>120</v>
      </c>
      <c r="B121" s="2" t="s">
        <v>273</v>
      </c>
      <c r="C121" s="2" t="s">
        <v>274</v>
      </c>
      <c r="D121" s="2" t="s">
        <v>18</v>
      </c>
      <c r="E121" s="2" t="str">
        <f>HYPERLINK("https://talan.bank.gov.ua/get-user-certificate/4WTfp8_wHzQKCspgFY35","Завантажити сертифікат")</f>
        <v>Завантажити сертифікат</v>
      </c>
    </row>
    <row r="122" spans="1:5" ht="43.2" x14ac:dyDescent="0.3">
      <c r="A122" s="2">
        <v>121</v>
      </c>
      <c r="B122" s="2" t="s">
        <v>275</v>
      </c>
      <c r="C122" s="2" t="s">
        <v>276</v>
      </c>
      <c r="D122" s="2" t="s">
        <v>10</v>
      </c>
      <c r="E122" s="2" t="str">
        <f>HYPERLINK("https://talan.bank.gov.ua/get-user-certificate/4WTfpa3IoQoOsNd16mqn","Завантажити сертифікат")</f>
        <v>Завантажити сертифікат</v>
      </c>
    </row>
    <row r="123" spans="1:5" ht="43.2" x14ac:dyDescent="0.3">
      <c r="A123" s="2">
        <v>122</v>
      </c>
      <c r="B123" s="2" t="s">
        <v>277</v>
      </c>
      <c r="C123" s="2" t="s">
        <v>278</v>
      </c>
      <c r="D123" s="2" t="s">
        <v>69</v>
      </c>
      <c r="E123" s="2" t="str">
        <f>HYPERLINK("https://talan.bank.gov.ua/get-user-certificate/4WTfptvPUJZZTdDvHgAC","Завантажити сертифікат")</f>
        <v>Завантажити сертифікат</v>
      </c>
    </row>
    <row r="124" spans="1:5" x14ac:dyDescent="0.3">
      <c r="A124" s="2">
        <v>123</v>
      </c>
      <c r="B124" s="2" t="s">
        <v>279</v>
      </c>
      <c r="C124" s="2" t="s">
        <v>280</v>
      </c>
      <c r="D124" s="2" t="s">
        <v>4</v>
      </c>
      <c r="E124" s="2" t="str">
        <f>HYPERLINK("https://talan.bank.gov.ua/get-user-certificate/4WTfp8c6w-LMnQl5F68q","Завантажити сертифікат")</f>
        <v>Завантажити сертифікат</v>
      </c>
    </row>
    <row r="125" spans="1:5" x14ac:dyDescent="0.3">
      <c r="A125" s="2">
        <v>124</v>
      </c>
      <c r="B125" s="2" t="s">
        <v>281</v>
      </c>
      <c r="C125" s="2" t="s">
        <v>282</v>
      </c>
      <c r="D125" s="2" t="s">
        <v>24</v>
      </c>
      <c r="E125" s="2" t="str">
        <f>HYPERLINK("https://talan.bank.gov.ua/get-user-certificate/4WTfp4MnYooG1zPbvIuc","Завантажити сертифікат")</f>
        <v>Завантажити сертифікат</v>
      </c>
    </row>
    <row r="126" spans="1:5" ht="43.2" x14ac:dyDescent="0.3">
      <c r="A126" s="2">
        <v>125</v>
      </c>
      <c r="B126" s="2" t="s">
        <v>283</v>
      </c>
      <c r="C126" s="2" t="s">
        <v>284</v>
      </c>
      <c r="D126" s="2" t="s">
        <v>10</v>
      </c>
      <c r="E126" s="2" t="str">
        <f>HYPERLINK("https://talan.bank.gov.ua/get-user-certificate/4WTfplHk5F9_G_bmoYaO","Завантажити сертифікат")</f>
        <v>Завантажити сертифікат</v>
      </c>
    </row>
    <row r="127" spans="1:5" x14ac:dyDescent="0.3">
      <c r="A127" s="2">
        <v>126</v>
      </c>
      <c r="B127" s="2" t="s">
        <v>285</v>
      </c>
      <c r="C127" s="2" t="s">
        <v>286</v>
      </c>
      <c r="D127" s="2" t="s">
        <v>50</v>
      </c>
      <c r="E127" s="2" t="str">
        <f>HYPERLINK("https://talan.bank.gov.ua/get-user-certificate/4WTfpuBDC6JCU6Ba7q8o","Завантажити сертифікат")</f>
        <v>Завантажити сертифікат</v>
      </c>
    </row>
    <row r="128" spans="1:5" ht="28.8" x14ac:dyDescent="0.3">
      <c r="A128" s="2">
        <v>127</v>
      </c>
      <c r="B128" s="2" t="s">
        <v>287</v>
      </c>
      <c r="C128" s="2" t="s">
        <v>288</v>
      </c>
      <c r="D128" s="2" t="s">
        <v>72</v>
      </c>
      <c r="E128" s="2" t="str">
        <f>HYPERLINK("https://talan.bank.gov.ua/get-user-certificate/4WTfpa5afTLUWJlboQFu","Завантажити сертифікат")</f>
        <v>Завантажити сертифікат</v>
      </c>
    </row>
    <row r="129" spans="1:5" ht="28.8" x14ac:dyDescent="0.3">
      <c r="A129" s="2">
        <v>128</v>
      </c>
      <c r="B129" s="2" t="s">
        <v>289</v>
      </c>
      <c r="C129" s="2" t="s">
        <v>290</v>
      </c>
      <c r="D129" s="2" t="s">
        <v>62</v>
      </c>
      <c r="E129" s="2" t="str">
        <f>HYPERLINK("https://talan.bank.gov.ua/get-user-certificate/4WTfpnjS0G_P3XhH3SCV","Завантажити сертифікат")</f>
        <v>Завантажити сертифікат</v>
      </c>
    </row>
    <row r="130" spans="1:5" x14ac:dyDescent="0.3">
      <c r="A130" s="2">
        <v>129</v>
      </c>
      <c r="B130" s="2" t="s">
        <v>291</v>
      </c>
      <c r="C130" s="2" t="s">
        <v>292</v>
      </c>
      <c r="D130" s="2" t="s">
        <v>27</v>
      </c>
      <c r="E130" s="2" t="str">
        <f>HYPERLINK("https://talan.bank.gov.ua/get-user-certificate/4WTfpEgi6foChOfNqaSg","Завантажити сертифікат")</f>
        <v>Завантажити сертифікат</v>
      </c>
    </row>
    <row r="131" spans="1:5" x14ac:dyDescent="0.3">
      <c r="A131" s="2">
        <v>130</v>
      </c>
      <c r="B131" s="2" t="s">
        <v>293</v>
      </c>
      <c r="C131" s="2" t="s">
        <v>294</v>
      </c>
      <c r="D131" s="2" t="s">
        <v>7</v>
      </c>
      <c r="E131" s="2" t="str">
        <f>HYPERLINK("https://talan.bank.gov.ua/get-user-certificate/4WTfp3YZjJNl35d_howq","Завантажити сертифікат")</f>
        <v>Завантажити сертифікат</v>
      </c>
    </row>
    <row r="132" spans="1:5" ht="28.8" x14ac:dyDescent="0.3">
      <c r="A132" s="2">
        <v>131</v>
      </c>
      <c r="B132" s="2" t="s">
        <v>295</v>
      </c>
      <c r="C132" s="2" t="s">
        <v>296</v>
      </c>
      <c r="D132" s="2" t="s">
        <v>55</v>
      </c>
      <c r="E132" s="2" t="str">
        <f>HYPERLINK("https://talan.bank.gov.ua/get-user-certificate/4WTfppwlt1Ledn_utgE9","Завантажити сертифікат")</f>
        <v>Завантажити сертифікат</v>
      </c>
    </row>
    <row r="133" spans="1:5" x14ac:dyDescent="0.3">
      <c r="A133" s="2">
        <v>132</v>
      </c>
      <c r="B133" s="2" t="s">
        <v>297</v>
      </c>
      <c r="C133" s="2" t="s">
        <v>298</v>
      </c>
      <c r="D133" s="2" t="s">
        <v>24</v>
      </c>
      <c r="E133" s="2" t="str">
        <f>HYPERLINK("https://talan.bank.gov.ua/get-user-certificate/4WTfp6-GuDNfIwne4RE8","Завантажити сертифікат")</f>
        <v>Завантажити сертифікат</v>
      </c>
    </row>
    <row r="134" spans="1:5" ht="28.8" x14ac:dyDescent="0.3">
      <c r="A134" s="2">
        <v>133</v>
      </c>
      <c r="B134" s="2" t="s">
        <v>299</v>
      </c>
      <c r="C134" s="2" t="s">
        <v>300</v>
      </c>
      <c r="D134" s="2" t="s">
        <v>157</v>
      </c>
      <c r="E134" s="2" t="str">
        <f>HYPERLINK("https://talan.bank.gov.ua/get-user-certificate/4WTfpw9JWri6Y360UTWQ","Завантажити сертифікат")</f>
        <v>Завантажити сертифікат</v>
      </c>
    </row>
    <row r="135" spans="1:5" ht="28.8" x14ac:dyDescent="0.3">
      <c r="A135" s="2">
        <v>134</v>
      </c>
      <c r="B135" s="2" t="s">
        <v>301</v>
      </c>
      <c r="C135" s="2" t="s">
        <v>302</v>
      </c>
      <c r="D135" s="2" t="s">
        <v>40</v>
      </c>
      <c r="E135" s="2" t="str">
        <f>HYPERLINK("https://talan.bank.gov.ua/get-user-certificate/4WTfpvSfUCTYz1ULWgw_","Завантажити сертифікат")</f>
        <v>Завантажити сертифікат</v>
      </c>
    </row>
    <row r="136" spans="1:5" ht="43.2" x14ac:dyDescent="0.3">
      <c r="A136" s="2">
        <v>135</v>
      </c>
      <c r="B136" s="2" t="s">
        <v>303</v>
      </c>
      <c r="C136" s="2" t="s">
        <v>304</v>
      </c>
      <c r="D136" s="2" t="s">
        <v>116</v>
      </c>
      <c r="E136" s="2" t="str">
        <f>HYPERLINK("https://talan.bank.gov.ua/get-user-certificate/4WTfpyRstYYEVnKQFBIz","Завантажити сертифікат")</f>
        <v>Завантажити сертифікат</v>
      </c>
    </row>
    <row r="137" spans="1:5" ht="28.8" x14ac:dyDescent="0.3">
      <c r="A137" s="2">
        <v>136</v>
      </c>
      <c r="B137" s="2" t="s">
        <v>305</v>
      </c>
      <c r="C137" s="2" t="s">
        <v>306</v>
      </c>
      <c r="D137" s="2" t="s">
        <v>272</v>
      </c>
      <c r="E137" s="2" t="str">
        <f>HYPERLINK("https://talan.bank.gov.ua/get-user-certificate/4WTfp_78qhHlYJ7ZWc0B","Завантажити сертифікат")</f>
        <v>Завантажити сертифікат</v>
      </c>
    </row>
    <row r="138" spans="1:5" ht="43.2" x14ac:dyDescent="0.3">
      <c r="A138" s="2">
        <v>137</v>
      </c>
      <c r="B138" s="2" t="s">
        <v>307</v>
      </c>
      <c r="C138" s="2" t="s">
        <v>308</v>
      </c>
      <c r="D138" s="2" t="s">
        <v>37</v>
      </c>
      <c r="E138" s="2" t="str">
        <f>HYPERLINK("https://talan.bank.gov.ua/get-user-certificate/4WTfpzwg-sc1zhZjpNun","Завантажити сертифікат")</f>
        <v>Завантажити сертифікат</v>
      </c>
    </row>
    <row r="139" spans="1:5" ht="28.8" x14ac:dyDescent="0.3">
      <c r="A139" s="2">
        <v>138</v>
      </c>
      <c r="B139" s="2" t="s">
        <v>309</v>
      </c>
      <c r="C139" s="2" t="s">
        <v>310</v>
      </c>
      <c r="D139" s="2" t="s">
        <v>15</v>
      </c>
      <c r="E139" s="2" t="str">
        <f>HYPERLINK("https://talan.bank.gov.ua/get-user-certificate/4WTfpDEmzYftkxDoREse","Завантажити сертифікат")</f>
        <v>Завантажити сертифікат</v>
      </c>
    </row>
    <row r="140" spans="1:5" ht="43.2" x14ac:dyDescent="0.3">
      <c r="A140" s="2">
        <v>139</v>
      </c>
      <c r="B140" s="2" t="s">
        <v>311</v>
      </c>
      <c r="C140" s="2" t="s">
        <v>312</v>
      </c>
      <c r="D140" s="2" t="s">
        <v>116</v>
      </c>
      <c r="E140" s="2" t="str">
        <f>HYPERLINK("https://talan.bank.gov.ua/get-user-certificate/4WTfp4eEB7KbchrKwmGg","Завантажити сертифікат")</f>
        <v>Завантажити сертифікат</v>
      </c>
    </row>
    <row r="141" spans="1:5" x14ac:dyDescent="0.3">
      <c r="A141" s="2">
        <v>140</v>
      </c>
      <c r="B141" s="2" t="s">
        <v>313</v>
      </c>
      <c r="C141" s="2" t="s">
        <v>314</v>
      </c>
      <c r="D141" s="2" t="s">
        <v>50</v>
      </c>
      <c r="E141" s="2" t="str">
        <f>HYPERLINK("https://talan.bank.gov.ua/get-user-certificate/4WTfpp756qSPXWbfVr-A","Завантажити сертифікат")</f>
        <v>Завантажити сертифікат</v>
      </c>
    </row>
    <row r="142" spans="1:5" x14ac:dyDescent="0.3">
      <c r="A142" s="2">
        <v>141</v>
      </c>
      <c r="B142" s="2" t="s">
        <v>315</v>
      </c>
      <c r="C142" s="2" t="s">
        <v>316</v>
      </c>
      <c r="D142" s="2" t="s">
        <v>24</v>
      </c>
      <c r="E142" s="2" t="str">
        <f>HYPERLINK("https://talan.bank.gov.ua/get-user-certificate/4WTfpN9MLHk10okL17aY","Завантажити сертифікат")</f>
        <v>Завантажити сертифікат</v>
      </c>
    </row>
    <row r="143" spans="1:5" ht="43.2" x14ac:dyDescent="0.3">
      <c r="A143" s="2">
        <v>142</v>
      </c>
      <c r="B143" s="2" t="s">
        <v>317</v>
      </c>
      <c r="C143" s="2" t="s">
        <v>318</v>
      </c>
      <c r="D143" s="2" t="s">
        <v>69</v>
      </c>
      <c r="E143" s="2" t="str">
        <f>HYPERLINK("https://talan.bank.gov.ua/get-user-certificate/4WTfpBiLjj0sbEWpIiQm","Завантажити сертифікат")</f>
        <v>Завантажити сертифікат</v>
      </c>
    </row>
    <row r="144" spans="1:5" ht="28.8" x14ac:dyDescent="0.3">
      <c r="A144" s="2">
        <v>143</v>
      </c>
      <c r="B144" s="2" t="s">
        <v>319</v>
      </c>
      <c r="C144" s="2" t="s">
        <v>320</v>
      </c>
      <c r="D144" s="2" t="s">
        <v>321</v>
      </c>
      <c r="E144" s="2" t="str">
        <f>HYPERLINK("https://talan.bank.gov.ua/get-user-certificate/4WTfpO76VEHiJbnrBkOF","Завантажити сертифікат")</f>
        <v>Завантажити сертифікат</v>
      </c>
    </row>
    <row r="145" spans="1:5" x14ac:dyDescent="0.3">
      <c r="A145" s="2">
        <v>144</v>
      </c>
      <c r="B145" s="2" t="s">
        <v>322</v>
      </c>
      <c r="C145" s="2" t="s">
        <v>323</v>
      </c>
      <c r="D145" s="2" t="s">
        <v>82</v>
      </c>
      <c r="E145" s="2" t="str">
        <f>HYPERLINK("https://talan.bank.gov.ua/get-user-certificate/4WTfpZEqVHFg6hnA8PRd","Завантажити сертифікат")</f>
        <v>Завантажити сертифікат</v>
      </c>
    </row>
    <row r="146" spans="1:5" ht="28.8" x14ac:dyDescent="0.3">
      <c r="A146" s="2">
        <v>145</v>
      </c>
      <c r="B146" s="2" t="s">
        <v>324</v>
      </c>
      <c r="C146" s="2" t="s">
        <v>325</v>
      </c>
      <c r="D146" s="2" t="s">
        <v>326</v>
      </c>
      <c r="E146" s="2" t="str">
        <f>HYPERLINK("https://talan.bank.gov.ua/get-user-certificate/4WTfpWQi03k4awgRwRNu","Завантажити сертифікат")</f>
        <v>Завантажити сертифікат</v>
      </c>
    </row>
    <row r="147" spans="1:5" ht="43.2" x14ac:dyDescent="0.3">
      <c r="A147" s="2">
        <v>146</v>
      </c>
      <c r="B147" s="2" t="s">
        <v>327</v>
      </c>
      <c r="C147" s="2" t="s">
        <v>328</v>
      </c>
      <c r="D147" s="2" t="s">
        <v>10</v>
      </c>
      <c r="E147" s="2" t="str">
        <f>HYPERLINK("https://talan.bank.gov.ua/get-user-certificate/4WTfpMOeo9Bekfr1pfEn","Завантажити сертифікат")</f>
        <v>Завантажити сертифікат</v>
      </c>
    </row>
    <row r="148" spans="1:5" x14ac:dyDescent="0.3">
      <c r="A148" s="2">
        <v>147</v>
      </c>
      <c r="B148" s="2" t="s">
        <v>329</v>
      </c>
      <c r="C148" s="2" t="s">
        <v>330</v>
      </c>
      <c r="D148" s="2" t="s">
        <v>208</v>
      </c>
      <c r="E148" s="2" t="str">
        <f>HYPERLINK("https://talan.bank.gov.ua/get-user-certificate/4WTfpOqs98oupwsV-Qbt","Завантажити сертифікат")</f>
        <v>Завантажити сертифікат</v>
      </c>
    </row>
    <row r="149" spans="1:5" x14ac:dyDescent="0.3">
      <c r="A149" s="2">
        <v>148</v>
      </c>
      <c r="B149" s="2" t="s">
        <v>331</v>
      </c>
      <c r="C149" s="2" t="s">
        <v>332</v>
      </c>
      <c r="D149" s="2" t="s">
        <v>27</v>
      </c>
      <c r="E149" s="2" t="str">
        <f>HYPERLINK("https://talan.bank.gov.ua/get-user-certificate/4WTfpP-Bsa-QGGNveeL5","Завантажити сертифікат")</f>
        <v>Завантажити сертифікат</v>
      </c>
    </row>
    <row r="150" spans="1:5" ht="28.8" x14ac:dyDescent="0.3">
      <c r="A150" s="2">
        <v>149</v>
      </c>
      <c r="B150" s="2" t="s">
        <v>333</v>
      </c>
      <c r="C150" s="2" t="s">
        <v>334</v>
      </c>
      <c r="D150" s="2" t="s">
        <v>40</v>
      </c>
      <c r="E150" s="2" t="str">
        <f>HYPERLINK("https://talan.bank.gov.ua/get-user-certificate/4WTfpcr4WY2q-mYpyaOb","Завантажити сертифікат")</f>
        <v>Завантажити сертифікат</v>
      </c>
    </row>
    <row r="151" spans="1:5" x14ac:dyDescent="0.3">
      <c r="A151" s="2">
        <v>150</v>
      </c>
      <c r="B151" s="2" t="s">
        <v>335</v>
      </c>
      <c r="C151" s="2" t="s">
        <v>336</v>
      </c>
      <c r="D151" s="2" t="s">
        <v>7</v>
      </c>
      <c r="E151" s="2" t="str">
        <f>HYPERLINK("https://talan.bank.gov.ua/get-user-certificate/4WTfp4R6oyyhL6MBJirS","Завантажити сертифікат")</f>
        <v>Завантажити сертифікат</v>
      </c>
    </row>
    <row r="152" spans="1:5" x14ac:dyDescent="0.3">
      <c r="A152" s="2">
        <v>151</v>
      </c>
      <c r="B152" s="2" t="s">
        <v>337</v>
      </c>
      <c r="C152" s="2" t="s">
        <v>338</v>
      </c>
      <c r="D152" s="2" t="s">
        <v>339</v>
      </c>
      <c r="E152" s="2" t="str">
        <f>HYPERLINK("https://talan.bank.gov.ua/get-user-certificate/4WTfp9fTbS3hicbqD7ZK","Завантажити сертифікат")</f>
        <v>Завантажити сертифікат</v>
      </c>
    </row>
    <row r="153" spans="1:5" x14ac:dyDescent="0.3">
      <c r="A153" s="2">
        <v>152</v>
      </c>
      <c r="B153" s="2" t="s">
        <v>340</v>
      </c>
      <c r="C153" s="2" t="s">
        <v>341</v>
      </c>
      <c r="D153" s="2" t="s">
        <v>342</v>
      </c>
      <c r="E153" s="2" t="str">
        <f>HYPERLINK("https://talan.bank.gov.ua/get-user-certificate/4WTfp_uKYohk7KAAv3WI","Завантажити сертифікат")</f>
        <v>Завантажити сертифікат</v>
      </c>
    </row>
    <row r="154" spans="1:5" ht="28.8" x14ac:dyDescent="0.3">
      <c r="A154" s="2">
        <v>153</v>
      </c>
      <c r="B154" s="2" t="s">
        <v>343</v>
      </c>
      <c r="C154" s="2" t="s">
        <v>344</v>
      </c>
      <c r="D154" s="2" t="s">
        <v>15</v>
      </c>
      <c r="E154" s="2" t="str">
        <f>HYPERLINK("https://talan.bank.gov.ua/get-user-certificate/4WTfpqgBHFA_mFVvv3qu","Завантажити сертифікат")</f>
        <v>Завантажити сертифікат</v>
      </c>
    </row>
    <row r="155" spans="1:5" x14ac:dyDescent="0.3">
      <c r="A155" s="2">
        <v>154</v>
      </c>
      <c r="B155" s="2" t="s">
        <v>345</v>
      </c>
      <c r="C155" s="2" t="s">
        <v>346</v>
      </c>
      <c r="D155" s="2" t="s">
        <v>50</v>
      </c>
      <c r="E155" s="2" t="str">
        <f>HYPERLINK("https://talan.bank.gov.ua/get-user-certificate/4WTfp6-rnIkoJIfgVxkC","Завантажити сертифікат")</f>
        <v>Завантажити сертифікат</v>
      </c>
    </row>
    <row r="156" spans="1:5" x14ac:dyDescent="0.3">
      <c r="A156" s="2">
        <v>155</v>
      </c>
      <c r="B156" s="2" t="s">
        <v>347</v>
      </c>
      <c r="C156" s="2" t="s">
        <v>348</v>
      </c>
      <c r="D156" s="2" t="s">
        <v>208</v>
      </c>
      <c r="E156" s="2" t="str">
        <f>HYPERLINK("https://talan.bank.gov.ua/get-user-certificate/4WTfp4jF9jjvv7dolRPo","Завантажити сертифікат")</f>
        <v>Завантажити сертифікат</v>
      </c>
    </row>
    <row r="157" spans="1:5" x14ac:dyDescent="0.3">
      <c r="A157" s="2">
        <v>156</v>
      </c>
      <c r="B157" s="2" t="s">
        <v>349</v>
      </c>
      <c r="C157" s="2" t="s">
        <v>350</v>
      </c>
      <c r="D157" s="2" t="s">
        <v>233</v>
      </c>
      <c r="E157" s="2" t="str">
        <f>HYPERLINK("https://talan.bank.gov.ua/get-user-certificate/4WTfpZ_YxKolpbBLfl2J","Завантажити сертифікат")</f>
        <v>Завантажити сертифікат</v>
      </c>
    </row>
    <row r="158" spans="1:5" ht="28.8" x14ac:dyDescent="0.3">
      <c r="A158" s="2">
        <v>157</v>
      </c>
      <c r="B158" s="2" t="s">
        <v>351</v>
      </c>
      <c r="C158" s="2" t="s">
        <v>352</v>
      </c>
      <c r="D158" s="2" t="s">
        <v>353</v>
      </c>
      <c r="E158" s="2" t="str">
        <f>HYPERLINK("https://talan.bank.gov.ua/get-user-certificate/4WTfpODmP1WaaZNuQuoo","Завантажити сертифікат")</f>
        <v>Завантажити сертифікат</v>
      </c>
    </row>
    <row r="159" spans="1:5" ht="43.2" x14ac:dyDescent="0.3">
      <c r="A159" s="2">
        <v>158</v>
      </c>
      <c r="B159" s="2" t="s">
        <v>354</v>
      </c>
      <c r="C159" s="2" t="s">
        <v>355</v>
      </c>
      <c r="D159" s="2" t="s">
        <v>10</v>
      </c>
      <c r="E159" s="2" t="str">
        <f>HYPERLINK("https://talan.bank.gov.ua/get-user-certificate/4WTfpHkkAPrzizpaqLMt","Завантажити сертифікат")</f>
        <v>Завантажити сертифікат</v>
      </c>
    </row>
    <row r="160" spans="1:5" x14ac:dyDescent="0.3">
      <c r="A160" s="2">
        <v>159</v>
      </c>
      <c r="B160" s="2" t="s">
        <v>356</v>
      </c>
      <c r="C160" s="2" t="s">
        <v>357</v>
      </c>
      <c r="D160" s="2" t="s">
        <v>4</v>
      </c>
      <c r="E160" s="2" t="str">
        <f>HYPERLINK("https://talan.bank.gov.ua/get-user-certificate/4WTfprYi0lsi2Ox7tyXy","Завантажити сертифікат")</f>
        <v>Завантажити сертифікат</v>
      </c>
    </row>
    <row r="161" spans="1:5" ht="43.2" x14ac:dyDescent="0.3">
      <c r="A161" s="2">
        <v>160</v>
      </c>
      <c r="B161" s="2" t="s">
        <v>358</v>
      </c>
      <c r="C161" s="2" t="s">
        <v>359</v>
      </c>
      <c r="D161" s="2" t="s">
        <v>21</v>
      </c>
      <c r="E161" s="2" t="str">
        <f>HYPERLINK("https://talan.bank.gov.ua/get-user-certificate/4WTfp7UjFuzM1mY6Xxgp","Завантажити сертифікат")</f>
        <v>Завантажити сертифікат</v>
      </c>
    </row>
    <row r="162" spans="1:5" ht="43.2" x14ac:dyDescent="0.3">
      <c r="A162" s="2">
        <v>161</v>
      </c>
      <c r="B162" s="2" t="s">
        <v>360</v>
      </c>
      <c r="C162" s="2" t="s">
        <v>361</v>
      </c>
      <c r="D162" s="2" t="s">
        <v>37</v>
      </c>
      <c r="E162" s="2" t="str">
        <f>HYPERLINK("https://talan.bank.gov.ua/get-user-certificate/4WTfpWiKwXlwMxqJhDwr","Завантажити сертифікат")</f>
        <v>Завантажити сертифікат</v>
      </c>
    </row>
    <row r="163" spans="1:5" ht="28.8" x14ac:dyDescent="0.3">
      <c r="A163" s="2">
        <v>162</v>
      </c>
      <c r="B163" s="2" t="s">
        <v>362</v>
      </c>
      <c r="C163" s="2" t="s">
        <v>363</v>
      </c>
      <c r="D163" s="2" t="s">
        <v>40</v>
      </c>
      <c r="E163" s="2" t="str">
        <f>HYPERLINK("https://talan.bank.gov.ua/get-user-certificate/4WTfpMvBALeyjOKzVv6-","Завантажити сертифікат")</f>
        <v>Завантажити сертифікат</v>
      </c>
    </row>
    <row r="164" spans="1:5" ht="28.8" x14ac:dyDescent="0.3">
      <c r="A164" s="2">
        <v>163</v>
      </c>
      <c r="B164" s="2" t="s">
        <v>364</v>
      </c>
      <c r="C164" s="2" t="s">
        <v>365</v>
      </c>
      <c r="D164" s="2" t="s">
        <v>18</v>
      </c>
      <c r="E164" s="2" t="str">
        <f>HYPERLINK("https://talan.bank.gov.ua/get-user-certificate/4WTfpwDFdWc7ciFmiLVY","Завантажити сертифікат")</f>
        <v>Завантажити сертифікат</v>
      </c>
    </row>
    <row r="165" spans="1:5" ht="28.8" x14ac:dyDescent="0.3">
      <c r="A165" s="2">
        <v>164</v>
      </c>
      <c r="B165" s="2" t="s">
        <v>366</v>
      </c>
      <c r="C165" s="2" t="s">
        <v>367</v>
      </c>
      <c r="D165" s="2" t="s">
        <v>178</v>
      </c>
      <c r="E165" s="2" t="str">
        <f>HYPERLINK("https://talan.bank.gov.ua/get-user-certificate/4WTfpaCksuwGmPO8z0e5","Завантажити сертифікат")</f>
        <v>Завантажити сертифікат</v>
      </c>
    </row>
    <row r="166" spans="1:5" ht="28.8" x14ac:dyDescent="0.3">
      <c r="A166" s="2">
        <v>165</v>
      </c>
      <c r="B166" s="2" t="s">
        <v>368</v>
      </c>
      <c r="C166" s="2" t="s">
        <v>369</v>
      </c>
      <c r="D166" s="2" t="s">
        <v>18</v>
      </c>
      <c r="E166" s="2" t="str">
        <f>HYPERLINK("https://talan.bank.gov.ua/get-user-certificate/4WTfpuWOGf3ZhIbSbTRE","Завантажити сертифікат")</f>
        <v>Завантажити сертифікат</v>
      </c>
    </row>
    <row r="167" spans="1:5" x14ac:dyDescent="0.3">
      <c r="A167" s="2">
        <v>166</v>
      </c>
      <c r="B167" s="2" t="s">
        <v>370</v>
      </c>
      <c r="C167" s="2" t="s">
        <v>371</v>
      </c>
      <c r="D167" s="2" t="s">
        <v>183</v>
      </c>
      <c r="E167" s="2" t="str">
        <f>HYPERLINK("https://talan.bank.gov.ua/get-user-certificate/4WTfplXYAf1EFXRPCxAc","Завантажити сертифікат")</f>
        <v>Завантажити сертифікат</v>
      </c>
    </row>
    <row r="168" spans="1:5" x14ac:dyDescent="0.3">
      <c r="A168" s="2">
        <v>167</v>
      </c>
      <c r="B168" s="2" t="s">
        <v>372</v>
      </c>
      <c r="C168" s="2" t="s">
        <v>373</v>
      </c>
      <c r="D168" s="2" t="s">
        <v>4</v>
      </c>
      <c r="E168" s="2" t="str">
        <f>HYPERLINK("https://talan.bank.gov.ua/get-user-certificate/4WTfpnFIUEHjQMrao746","Завантажити сертифікат")</f>
        <v>Завантажити сертифікат</v>
      </c>
    </row>
    <row r="169" spans="1:5" x14ac:dyDescent="0.3">
      <c r="A169" s="2">
        <v>168</v>
      </c>
      <c r="B169" s="2" t="s">
        <v>374</v>
      </c>
      <c r="C169" s="2" t="s">
        <v>375</v>
      </c>
      <c r="D169" s="2" t="s">
        <v>32</v>
      </c>
      <c r="E169" s="2" t="str">
        <f>HYPERLINK("https://talan.bank.gov.ua/get-user-certificate/4WTfpRu9h5ruKMZcAs-g","Завантажити сертифікат")</f>
        <v>Завантажити сертифікат</v>
      </c>
    </row>
    <row r="170" spans="1:5" ht="28.8" x14ac:dyDescent="0.3">
      <c r="A170" s="2">
        <v>169</v>
      </c>
      <c r="B170" s="2" t="s">
        <v>376</v>
      </c>
      <c r="C170" s="2" t="s">
        <v>377</v>
      </c>
      <c r="D170" s="2" t="s">
        <v>40</v>
      </c>
      <c r="E170" s="2" t="str">
        <f>HYPERLINK("https://talan.bank.gov.ua/get-user-certificate/4WTfp73P-zH-AYAyEXDE","Завантажити сертифікат")</f>
        <v>Завантажити сертифікат</v>
      </c>
    </row>
    <row r="171" spans="1:5" x14ac:dyDescent="0.3">
      <c r="A171" s="2">
        <v>170</v>
      </c>
      <c r="B171" s="2" t="s">
        <v>378</v>
      </c>
      <c r="C171" s="2" t="s">
        <v>379</v>
      </c>
      <c r="D171" s="2" t="s">
        <v>50</v>
      </c>
      <c r="E171" s="2" t="str">
        <f>HYPERLINK("https://talan.bank.gov.ua/get-user-certificate/4WTfpY4vLKaXhsyeJf6V","Завантажити сертифікат")</f>
        <v>Завантажити сертифікат</v>
      </c>
    </row>
    <row r="172" spans="1:5" ht="43.2" x14ac:dyDescent="0.3">
      <c r="A172" s="2">
        <v>171</v>
      </c>
      <c r="B172" s="2" t="s">
        <v>380</v>
      </c>
      <c r="C172" s="2" t="s">
        <v>381</v>
      </c>
      <c r="D172" s="2" t="s">
        <v>116</v>
      </c>
      <c r="E172" s="2" t="str">
        <f>HYPERLINK("https://talan.bank.gov.ua/get-user-certificate/4WTfpDJWJoCG__ukKZYb","Завантажити сертифікат")</f>
        <v>Завантажити сертифікат</v>
      </c>
    </row>
    <row r="173" spans="1:5" ht="43.2" x14ac:dyDescent="0.3">
      <c r="A173" s="2">
        <v>172</v>
      </c>
      <c r="B173" s="2" t="s">
        <v>382</v>
      </c>
      <c r="C173" s="2" t="s">
        <v>383</v>
      </c>
      <c r="D173" s="2" t="s">
        <v>384</v>
      </c>
      <c r="E173" s="2" t="str">
        <f>HYPERLINK("https://talan.bank.gov.ua/get-user-certificate/4WTfpIV9DQ2jgeXGHG7i","Завантажити сертифікат")</f>
        <v>Завантажити сертифікат</v>
      </c>
    </row>
    <row r="174" spans="1:5" ht="28.8" x14ac:dyDescent="0.3">
      <c r="A174" s="2">
        <v>173</v>
      </c>
      <c r="B174" s="2" t="s">
        <v>385</v>
      </c>
      <c r="C174" s="2" t="s">
        <v>386</v>
      </c>
      <c r="D174" s="2" t="s">
        <v>119</v>
      </c>
      <c r="E174" s="2" t="str">
        <f>HYPERLINK("https://talan.bank.gov.ua/get-user-certificate/4WTfpunFznEk0GScrvJD","Завантажити сертифікат")</f>
        <v>Завантажити сертифікат</v>
      </c>
    </row>
    <row r="175" spans="1:5" ht="28.8" x14ac:dyDescent="0.3">
      <c r="A175" s="2">
        <v>174</v>
      </c>
      <c r="B175" s="2" t="s">
        <v>387</v>
      </c>
      <c r="C175" s="2" t="s">
        <v>388</v>
      </c>
      <c r="D175" s="2" t="s">
        <v>18</v>
      </c>
      <c r="E175" s="2" t="str">
        <f>HYPERLINK("https://talan.bank.gov.ua/get-user-certificate/4WTfpH0OMGuLJ1tbdJzR","Завантажити сертифікат")</f>
        <v>Завантажити сертифікат</v>
      </c>
    </row>
    <row r="176" spans="1:5" ht="28.8" x14ac:dyDescent="0.3">
      <c r="A176" s="2">
        <v>175</v>
      </c>
      <c r="B176" s="2" t="s">
        <v>389</v>
      </c>
      <c r="C176" s="2" t="s">
        <v>390</v>
      </c>
      <c r="D176" s="2" t="s">
        <v>391</v>
      </c>
      <c r="E176" s="2" t="str">
        <f>HYPERLINK("https://talan.bank.gov.ua/get-user-certificate/4WTfpqDM5DSZqz_qQuiv","Завантажити сертифікат")</f>
        <v>Завантажити сертифікат</v>
      </c>
    </row>
    <row r="177" spans="1:5" x14ac:dyDescent="0.3">
      <c r="A177" s="2">
        <v>176</v>
      </c>
      <c r="B177" s="2" t="s">
        <v>392</v>
      </c>
      <c r="C177" s="2" t="s">
        <v>393</v>
      </c>
      <c r="D177" s="2" t="s">
        <v>27</v>
      </c>
      <c r="E177" s="2" t="str">
        <f>HYPERLINK("https://talan.bank.gov.ua/get-user-certificate/4WTfp3o7_frElB-qbkAx","Завантажити сертифікат")</f>
        <v>Завантажити сертифікат</v>
      </c>
    </row>
    <row r="178" spans="1:5" x14ac:dyDescent="0.3">
      <c r="A178" s="2">
        <v>177</v>
      </c>
      <c r="B178" s="2" t="s">
        <v>394</v>
      </c>
      <c r="C178" s="2" t="s">
        <v>395</v>
      </c>
      <c r="D178" s="2" t="s">
        <v>7</v>
      </c>
      <c r="E178" s="2" t="str">
        <f>HYPERLINK("https://talan.bank.gov.ua/get-user-certificate/4WTfpg51zvXBTz-gRSC8","Завантажити сертифікат")</f>
        <v>Завантажити сертифікат</v>
      </c>
    </row>
    <row r="179" spans="1:5" ht="28.8" x14ac:dyDescent="0.3">
      <c r="A179" s="2">
        <v>178</v>
      </c>
      <c r="B179" s="2" t="s">
        <v>396</v>
      </c>
      <c r="C179" s="2" t="s">
        <v>397</v>
      </c>
      <c r="D179" s="2" t="s">
        <v>15</v>
      </c>
      <c r="E179" s="2" t="str">
        <f>HYPERLINK("https://talan.bank.gov.ua/get-user-certificate/4WTfpQjj75YMrbiWrU9B","Завантажити сертифікат")</f>
        <v>Завантажити сертифікат</v>
      </c>
    </row>
    <row r="180" spans="1:5" x14ac:dyDescent="0.3">
      <c r="A180" s="2">
        <v>179</v>
      </c>
      <c r="B180" s="2" t="s">
        <v>398</v>
      </c>
      <c r="C180" s="2" t="s">
        <v>399</v>
      </c>
      <c r="D180" s="2" t="s">
        <v>400</v>
      </c>
      <c r="E180" s="2" t="str">
        <f>HYPERLINK("https://talan.bank.gov.ua/get-user-certificate/4WTfp-agaui1c09aDoNs","Завантажити сертифікат")</f>
        <v>Завантажити сертифікат</v>
      </c>
    </row>
    <row r="181" spans="1:5" ht="28.8" x14ac:dyDescent="0.3">
      <c r="A181" s="2">
        <v>180</v>
      </c>
      <c r="B181" s="2" t="s">
        <v>401</v>
      </c>
      <c r="C181" s="2" t="s">
        <v>402</v>
      </c>
      <c r="D181" s="2" t="s">
        <v>40</v>
      </c>
      <c r="E181" s="2" t="str">
        <f>HYPERLINK("https://talan.bank.gov.ua/get-user-certificate/4WTfp2_iljw5wR-RfTQX","Завантажити сертифікат")</f>
        <v>Завантажити сертифікат</v>
      </c>
    </row>
    <row r="182" spans="1:5" ht="43.2" x14ac:dyDescent="0.3">
      <c r="A182" s="2">
        <v>181</v>
      </c>
      <c r="B182" s="2" t="s">
        <v>403</v>
      </c>
      <c r="C182" s="2" t="s">
        <v>404</v>
      </c>
      <c r="D182" s="2" t="s">
        <v>37</v>
      </c>
      <c r="E182" s="2" t="str">
        <f>HYPERLINK("https://talan.bank.gov.ua/get-user-certificate/4WTfpyveFmcJvUFzxJot","Завантажити сертифікат")</f>
        <v>Завантажити сертифікат</v>
      </c>
    </row>
    <row r="183" spans="1:5" ht="28.8" x14ac:dyDescent="0.3">
      <c r="A183" s="2">
        <v>182</v>
      </c>
      <c r="B183" s="2" t="s">
        <v>405</v>
      </c>
      <c r="C183" s="2" t="s">
        <v>406</v>
      </c>
      <c r="D183" s="2" t="s">
        <v>18</v>
      </c>
      <c r="E183" s="2" t="str">
        <f>HYPERLINK("https://talan.bank.gov.ua/get-user-certificate/4WTfpmumaf_hM9ml6VRW","Завантажити сертифікат")</f>
        <v>Завантажити сертифікат</v>
      </c>
    </row>
    <row r="184" spans="1:5" ht="28.8" x14ac:dyDescent="0.3">
      <c r="A184" s="2">
        <v>183</v>
      </c>
      <c r="B184" s="2" t="s">
        <v>407</v>
      </c>
      <c r="C184" s="2" t="s">
        <v>408</v>
      </c>
      <c r="D184" s="2" t="s">
        <v>148</v>
      </c>
      <c r="E184" s="2" t="str">
        <f>HYPERLINK("https://talan.bank.gov.ua/get-user-certificate/4WTfpejqyoU4qZoeANGi","Завантажити сертифікат")</f>
        <v>Завантажити сертифікат</v>
      </c>
    </row>
    <row r="185" spans="1:5" x14ac:dyDescent="0.3">
      <c r="A185" s="2">
        <v>184</v>
      </c>
      <c r="B185" s="2" t="s">
        <v>409</v>
      </c>
      <c r="C185" s="2" t="s">
        <v>410</v>
      </c>
      <c r="D185" s="2" t="s">
        <v>50</v>
      </c>
      <c r="E185" s="2" t="str">
        <f>HYPERLINK("https://talan.bank.gov.ua/get-user-certificate/4WTfp-6GDg90qlvkbWw7","Завантажити сертифікат")</f>
        <v>Завантажити сертифікат</v>
      </c>
    </row>
    <row r="186" spans="1:5" ht="43.2" x14ac:dyDescent="0.3">
      <c r="A186" s="2">
        <v>185</v>
      </c>
      <c r="B186" s="2" t="s">
        <v>411</v>
      </c>
      <c r="C186" s="2" t="s">
        <v>412</v>
      </c>
      <c r="D186" s="2" t="s">
        <v>10</v>
      </c>
      <c r="E186" s="2" t="str">
        <f>HYPERLINK("https://talan.bank.gov.ua/get-user-certificate/4WTfpjNqFDXii5SF_b_I","Завантажити сертифікат")</f>
        <v>Завантажити сертифікат</v>
      </c>
    </row>
    <row r="187" spans="1:5" x14ac:dyDescent="0.3">
      <c r="A187" s="2">
        <v>186</v>
      </c>
      <c r="B187" s="2" t="s">
        <v>413</v>
      </c>
      <c r="C187" s="2" t="s">
        <v>414</v>
      </c>
      <c r="D187" s="2" t="s">
        <v>24</v>
      </c>
      <c r="E187" s="2" t="str">
        <f>HYPERLINK("https://talan.bank.gov.ua/get-user-certificate/4WTfpjIK8g2B2wC2lqrU","Завантажити сертифікат")</f>
        <v>Завантажити сертифікат</v>
      </c>
    </row>
    <row r="188" spans="1:5" ht="28.8" x14ac:dyDescent="0.3">
      <c r="A188" s="2">
        <v>187</v>
      </c>
      <c r="B188" s="2" t="s">
        <v>415</v>
      </c>
      <c r="C188" s="2" t="s">
        <v>416</v>
      </c>
      <c r="D188" s="2" t="s">
        <v>353</v>
      </c>
      <c r="E188" s="2" t="str">
        <f>HYPERLINK("https://talan.bank.gov.ua/get-user-certificate/4WTfpZzRNfXdTlsttcef","Завантажити сертифікат")</f>
        <v>Завантажити сертифікат</v>
      </c>
    </row>
    <row r="189" spans="1:5" ht="43.2" x14ac:dyDescent="0.3">
      <c r="A189" s="2">
        <v>188</v>
      </c>
      <c r="B189" s="2" t="s">
        <v>417</v>
      </c>
      <c r="C189" s="2" t="s">
        <v>418</v>
      </c>
      <c r="D189" s="2" t="s">
        <v>21</v>
      </c>
      <c r="E189" s="2" t="str">
        <f>HYPERLINK("https://talan.bank.gov.ua/get-user-certificate/4WTfpWOG3GxFywiOpFp9","Завантажити сертифікат")</f>
        <v>Завантажити сертифікат</v>
      </c>
    </row>
    <row r="190" spans="1:5" ht="28.8" x14ac:dyDescent="0.3">
      <c r="A190" s="2">
        <v>189</v>
      </c>
      <c r="B190" s="2" t="s">
        <v>419</v>
      </c>
      <c r="C190" s="2" t="s">
        <v>420</v>
      </c>
      <c r="D190" s="2" t="s">
        <v>421</v>
      </c>
      <c r="E190" s="2" t="str">
        <f>HYPERLINK("https://talan.bank.gov.ua/get-user-certificate/4WTfpjd_Z_mZ5EO6Hfw6","Завантажити сертифікат")</f>
        <v>Завантажити сертифікат</v>
      </c>
    </row>
    <row r="191" spans="1:5" ht="28.8" x14ac:dyDescent="0.3">
      <c r="A191" s="2">
        <v>190</v>
      </c>
      <c r="B191" s="2" t="s">
        <v>422</v>
      </c>
      <c r="C191" s="2" t="s">
        <v>423</v>
      </c>
      <c r="D191" s="2" t="s">
        <v>18</v>
      </c>
      <c r="E191" s="2" t="str">
        <f>HYPERLINK("https://talan.bank.gov.ua/get-user-certificate/4WTfp3D7aoF-b1nF7HQ6","Завантажити сертифікат")</f>
        <v>Завантажити сертифікат</v>
      </c>
    </row>
    <row r="192" spans="1:5" ht="43.2" x14ac:dyDescent="0.3">
      <c r="A192" s="2">
        <v>191</v>
      </c>
      <c r="B192" s="2" t="s">
        <v>424</v>
      </c>
      <c r="C192" s="2" t="s">
        <v>425</v>
      </c>
      <c r="D192" s="2" t="s">
        <v>21</v>
      </c>
      <c r="E192" s="2" t="str">
        <f>HYPERLINK("https://talan.bank.gov.ua/get-user-certificate/4WTfpaftrf2dXE6PaePr","Завантажити сертифікат")</f>
        <v>Завантажити сертифікат</v>
      </c>
    </row>
    <row r="193" spans="1:6" ht="28.8" x14ac:dyDescent="0.3">
      <c r="A193" s="2">
        <v>192</v>
      </c>
      <c r="B193" s="2" t="s">
        <v>426</v>
      </c>
      <c r="C193" s="2" t="s">
        <v>427</v>
      </c>
      <c r="D193" s="2" t="s">
        <v>18</v>
      </c>
      <c r="E193" s="2" t="str">
        <f>HYPERLINK("https://talan.bank.gov.ua/get-user-certificate/4WTfpM5n8wQNnmqWdhHk","Завантажити сертифікат")</f>
        <v>Завантажити сертифікат</v>
      </c>
    </row>
    <row r="194" spans="1:6" x14ac:dyDescent="0.3">
      <c r="A194" s="2">
        <v>193</v>
      </c>
      <c r="B194" s="2" t="s">
        <v>428</v>
      </c>
      <c r="C194" s="2" t="s">
        <v>429</v>
      </c>
      <c r="D194" s="2" t="s">
        <v>24</v>
      </c>
      <c r="E194" s="2" t="str">
        <f>HYPERLINK("https://talan.bank.gov.ua/get-user-certificate/4WTfppqH7LXDBhyejhqK","Завантажити сертифікат")</f>
        <v>Завантажити сертифікат</v>
      </c>
    </row>
    <row r="195" spans="1:6" x14ac:dyDescent="0.3">
      <c r="A195" s="2">
        <v>194</v>
      </c>
      <c r="B195" s="2" t="s">
        <v>430</v>
      </c>
      <c r="C195" s="2" t="s">
        <v>431</v>
      </c>
      <c r="D195" s="2" t="s">
        <v>7</v>
      </c>
      <c r="E195" s="2" t="str">
        <f>HYPERLINK("https://talan.bank.gov.ua/get-user-certificate/4WTfpJLxXDrLlhiFnZ3x","Завантажити сертифікат")</f>
        <v>Завантажити сертифікат</v>
      </c>
    </row>
    <row r="196" spans="1:6" ht="28.8" x14ac:dyDescent="0.3">
      <c r="A196" s="2">
        <v>195</v>
      </c>
      <c r="B196" s="2" t="s">
        <v>432</v>
      </c>
      <c r="C196" s="2" t="s">
        <v>433</v>
      </c>
      <c r="D196" s="2" t="s">
        <v>40</v>
      </c>
      <c r="E196" s="2" t="str">
        <f>HYPERLINK("https://talan.bank.gov.ua/get-user-certificate/4WTfpHUyq2aCGGc_E_yz","Завантажити сертифікат")</f>
        <v>Завантажити сертифікат</v>
      </c>
    </row>
    <row r="197" spans="1:6" ht="43.2" x14ac:dyDescent="0.3">
      <c r="A197" s="2">
        <v>196</v>
      </c>
      <c r="B197" s="2" t="s">
        <v>434</v>
      </c>
      <c r="C197" s="2" t="s">
        <v>435</v>
      </c>
      <c r="D197" s="2" t="s">
        <v>116</v>
      </c>
      <c r="E197" s="2" t="str">
        <f>HYPERLINK("https://talan.bank.gov.ua/get-user-certificate/4WTfp7PNbmY4tPb_QbMl","Завантажити сертифікат")</f>
        <v>Завантажити сертифікат</v>
      </c>
    </row>
    <row r="198" spans="1:6" ht="43.2" x14ac:dyDescent="0.3">
      <c r="A198" s="2">
        <v>197</v>
      </c>
      <c r="B198" s="2" t="s">
        <v>436</v>
      </c>
      <c r="C198" s="2" t="s">
        <v>437</v>
      </c>
      <c r="D198" s="2" t="s">
        <v>116</v>
      </c>
      <c r="E198" s="2" t="str">
        <f>HYPERLINK("https://talan.bank.gov.ua/get-user-certificate/4WTfp4HWETIHWpUX5mMK","Завантажити сертифікат")</f>
        <v>Завантажити сертифікат</v>
      </c>
    </row>
    <row r="199" spans="1:6" ht="28.8" x14ac:dyDescent="0.3">
      <c r="A199" s="2">
        <v>198</v>
      </c>
      <c r="B199" s="2" t="s">
        <v>438</v>
      </c>
      <c r="C199" s="2" t="s">
        <v>439</v>
      </c>
      <c r="D199" s="2" t="s">
        <v>421</v>
      </c>
      <c r="E199" s="2" t="str">
        <f>HYPERLINK("https://talan.bank.gov.ua/get-user-certificate/4WTfpRsxuZE7Hd1EFCQ2","Завантажити сертифікат")</f>
        <v>Завантажити сертифікат</v>
      </c>
    </row>
    <row r="200" spans="1:6" ht="28.8" x14ac:dyDescent="0.3">
      <c r="A200" s="2">
        <v>199</v>
      </c>
      <c r="B200" s="2" t="s">
        <v>440</v>
      </c>
      <c r="C200" s="2" t="s">
        <v>441</v>
      </c>
      <c r="D200" s="2" t="s">
        <v>442</v>
      </c>
      <c r="E200" s="2" t="str">
        <f>HYPERLINK("https://talan.bank.gov.ua/get-user-certificate/4WTfpamHG_j2cvfypqDs","Завантажити сертифікат")</f>
        <v>Завантажити сертифікат</v>
      </c>
    </row>
    <row r="201" spans="1:6" x14ac:dyDescent="0.3">
      <c r="A201" s="2">
        <v>200</v>
      </c>
      <c r="B201" s="2" t="s">
        <v>443</v>
      </c>
      <c r="C201" s="2" t="s">
        <v>444</v>
      </c>
      <c r="D201" s="2" t="s">
        <v>50</v>
      </c>
      <c r="E201" s="2" t="str">
        <f>HYPERLINK("https://talan.bank.gov.ua/get-user-certificate/4WTfpHbdVU6OB7aaUICF","Завантажити сертифікат")</f>
        <v>Завантажити сертифікат</v>
      </c>
    </row>
    <row r="202" spans="1:6" ht="43.2" x14ac:dyDescent="0.3">
      <c r="A202" s="2">
        <v>201</v>
      </c>
      <c r="B202" s="2" t="s">
        <v>445</v>
      </c>
      <c r="C202" s="2" t="s">
        <v>446</v>
      </c>
      <c r="D202" s="2" t="s">
        <v>116</v>
      </c>
      <c r="E202" s="2" t="str">
        <f>HYPERLINK("https://talan.bank.gov.ua/get-user-certificate/4WTfpy9x7vW8Ph5yfBPw","Завантажити сертифікат")</f>
        <v>Завантажити сертифікат</v>
      </c>
    </row>
    <row r="203" spans="1:6" ht="28.8" x14ac:dyDescent="0.3">
      <c r="A203" s="2">
        <v>202</v>
      </c>
      <c r="B203" s="2" t="s">
        <v>447</v>
      </c>
      <c r="C203" s="2" t="s">
        <v>448</v>
      </c>
      <c r="D203" s="2" t="s">
        <v>62</v>
      </c>
      <c r="E203" s="2" t="str">
        <f>HYPERLINK("https://talan.bank.gov.ua/get-user-certificate/4WTfpJ0lYoKzePUb-jiK","Завантажити сертифікат")</f>
        <v>Завантажити сертифікат</v>
      </c>
    </row>
    <row r="204" spans="1:6" ht="28.8" x14ac:dyDescent="0.3">
      <c r="A204" s="2">
        <v>203</v>
      </c>
      <c r="B204" s="2" t="s">
        <v>449</v>
      </c>
      <c r="C204" s="2" t="s">
        <v>450</v>
      </c>
      <c r="D204" s="2" t="s">
        <v>62</v>
      </c>
      <c r="E204" s="2" t="str">
        <f>HYPERLINK("https://talan.bank.gov.ua/get-user-certificate/4WTfpX7mHnTZe3j_vLD5","Завантажити сертифікат")</f>
        <v>Завантажити сертифікат</v>
      </c>
    </row>
    <row r="205" spans="1:6" x14ac:dyDescent="0.3">
      <c r="A205" s="2">
        <v>204</v>
      </c>
      <c r="B205" s="2" t="s">
        <v>451</v>
      </c>
      <c r="C205" s="2" t="s">
        <v>452</v>
      </c>
      <c r="D205" s="2" t="s">
        <v>4</v>
      </c>
      <c r="E205" s="2" t="str">
        <f>HYPERLINK("https://talan.bank.gov.ua/get-user-certificate/4WTfpMTIWynTCt-0oVWn","Завантажити сертифікат")</f>
        <v>Завантажити сертифікат</v>
      </c>
    </row>
    <row r="206" spans="1:6" x14ac:dyDescent="0.3">
      <c r="A206" s="2">
        <v>205</v>
      </c>
      <c r="B206" t="s">
        <v>456</v>
      </c>
      <c r="C206" t="s">
        <v>457</v>
      </c>
      <c r="D206" t="s">
        <v>458</v>
      </c>
      <c r="E206" t="str">
        <f>HYPERLINK("https://talan.bank.gov.ua/get-user-certificate/pvED-DhPNcU5p9jRMmZm","Завантажити сертифікат")</f>
        <v>Завантажити сертифікат</v>
      </c>
      <c r="F206"/>
    </row>
    <row r="207" spans="1:6" x14ac:dyDescent="0.3">
      <c r="A207" s="2">
        <v>206</v>
      </c>
      <c r="B207" t="s">
        <v>459</v>
      </c>
      <c r="C207" t="s">
        <v>460</v>
      </c>
      <c r="D207"/>
      <c r="E207" t="str">
        <f>HYPERLINK("https://talan.bank.gov.ua/get-user-certificate/n38JuqvvHc6pOb9M_g3V","Завантажити сертифікат")</f>
        <v>Завантажити сертифікат</v>
      </c>
    </row>
    <row r="208" spans="1:6" x14ac:dyDescent="0.3">
      <c r="A208" s="2">
        <v>207</v>
      </c>
      <c r="B208" t="s">
        <v>461</v>
      </c>
      <c r="C208" t="s">
        <v>462</v>
      </c>
      <c r="D208" t="s">
        <v>10</v>
      </c>
      <c r="E208" t="str">
        <f>HYPERLINK("https://talan.bank.gov.ua/get-user-certificate/n38JuuYaGn34TmKFkHhy","Завантажити сертифікат")</f>
        <v>Завантажити сертифікат</v>
      </c>
    </row>
    <row r="209" spans="1:5" x14ac:dyDescent="0.3">
      <c r="A209" s="2">
        <v>208</v>
      </c>
      <c r="B209" t="s">
        <v>463</v>
      </c>
      <c r="C209" t="s">
        <v>464</v>
      </c>
      <c r="D209"/>
      <c r="E209" t="str">
        <f>HYPERLINK("https://talan.bank.gov.ua/get-user-certificate/n38JuADjOsvVZ96H4Q_s","Завантажити сертифікат")</f>
        <v>Завантажити сертифікат</v>
      </c>
    </row>
    <row r="210" spans="1:5" x14ac:dyDescent="0.3">
      <c r="A210" s="2">
        <v>209</v>
      </c>
      <c r="B210" t="s">
        <v>465</v>
      </c>
      <c r="C210" t="s">
        <v>466</v>
      </c>
      <c r="D210" t="s">
        <v>18</v>
      </c>
      <c r="E210" t="str">
        <f>HYPERLINK("https://talan.bank.gov.ua/get-user-certificate/n38Jud7T6g9jmFk4ndRB","Завантажити сертифікат")</f>
        <v>Завантажити сертифікат</v>
      </c>
    </row>
    <row r="211" spans="1:5" x14ac:dyDescent="0.3">
      <c r="A211" s="2">
        <v>210</v>
      </c>
      <c r="B211" t="s">
        <v>467</v>
      </c>
      <c r="C211" t="s">
        <v>468</v>
      </c>
      <c r="D211"/>
      <c r="E211" t="str">
        <f>HYPERLINK("https://talan.bank.gov.ua/get-user-certificate/n38Jun3fFItpmjMxrTkA","Завантажити сертифікат")</f>
        <v>Завантажити сертифікат</v>
      </c>
    </row>
    <row r="212" spans="1:5" x14ac:dyDescent="0.3">
      <c r="A212" s="2">
        <v>211</v>
      </c>
      <c r="B212" t="s">
        <v>469</v>
      </c>
      <c r="C212" t="s">
        <v>470</v>
      </c>
      <c r="D212" t="s">
        <v>18</v>
      </c>
      <c r="E212" t="str">
        <f>HYPERLINK("https://talan.bank.gov.ua/get-user-certificate/n38JuNpsv65PUYkou-dK","Завантажити сертифікат")</f>
        <v>Завантажити сертифікат</v>
      </c>
    </row>
    <row r="213" spans="1:5" x14ac:dyDescent="0.3">
      <c r="A213" s="2">
        <v>212</v>
      </c>
      <c r="B213" t="s">
        <v>471</v>
      </c>
      <c r="C213" t="s">
        <v>472</v>
      </c>
      <c r="D213"/>
      <c r="E213" t="str">
        <f>HYPERLINK("https://talan.bank.gov.ua/get-user-certificate/n38Ju8nfCkkZ9NHQ8_bW","Завантажити сертифікат")</f>
        <v>Завантажити сертифікат</v>
      </c>
    </row>
    <row r="214" spans="1:5" x14ac:dyDescent="0.3">
      <c r="A214" s="2">
        <v>213</v>
      </c>
      <c r="B214" t="s">
        <v>473</v>
      </c>
      <c r="C214" t="s">
        <v>474</v>
      </c>
      <c r="D214" t="s">
        <v>18</v>
      </c>
      <c r="E214" t="str">
        <f>HYPERLINK("https://talan.bank.gov.ua/get-user-certificate/n38JuUMQ3a98HTCyIOxd","Завантажити сертифікат")</f>
        <v>Завантажити сертифікат</v>
      </c>
    </row>
    <row r="215" spans="1:5" x14ac:dyDescent="0.3">
      <c r="A215" s="2">
        <v>214</v>
      </c>
      <c r="B215" t="s">
        <v>475</v>
      </c>
      <c r="C215" t="s">
        <v>476</v>
      </c>
      <c r="D215" t="s">
        <v>18</v>
      </c>
      <c r="E215" t="str">
        <f>HYPERLINK("https://talan.bank.gov.ua/get-user-certificate/n38JuInHb9_SkVPmb2m6","Завантажити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2024-11-22T10:08:44Z</dcterms:created>
  <dcterms:modified xsi:type="dcterms:W3CDTF">2024-11-28T17:03:24Z</dcterms:modified>
  <cp:category/>
</cp:coreProperties>
</file>