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Сертифікат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6" i="1" l="1"/>
  <c r="D255" i="1" l="1"/>
  <c r="D254" i="1" l="1"/>
  <c r="D253" i="1" l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09" i="1" l="1"/>
  <c r="D213" i="1"/>
  <c r="D212" i="1"/>
  <c r="D211" i="1"/>
  <c r="D210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 l="1"/>
  <c r="D78" i="1" l="1"/>
  <c r="D77" i="1" l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 l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<sst xmlns="http://schemas.openxmlformats.org/spreadsheetml/2006/main" count="514" uniqueCount="513">
  <si>
    <t>ПІБ</t>
  </si>
  <si>
    <t>Посилання на сертифікат</t>
  </si>
  <si>
    <t>26/05-1</t>
  </si>
  <si>
    <t>Рибак Ірина Леонідівна</t>
  </si>
  <si>
    <t>26/05-2</t>
  </si>
  <si>
    <t>Чкан Ірина Олександрівна</t>
  </si>
  <si>
    <t>26/05-3</t>
  </si>
  <si>
    <t xml:space="preserve">Кравчук Наталія </t>
  </si>
  <si>
    <t>26/05-4</t>
  </si>
  <si>
    <t>Снігур Ігор Володимирович</t>
  </si>
  <si>
    <t>26/05-5</t>
  </si>
  <si>
    <t>26/05-6</t>
  </si>
  <si>
    <t>Кузій Маркіян Романович</t>
  </si>
  <si>
    <t>26/05-7</t>
  </si>
  <si>
    <t>Деркач Тетяна Анатоліївна</t>
  </si>
  <si>
    <t>26/05-8</t>
  </si>
  <si>
    <t>Грубляк Оксана Михайлівна</t>
  </si>
  <si>
    <t>26/05-9</t>
  </si>
  <si>
    <t xml:space="preserve">Мальованна Таїса Петрівна </t>
  </si>
  <si>
    <t>26/05-10</t>
  </si>
  <si>
    <t>Лістрова Світлана Олександрівна</t>
  </si>
  <si>
    <t>26/05-11</t>
  </si>
  <si>
    <t>Андрєєва Олена Володимирівна</t>
  </si>
  <si>
    <t>26/05-12</t>
  </si>
  <si>
    <t>Кондрацька Наталія Миколаїівна</t>
  </si>
  <si>
    <t>26/05-13</t>
  </si>
  <si>
    <t>Пичіненко Анжела Петрівна</t>
  </si>
  <si>
    <t>26/05-14</t>
  </si>
  <si>
    <t>Бурлака Олена Олександрівна</t>
  </si>
  <si>
    <t>26/05-15</t>
  </si>
  <si>
    <t>Волошина-Сідей Вікторія Вадимівна</t>
  </si>
  <si>
    <t>26/05-16</t>
  </si>
  <si>
    <t>Антонюк Сергій Миколайович</t>
  </si>
  <si>
    <t>26/05-17</t>
  </si>
  <si>
    <t>Лучик Галина Миколаївна</t>
  </si>
  <si>
    <t>26/05-18</t>
  </si>
  <si>
    <t>Шатіло Оксана Вадимівна</t>
  </si>
  <si>
    <t>Сертифікат</t>
  </si>
  <si>
    <t>№ з/п</t>
  </si>
  <si>
    <t>30/06-1</t>
  </si>
  <si>
    <t>Степура Світлана Яківна</t>
  </si>
  <si>
    <t>30/06-2</t>
  </si>
  <si>
    <t>Бірюкова Алла Вячеславівна</t>
  </si>
  <si>
    <t>30/06-3</t>
  </si>
  <si>
    <t>Струс Людмила Анатоліївна</t>
  </si>
  <si>
    <t>30/06-4</t>
  </si>
  <si>
    <t>Мільчаковська Катерина Володимирівна</t>
  </si>
  <si>
    <t>30/06-5</t>
  </si>
  <si>
    <t>Дубчак Сергій Іванович</t>
  </si>
  <si>
    <t>30/06-6</t>
  </si>
  <si>
    <t>Сідей Неля Павлівна</t>
  </si>
  <si>
    <t>30/06-7</t>
  </si>
  <si>
    <t>Голобородов Костянтин Володимирович</t>
  </si>
  <si>
    <t>30/06-8</t>
  </si>
  <si>
    <t>Мадай Лідія Орестівна</t>
  </si>
  <si>
    <t>30/06-9</t>
  </si>
  <si>
    <t>Лисецька Алла Миколаївна</t>
  </si>
  <si>
    <t>30/06-10</t>
  </si>
  <si>
    <t>Пеленичка Романа Іванівна</t>
  </si>
  <si>
    <t>30/06-11</t>
  </si>
  <si>
    <t>Буцька Єлизавета Олександрівна</t>
  </si>
  <si>
    <t>30/06-12</t>
  </si>
  <si>
    <t>Сальнікова Ілона Іванівна</t>
  </si>
  <si>
    <t>30/06-13</t>
  </si>
  <si>
    <t>Подільчук Мирослава Іванівна</t>
  </si>
  <si>
    <t>30/06-14</t>
  </si>
  <si>
    <t>Грибанова Олена Василівна</t>
  </si>
  <si>
    <t>30/06-15</t>
  </si>
  <si>
    <t>Правдивцев Павло Анатолійович</t>
  </si>
  <si>
    <t>30/06-16</t>
  </si>
  <si>
    <t>Королюк Тетяна Олександрівна</t>
  </si>
  <si>
    <t>30/06-17</t>
  </si>
  <si>
    <t>Будрик Оксана Ігорівна</t>
  </si>
  <si>
    <t>30/06-18</t>
  </si>
  <si>
    <t>Чотарі Неля Петрівна</t>
  </si>
  <si>
    <t>30/06-19</t>
  </si>
  <si>
    <t>Редько Ганна Дмитрівна</t>
  </si>
  <si>
    <t>30/06-20</t>
  </si>
  <si>
    <t>Копайгородська Тетяна Григорівна</t>
  </si>
  <si>
    <t>30/06-21</t>
  </si>
  <si>
    <t>Басова Ірина Вікторівна</t>
  </si>
  <si>
    <t>30/06-22</t>
  </si>
  <si>
    <t>Козуб Ярослава Віталіївна</t>
  </si>
  <si>
    <t>30/06-23</t>
  </si>
  <si>
    <t>Буряк Юлія Леонідівна</t>
  </si>
  <si>
    <t>30/06-24</t>
  </si>
  <si>
    <t>Яланжи Ольга Леонідівна</t>
  </si>
  <si>
    <t>30/06-25</t>
  </si>
  <si>
    <t>Битько Юлія Вікторівна</t>
  </si>
  <si>
    <t>30/06-26</t>
  </si>
  <si>
    <t>Жеребцова Людмила Іванівна</t>
  </si>
  <si>
    <t>30/06-27</t>
  </si>
  <si>
    <t>Гнесюк Ірина Семенівна</t>
  </si>
  <si>
    <t>30/06-28</t>
  </si>
  <si>
    <t>Мішина Людмила Яківна</t>
  </si>
  <si>
    <t>30/06-29</t>
  </si>
  <si>
    <t>Копилова Наталія Миколаївна</t>
  </si>
  <si>
    <t>30/06-30</t>
  </si>
  <si>
    <t>Варгас Віра Михайлівна</t>
  </si>
  <si>
    <t>30/06-31</t>
  </si>
  <si>
    <t>Купранець Ірина Анатоліївна</t>
  </si>
  <si>
    <t>30/06-32</t>
  </si>
  <si>
    <t>Лапшина Світлана Сергіївна</t>
  </si>
  <si>
    <t>30/06-33</t>
  </si>
  <si>
    <t>Євтюхова Оксана Володимирівна</t>
  </si>
  <si>
    <t>30/06-34</t>
  </si>
  <si>
    <t>Руденко Галина Анатоліївна</t>
  </si>
  <si>
    <t>30/06-35</t>
  </si>
  <si>
    <t>Лавренко Людмила Григорівна</t>
  </si>
  <si>
    <t>30/06-36</t>
  </si>
  <si>
    <t>Романцова Світлана Вікторівна</t>
  </si>
  <si>
    <t>30/06-37</t>
  </si>
  <si>
    <t>Івасенко Інна Олександрівна</t>
  </si>
  <si>
    <t>30/06-38</t>
  </si>
  <si>
    <t>Георгейко Валентина Віталіївна</t>
  </si>
  <si>
    <t>30/06-39</t>
  </si>
  <si>
    <t>Семко Марина Борисівна</t>
  </si>
  <si>
    <t>30/06-40</t>
  </si>
  <si>
    <t>Тарасенко Світлана Іванівна</t>
  </si>
  <si>
    <t>30/06-41</t>
  </si>
  <si>
    <t>Чеснік Наталія Миколаївна</t>
  </si>
  <si>
    <t>30/06-42</t>
  </si>
  <si>
    <t>Кузьміна Наталія Анатоліївна</t>
  </si>
  <si>
    <t>30/06-43</t>
  </si>
  <si>
    <t>Таган Тетяна Леонідівна</t>
  </si>
  <si>
    <t>30/06-44</t>
  </si>
  <si>
    <t>Шкарлатюк Олена Сергіївна</t>
  </si>
  <si>
    <t>30/06-45</t>
  </si>
  <si>
    <t>Прасолова Світлана Павлівна</t>
  </si>
  <si>
    <t>30/06-46</t>
  </si>
  <si>
    <t>Бойко Марія Лазарівна</t>
  </si>
  <si>
    <t>30/06-47</t>
  </si>
  <si>
    <t>Вудвуд Вікторія Василівна</t>
  </si>
  <si>
    <t>30/06-48</t>
  </si>
  <si>
    <t>Норичка Андріана Георгіівна</t>
  </si>
  <si>
    <t>30/06-49</t>
  </si>
  <si>
    <t>Рудь Олена Володимирівна</t>
  </si>
  <si>
    <t>30/06-50</t>
  </si>
  <si>
    <t>Аркатова Ніна Іванівна</t>
  </si>
  <si>
    <t>30/06-51</t>
  </si>
  <si>
    <t>Аркатов Ігор Михайлович</t>
  </si>
  <si>
    <t>30/06-52</t>
  </si>
  <si>
    <t>Тищенко Олена Ігорівна</t>
  </si>
  <si>
    <t>30/06-53</t>
  </si>
  <si>
    <t>Подгорна Алла Олександрівна</t>
  </si>
  <si>
    <t>30/06-54</t>
  </si>
  <si>
    <t>Базилюк Антоніна Василівна</t>
  </si>
  <si>
    <t>30/06-55</t>
  </si>
  <si>
    <t>Артемова Вікторія Вікторівна</t>
  </si>
  <si>
    <t>30/06-56</t>
  </si>
  <si>
    <t>Скарвінко Інна Валентинівна</t>
  </si>
  <si>
    <t>30/06-57</t>
  </si>
  <si>
    <t>Рожко Зоя Павліна</t>
  </si>
  <si>
    <t>30/06-58</t>
  </si>
  <si>
    <t>Вітюк Світлана Володимирівна</t>
  </si>
  <si>
    <t>30/06-59</t>
  </si>
  <si>
    <t>Гарнага Світлана Іванівна</t>
  </si>
  <si>
    <t>30/06-75</t>
  </si>
  <si>
    <t>Дейкун Інна Олексіївна</t>
  </si>
  <si>
    <t>30/05-76</t>
  </si>
  <si>
    <t>Войцеховська Аліна Олегівна</t>
  </si>
  <si>
    <t>26/05-26</t>
  </si>
  <si>
    <t>Масловата Дар'я Романівна</t>
  </si>
  <si>
    <t>26/05-27</t>
  </si>
  <si>
    <t>Сенюк Євгенія Олегівна</t>
  </si>
  <si>
    <t>28/07-1</t>
  </si>
  <si>
    <t>Ткачик Любов Володимирівна</t>
  </si>
  <si>
    <t>28/07-2</t>
  </si>
  <si>
    <t>Мажора Наталія Миколаївна</t>
  </si>
  <si>
    <t>28/07-3</t>
  </si>
  <si>
    <t>Ковальова Олена Миколаївна</t>
  </si>
  <si>
    <t>28/07-4</t>
  </si>
  <si>
    <t>Орешко Тетяна Олексіївна</t>
  </si>
  <si>
    <t>28/07-5</t>
  </si>
  <si>
    <t>Мінкович Вікторія Тарасівна</t>
  </si>
  <si>
    <t>28/07-6</t>
  </si>
  <si>
    <t>Кобзар Марина Олександрівна</t>
  </si>
  <si>
    <t>28/07-7</t>
  </si>
  <si>
    <t>Залеська Олена</t>
  </si>
  <si>
    <t>28/07-8</t>
  </si>
  <si>
    <t>Костенко Тетяна Дмитрівна</t>
  </si>
  <si>
    <t>28/07-9</t>
  </si>
  <si>
    <t>Счастлива Олена Дмитрівна</t>
  </si>
  <si>
    <t>28/07-10</t>
  </si>
  <si>
    <t>Шолойко Антоніна Сергіївна</t>
  </si>
  <si>
    <t>28/07-11</t>
  </si>
  <si>
    <t>Зінько Сергій Анатолійович</t>
  </si>
  <si>
    <t>28/07-12</t>
  </si>
  <si>
    <t>Іщук Леся Іванівна</t>
  </si>
  <si>
    <t>28/07-13</t>
  </si>
  <si>
    <t>Ніколаєва Анжела Миколаївна</t>
  </si>
  <si>
    <t>28/07-14</t>
  </si>
  <si>
    <t>Барабаш Леся Віталіївна</t>
  </si>
  <si>
    <t>28/07-15</t>
  </si>
  <si>
    <t>Косенкова Світлана Леонідівна</t>
  </si>
  <si>
    <t>28/07-16</t>
  </si>
  <si>
    <t xml:space="preserve">Савенкова Владислава Геннадіївна </t>
  </si>
  <si>
    <t>28/07-17</t>
  </si>
  <si>
    <t>Литвин Олена Володимирівна</t>
  </si>
  <si>
    <t>28/07-18</t>
  </si>
  <si>
    <t>Сочка Катерина Андріївна</t>
  </si>
  <si>
    <t>28/07-19</t>
  </si>
  <si>
    <t>Семка Ростислав В'ячеславович</t>
  </si>
  <si>
    <t>28/07-20</t>
  </si>
  <si>
    <t>Яцюк Світлана Анатоліївна</t>
  </si>
  <si>
    <t>28/07-21</t>
  </si>
  <si>
    <t>Полященко Валентина Іванівна</t>
  </si>
  <si>
    <t>28/07-22</t>
  </si>
  <si>
    <t>Анущенко Віталій Іванович</t>
  </si>
  <si>
    <t>28/07-23</t>
  </si>
  <si>
    <t xml:space="preserve">Лінтур Інна Володимирівна </t>
  </si>
  <si>
    <t>28/07-24</t>
  </si>
  <si>
    <t>Воронецька Ірина Яківна</t>
  </si>
  <si>
    <t>28/07-25</t>
  </si>
  <si>
    <t>Ющенко Ірина Володимирівна</t>
  </si>
  <si>
    <t>28/07-26</t>
  </si>
  <si>
    <t>Козак Ганна Олександрівна</t>
  </si>
  <si>
    <t>28/07-27</t>
  </si>
  <si>
    <t xml:space="preserve">Сиплива Галина Миколаївна </t>
  </si>
  <si>
    <t>28/07-28</t>
  </si>
  <si>
    <t>Миханів Ліліана Михайлівна</t>
  </si>
  <si>
    <t>28/07-29</t>
  </si>
  <si>
    <t xml:space="preserve">Роїк Галина Павлівна </t>
  </si>
  <si>
    <t>28/07-30</t>
  </si>
  <si>
    <t xml:space="preserve">Шатова Олена Дмитрівна </t>
  </si>
  <si>
    <t>28/07-31</t>
  </si>
  <si>
    <t>Каменчук Євгеній Вікторович</t>
  </si>
  <si>
    <t>28/07-32</t>
  </si>
  <si>
    <t xml:space="preserve">Невірковець Вікторія Анатоліївна </t>
  </si>
  <si>
    <t>28/07-33</t>
  </si>
  <si>
    <t>Костюк Вікторія Анатоліївна</t>
  </si>
  <si>
    <t>28/07-34</t>
  </si>
  <si>
    <t>Дубініна Марина Вікторівна</t>
  </si>
  <si>
    <t>28/07-35</t>
  </si>
  <si>
    <t>Васильченко Дар'я ігорівна</t>
  </si>
  <si>
    <t>28/07-36</t>
  </si>
  <si>
    <t>Самарічева Тетяна Анатоліївна</t>
  </si>
  <si>
    <t>28/07-37</t>
  </si>
  <si>
    <t>Дудак Леся Зенонівна</t>
  </si>
  <si>
    <t>28/07-38</t>
  </si>
  <si>
    <t>Присяжнюк Таїсія Василівна</t>
  </si>
  <si>
    <t>28/07-39</t>
  </si>
  <si>
    <t>Поворознюк Інна</t>
  </si>
  <si>
    <t>28/07-40</t>
  </si>
  <si>
    <t>Случак Наталія Анатоліївна</t>
  </si>
  <si>
    <t>28/07-41</t>
  </si>
  <si>
    <t>Іванова Тетяна Миколаївна</t>
  </si>
  <si>
    <t>28/07-42</t>
  </si>
  <si>
    <t>Пахолюк Олександр Олегович</t>
  </si>
  <si>
    <t>28/07-43</t>
  </si>
  <si>
    <t>Квасницька Раїса Степанівна</t>
  </si>
  <si>
    <t>28/07-44</t>
  </si>
  <si>
    <t>Филиппова Наталя Степанівна</t>
  </si>
  <si>
    <t>28/07-45</t>
  </si>
  <si>
    <t>Степенко Вікторія Валеріївна</t>
  </si>
  <si>
    <t>28/07-46</t>
  </si>
  <si>
    <t>Орехова Ніна Василівна</t>
  </si>
  <si>
    <t>28/07-47</t>
  </si>
  <si>
    <t xml:space="preserve">Галтман Тетяна Василівна </t>
  </si>
  <si>
    <t>28/07-48</t>
  </si>
  <si>
    <t>Штифорук Тетяна Володимирівна</t>
  </si>
  <si>
    <t>28/07-49</t>
  </si>
  <si>
    <t>Величко Ганна Юріївна</t>
  </si>
  <si>
    <t>28/07-50</t>
  </si>
  <si>
    <t>Захарків Ольга Миколаївна</t>
  </si>
  <si>
    <t>28/07-51</t>
  </si>
  <si>
    <t>Бабаєва Арзу Гадірівна</t>
  </si>
  <si>
    <t>28/07-52</t>
  </si>
  <si>
    <t>Артьомова Марія Анатоліївна</t>
  </si>
  <si>
    <t>28/07-53</t>
  </si>
  <si>
    <t>Дячкіна Олена Олексіївна</t>
  </si>
  <si>
    <t>28/07-54</t>
  </si>
  <si>
    <t>Сохацький Олександр Іванович</t>
  </si>
  <si>
    <t>28/07-55</t>
  </si>
  <si>
    <t>Дядченко Ніна Анатоліївна</t>
  </si>
  <si>
    <t>28/07-56</t>
  </si>
  <si>
    <t>Яценко Валентина Володимирівна</t>
  </si>
  <si>
    <t>28/07-57</t>
  </si>
  <si>
    <t>Неофітний Ростислав Васильович</t>
  </si>
  <si>
    <t>28/07-58</t>
  </si>
  <si>
    <t>Мельник Ольга Михайлівна</t>
  </si>
  <si>
    <t>28/07-59</t>
  </si>
  <si>
    <t xml:space="preserve">Дребот Людмила Степанівна </t>
  </si>
  <si>
    <t>28/07-60</t>
  </si>
  <si>
    <t>Шевчук Олександр Миколайович</t>
  </si>
  <si>
    <t>28/07-61</t>
  </si>
  <si>
    <t>Барський Юрій Миколайович</t>
  </si>
  <si>
    <t>28/07-62</t>
  </si>
  <si>
    <t xml:space="preserve">Науменко Ірина Анатоліївна </t>
  </si>
  <si>
    <t>28/07-63</t>
  </si>
  <si>
    <t>Сауляк Віталій Ярославович</t>
  </si>
  <si>
    <t>28/07-64</t>
  </si>
  <si>
    <t>Сауляк Мирослава Ярославівна</t>
  </si>
  <si>
    <t>28/07-65</t>
  </si>
  <si>
    <t>Сербиненко Тетяна Олександрівна</t>
  </si>
  <si>
    <t>28/07-66</t>
  </si>
  <si>
    <t>Бедікян Надія Іванівна</t>
  </si>
  <si>
    <t>28/07-67</t>
  </si>
  <si>
    <t>Іванюк Надія Валентинівна</t>
  </si>
  <si>
    <t>28/07-68</t>
  </si>
  <si>
    <t>Хоменко Оксана Володимирівна</t>
  </si>
  <si>
    <t>28/07-69</t>
  </si>
  <si>
    <t xml:space="preserve">Прядко Тетяна Андріївна </t>
  </si>
  <si>
    <t>28/07-70</t>
  </si>
  <si>
    <t>Левичкіна Олена Валентинівна</t>
  </si>
  <si>
    <t>28/07-71</t>
  </si>
  <si>
    <t xml:space="preserve">Паладій Марія Георгіївна </t>
  </si>
  <si>
    <t>28/07-72</t>
  </si>
  <si>
    <t>Анфінова Анна Вікторівна</t>
  </si>
  <si>
    <t>28/07-73</t>
  </si>
  <si>
    <t>Лукашева Олена Валеріївна</t>
  </si>
  <si>
    <t>28/07-74</t>
  </si>
  <si>
    <t xml:space="preserve">Ведмеденко Марина Володимирівна </t>
  </si>
  <si>
    <t>28/07-75</t>
  </si>
  <si>
    <t xml:space="preserve">Чорна Тетяна Василівна </t>
  </si>
  <si>
    <t>28/07-76</t>
  </si>
  <si>
    <t>Вікоренко Альона Леонідівна</t>
  </si>
  <si>
    <t>28/07-77</t>
  </si>
  <si>
    <t>Шелудько Світлана Михайлівна</t>
  </si>
  <si>
    <t>28/07-78</t>
  </si>
  <si>
    <t>Дубець Ніколета Георгіївна</t>
  </si>
  <si>
    <t>28/07-79</t>
  </si>
  <si>
    <t>Рожок Наталія Миколаївна</t>
  </si>
  <si>
    <t>28/07-80</t>
  </si>
  <si>
    <t>Барамикова Євгенія Олександрівна</t>
  </si>
  <si>
    <t>28/07-81</t>
  </si>
  <si>
    <t>Фокіна Олена Вікторівна</t>
  </si>
  <si>
    <t>28/07-82</t>
  </si>
  <si>
    <t>Петренко Ольга Іванівна</t>
  </si>
  <si>
    <t>28/07-83</t>
  </si>
  <si>
    <t>Михайленко Олена Вікторівна</t>
  </si>
  <si>
    <t>28/07-84</t>
  </si>
  <si>
    <t>Кукурудзяк Леся Василівна</t>
  </si>
  <si>
    <t>28/07-85</t>
  </si>
  <si>
    <t>Василик Ірина Петрівна</t>
  </si>
  <si>
    <t>28/07-86</t>
  </si>
  <si>
    <t>Лазута Ірина Степанівна</t>
  </si>
  <si>
    <t>28/07-87</t>
  </si>
  <si>
    <t>Орловська Наталія Миколаївна</t>
  </si>
  <si>
    <t>28/07-88</t>
  </si>
  <si>
    <t>Москаленко Сергій Васильович</t>
  </si>
  <si>
    <t>28/07-89</t>
  </si>
  <si>
    <t>Сотула Оксана Віталіївна</t>
  </si>
  <si>
    <t>28/07-90</t>
  </si>
  <si>
    <t>Данилишин Ярослав Іванович</t>
  </si>
  <si>
    <t>28/07-91</t>
  </si>
  <si>
    <t xml:space="preserve">Бородавченко Ірина Григорівна </t>
  </si>
  <si>
    <t>28/07-92</t>
  </si>
  <si>
    <t xml:space="preserve">Матросова Людмила Миколаївна </t>
  </si>
  <si>
    <t>28/07-93</t>
  </si>
  <si>
    <t>Тарасова Оксана Олександрівна</t>
  </si>
  <si>
    <t>28/07-94</t>
  </si>
  <si>
    <t>Димарчук Тетяна Вікторівна</t>
  </si>
  <si>
    <t>28/07-95</t>
  </si>
  <si>
    <t>Клочко Іраіда Олександрівна</t>
  </si>
  <si>
    <t>28/07-96</t>
  </si>
  <si>
    <t>Хазанюк Галина Федорівна</t>
  </si>
  <si>
    <t>28/07-97</t>
  </si>
  <si>
    <t>Кушнарьова Світлана Борисівна</t>
  </si>
  <si>
    <t>28/07-98</t>
  </si>
  <si>
    <t xml:space="preserve">Шелест Дар'я Сергіївна </t>
  </si>
  <si>
    <t>28/07-99</t>
  </si>
  <si>
    <t>Голосова Лідія Віталіївна</t>
  </si>
  <si>
    <t>28/07-100</t>
  </si>
  <si>
    <t xml:space="preserve">Бутрик Альона Григорівна </t>
  </si>
  <si>
    <t>28/07-101</t>
  </si>
  <si>
    <t>Акімова Анастасія Ігорівна</t>
  </si>
  <si>
    <t>28/07-102</t>
  </si>
  <si>
    <t>Павленко Вікторія Віталіївна</t>
  </si>
  <si>
    <t>28/07-103</t>
  </si>
  <si>
    <t>Харченко Інна Георгіївна</t>
  </si>
  <si>
    <t>28/07-104</t>
  </si>
  <si>
    <t xml:space="preserve">Гаврутенко Леся Анатоліївна </t>
  </si>
  <si>
    <t>28/07-105</t>
  </si>
  <si>
    <t>Бондар Ірина Григорівна</t>
  </si>
  <si>
    <t>28/07-106</t>
  </si>
  <si>
    <t>Мандрика Тетяна Петрівна</t>
  </si>
  <si>
    <t>28/07-107</t>
  </si>
  <si>
    <t xml:space="preserve">Андросова Вікторія  Олександрівна </t>
  </si>
  <si>
    <t>28/07-108</t>
  </si>
  <si>
    <t>Товстолуг Євгеній Миколайович</t>
  </si>
  <si>
    <t>28/07-109</t>
  </si>
  <si>
    <t>Павлик Анна Йосипівна</t>
  </si>
  <si>
    <t>28/07-110</t>
  </si>
  <si>
    <t>Дишлюк Олександра Василівна</t>
  </si>
  <si>
    <t>28/07-111</t>
  </si>
  <si>
    <t>Брич Марія Степанівна</t>
  </si>
  <si>
    <t>28/07-112</t>
  </si>
  <si>
    <t>Дученко Ганна Вікторівна</t>
  </si>
  <si>
    <t>28/07-113</t>
  </si>
  <si>
    <t>Лупак Оксана Ярославівна</t>
  </si>
  <si>
    <t>28/07-114</t>
  </si>
  <si>
    <t>Лабінцева Олена Петрівна</t>
  </si>
  <si>
    <t>28/07-115</t>
  </si>
  <si>
    <t>Лисенко Юлія Вікторівна</t>
  </si>
  <si>
    <t>28/07-116</t>
  </si>
  <si>
    <t>Дiана Пержан</t>
  </si>
  <si>
    <t>28/07-117</t>
  </si>
  <si>
    <t>Лобач Наталя Геннадіївна</t>
  </si>
  <si>
    <t>28/07-118</t>
  </si>
  <si>
    <t>Клименко Олена Вікторівна</t>
  </si>
  <si>
    <t>28/07-119</t>
  </si>
  <si>
    <t>Лисенко Ольга Петрівна</t>
  </si>
  <si>
    <t>28/07-120</t>
  </si>
  <si>
    <t xml:space="preserve">Колесник Леся Миколаївна </t>
  </si>
  <si>
    <t>28/07-121</t>
  </si>
  <si>
    <t>Мазін Леся Миколаївна</t>
  </si>
  <si>
    <t>28/07-122</t>
  </si>
  <si>
    <t>Георгієвська Олександра Юріївна</t>
  </si>
  <si>
    <t>28/07-123</t>
  </si>
  <si>
    <t>Брезіцька Олена Вікторівна</t>
  </si>
  <si>
    <t>28/07-124</t>
  </si>
  <si>
    <t>Колб Лариса Євгенівна</t>
  </si>
  <si>
    <t>28/07-125</t>
  </si>
  <si>
    <t>Якобі Віра Іванівна</t>
  </si>
  <si>
    <t>28/07-126</t>
  </si>
  <si>
    <t>Шведчикова Тетяна Володимирівна</t>
  </si>
  <si>
    <t>28/07-127</t>
  </si>
  <si>
    <t>28/07-128</t>
  </si>
  <si>
    <t>Черевична Віталіна Миколаївна</t>
  </si>
  <si>
    <t>28/07-129</t>
  </si>
  <si>
    <t>Козик Людмила Михайлівна</t>
  </si>
  <si>
    <t>28/07-130</t>
  </si>
  <si>
    <t xml:space="preserve">Кубинець Наталя Ярославівна </t>
  </si>
  <si>
    <t>28/07-131</t>
  </si>
  <si>
    <t>Файчук Ольга Валеріївна</t>
  </si>
  <si>
    <t>Вакула Оксана Ярославівна</t>
  </si>
  <si>
    <t>11/08-1</t>
  </si>
  <si>
    <t>Лимаренко Світлана Сергіївна</t>
  </si>
  <si>
    <t>11/08-2</t>
  </si>
  <si>
    <t>Дорош Галина Тарасівна</t>
  </si>
  <si>
    <t>11/08-3</t>
  </si>
  <si>
    <t>Гусєва Тетяна Леонідівна</t>
  </si>
  <si>
    <t>11/08-4</t>
  </si>
  <si>
    <t>Степова Світлана Миколаївна</t>
  </si>
  <si>
    <t>11/08-5</t>
  </si>
  <si>
    <t>Єлькіна Світлана Володимирівна</t>
  </si>
  <si>
    <t>11/08-6</t>
  </si>
  <si>
    <t xml:space="preserve">Воронюк Аліна Ярославівна </t>
  </si>
  <si>
    <t>11/08-7</t>
  </si>
  <si>
    <t>Ляшенко Вікторія Вікторівна</t>
  </si>
  <si>
    <t>11/08-8</t>
  </si>
  <si>
    <t>Полякова Наталія Сергіївна</t>
  </si>
  <si>
    <t>11/08-9</t>
  </si>
  <si>
    <t>Соколовська Олена Геннадіївна</t>
  </si>
  <si>
    <t>11/08-10</t>
  </si>
  <si>
    <t>Чуприна Наталія Володимирівна</t>
  </si>
  <si>
    <t>11/08-11</t>
  </si>
  <si>
    <t>Кривошей Людмила Михайлівна</t>
  </si>
  <si>
    <t>11/08-12</t>
  </si>
  <si>
    <t xml:space="preserve">Соник Ольга Василівна </t>
  </si>
  <si>
    <t>11/08-13</t>
  </si>
  <si>
    <t>Бондаренко Лариса Олександрівна</t>
  </si>
  <si>
    <t>11/08-14</t>
  </si>
  <si>
    <t xml:space="preserve">Назаренко Ірина Володимирівна </t>
  </si>
  <si>
    <t>11/08-15</t>
  </si>
  <si>
    <t xml:space="preserve">Данилюк Олександра Вадимівна </t>
  </si>
  <si>
    <t>11/08-16</t>
  </si>
  <si>
    <t>Голосова Наталія Ярославівна</t>
  </si>
  <si>
    <t>11/08-17</t>
  </si>
  <si>
    <t>Іскрак Вікторія Юріївна</t>
  </si>
  <si>
    <t>11/08-18</t>
  </si>
  <si>
    <t>Бєлая Світлана Василівна</t>
  </si>
  <si>
    <t>11/08-19</t>
  </si>
  <si>
    <t xml:space="preserve">Кирилюк Марія Віталіївна </t>
  </si>
  <si>
    <t>11/08-20</t>
  </si>
  <si>
    <t>Пилипенко Любов Вікторівна</t>
  </si>
  <si>
    <t>11/08-21</t>
  </si>
  <si>
    <t>Каліненко Світлана Дмитрівна</t>
  </si>
  <si>
    <t>11/08-22</t>
  </si>
  <si>
    <t>Шепетун  Ольга  Василівна</t>
  </si>
  <si>
    <t>11/08-23</t>
  </si>
  <si>
    <t>Лариса Красновська</t>
  </si>
  <si>
    <t>11/08-24</t>
  </si>
  <si>
    <t>Кущак Оксана Михайлівна</t>
  </si>
  <si>
    <t>11/08-25</t>
  </si>
  <si>
    <t>Короленко Ріта Вікторівна</t>
  </si>
  <si>
    <t>11/08-26</t>
  </si>
  <si>
    <t>Ломака Надія Анатоліївна</t>
  </si>
  <si>
    <t>11/08-27</t>
  </si>
  <si>
    <t>Сич Олена Олександрівна</t>
  </si>
  <si>
    <t>11/08-28</t>
  </si>
  <si>
    <t xml:space="preserve">Хоменко Валерія Олександрівна </t>
  </si>
  <si>
    <t>11/08-29</t>
  </si>
  <si>
    <t xml:space="preserve">Клименко Ганна Василівна </t>
  </si>
  <si>
    <t>11/08-30</t>
  </si>
  <si>
    <t xml:space="preserve">Мусійчук Наталія Михайлівна </t>
  </si>
  <si>
    <t>11/08-31</t>
  </si>
  <si>
    <t>Хоша Марина Олександрівна</t>
  </si>
  <si>
    <t>11/08-32</t>
  </si>
  <si>
    <t xml:space="preserve">Біляк Ніна Миколаївна </t>
  </si>
  <si>
    <t>11/08-33</t>
  </si>
  <si>
    <t>Погубило Василь Іванович</t>
  </si>
  <si>
    <t>11/08-34</t>
  </si>
  <si>
    <t>Ковальський Тарас Анатолійович</t>
  </si>
  <si>
    <t>11/08-35</t>
  </si>
  <si>
    <t>Духніцький Юрій Олексійович</t>
  </si>
  <si>
    <t>11/08-36</t>
  </si>
  <si>
    <t xml:space="preserve">Рашко Любов Василівна </t>
  </si>
  <si>
    <t>11/08-37</t>
  </si>
  <si>
    <t>Синяєва Оксана Анатоліївна</t>
  </si>
  <si>
    <t>11/08-38</t>
  </si>
  <si>
    <t>Никифорова Алла Вікторівна</t>
  </si>
  <si>
    <t>11/08-39</t>
  </si>
  <si>
    <t xml:space="preserve">Чеб Ольга Володимирівна </t>
  </si>
  <si>
    <t>23/04-1</t>
  </si>
  <si>
    <t xml:space="preserve">Колесник Ірина </t>
  </si>
  <si>
    <t>11/08-52</t>
  </si>
  <si>
    <t xml:space="preserve">Натальчук Ольга Святославівна </t>
  </si>
  <si>
    <t>11/08-53</t>
  </si>
  <si>
    <t xml:space="preserve">Остапчук Наталія Миколаївна </t>
  </si>
  <si>
    <t>28/07-169</t>
  </si>
  <si>
    <t xml:space="preserve">Дудка Світлана Анатоліївна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</si>
</sst>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alan.bank.gov.ua/get-user-certificate/8Pps-0yWDypndxXPm09Z" TargetMode="External"/><Relationship Id="rId21" Type="http://schemas.openxmlformats.org/officeDocument/2006/relationships/hyperlink" Target="https://talan.bank.gov.ua/get-user-certificate/9h2OkkaaTIM49TCmE7p8" TargetMode="External"/><Relationship Id="rId42" Type="http://schemas.openxmlformats.org/officeDocument/2006/relationships/hyperlink" Target="https://talan.bank.gov.ua/get-user-certificate/9h2OklP2QpYPOY1B5G-S" TargetMode="External"/><Relationship Id="rId63" Type="http://schemas.openxmlformats.org/officeDocument/2006/relationships/hyperlink" Target="https://talan.bank.gov.ua/get-user-certificate/9h2OkbjU1do-zQw2512h" TargetMode="External"/><Relationship Id="rId84" Type="http://schemas.openxmlformats.org/officeDocument/2006/relationships/hyperlink" Target="https://talan.bank.gov.ua/get-user-certificate/8Pps-sEvheGaSQOQ_5Lk" TargetMode="External"/><Relationship Id="rId138" Type="http://schemas.openxmlformats.org/officeDocument/2006/relationships/hyperlink" Target="https://talan.bank.gov.ua/get-user-certificate/8Pps-fAfxynaf2Zvtv-R" TargetMode="External"/><Relationship Id="rId159" Type="http://schemas.openxmlformats.org/officeDocument/2006/relationships/hyperlink" Target="https://talan.bank.gov.ua/get-user-certificate/8Pps-5Cf1cmqSu-uqrqf" TargetMode="External"/><Relationship Id="rId170" Type="http://schemas.openxmlformats.org/officeDocument/2006/relationships/hyperlink" Target="https://talan.bank.gov.ua/get-user-certificate/8Pps-0MMe5Oxu80Cp0N5" TargetMode="External"/><Relationship Id="rId191" Type="http://schemas.openxmlformats.org/officeDocument/2006/relationships/hyperlink" Target="https://talan.bank.gov.ua/get-user-certificate/8Pps-5oF6_8yPsMH8meG" TargetMode="External"/><Relationship Id="rId205" Type="http://schemas.openxmlformats.org/officeDocument/2006/relationships/hyperlink" Target="https://talan.bank.gov.ua/get-user-certificate/8Pps-XLp_GizClsK0dhC" TargetMode="External"/><Relationship Id="rId226" Type="http://schemas.openxmlformats.org/officeDocument/2006/relationships/hyperlink" Target="https://talan.bank.gov.ua/get-user-certificate/ThOwu7iB659w7uGB7Gu_" TargetMode="External"/><Relationship Id="rId247" Type="http://schemas.openxmlformats.org/officeDocument/2006/relationships/hyperlink" Target="https://talan.bank.gov.ua/get-user-certificate/ThOwukmSLvKztp3Cq3rd" TargetMode="External"/><Relationship Id="rId107" Type="http://schemas.openxmlformats.org/officeDocument/2006/relationships/hyperlink" Target="https://talan.bank.gov.ua/get-user-certificate/8Pps-eRn9in1eL6ysK0J" TargetMode="External"/><Relationship Id="rId11" Type="http://schemas.openxmlformats.org/officeDocument/2006/relationships/hyperlink" Target="https://talan.bank.gov.ua/get-user-certificate/x6KBoQtgCFY_b2YA6LRR" TargetMode="External"/><Relationship Id="rId32" Type="http://schemas.openxmlformats.org/officeDocument/2006/relationships/hyperlink" Target="https://talan.bank.gov.ua/get-user-certificate/9h2OkzDLtJ_As6SDH9jn" TargetMode="External"/><Relationship Id="rId53" Type="http://schemas.openxmlformats.org/officeDocument/2006/relationships/hyperlink" Target="https://talan.bank.gov.ua/get-user-certificate/9h2OkZKAt0-JErYcPMoi" TargetMode="External"/><Relationship Id="rId74" Type="http://schemas.openxmlformats.org/officeDocument/2006/relationships/hyperlink" Target="https://talan.bank.gov.ua/get-user-certificate/9h2OkM1g7G_t7-c0hexk" TargetMode="External"/><Relationship Id="rId128" Type="http://schemas.openxmlformats.org/officeDocument/2006/relationships/hyperlink" Target="https://talan.bank.gov.ua/get-user-certificate/8Pps-X1DGU7uiC-aamAO" TargetMode="External"/><Relationship Id="rId149" Type="http://schemas.openxmlformats.org/officeDocument/2006/relationships/hyperlink" Target="https://talan.bank.gov.ua/get-user-certificate/8Pps-HK5AKG6eqgRZzfC" TargetMode="External"/><Relationship Id="rId5" Type="http://schemas.openxmlformats.org/officeDocument/2006/relationships/hyperlink" Target="https://talan.bank.gov.ua/get-user-certificate/x6KBoFdZOpxHFiY_6bTU" TargetMode="External"/><Relationship Id="rId95" Type="http://schemas.openxmlformats.org/officeDocument/2006/relationships/hyperlink" Target="https://talan.bank.gov.ua/get-user-certificate/8Pps-wXykS-AKtm2HhMO" TargetMode="External"/><Relationship Id="rId160" Type="http://schemas.openxmlformats.org/officeDocument/2006/relationships/hyperlink" Target="https://talan.bank.gov.ua/get-user-certificate/8Pps-vQcBdJsOeWp3fc0" TargetMode="External"/><Relationship Id="rId181" Type="http://schemas.openxmlformats.org/officeDocument/2006/relationships/hyperlink" Target="https://talan.bank.gov.ua/get-user-certificate/8Pps-hDQAlNSguAktkib" TargetMode="External"/><Relationship Id="rId216" Type="http://schemas.openxmlformats.org/officeDocument/2006/relationships/hyperlink" Target="https://talan.bank.gov.ua/get-user-certificate/ThOwua85ivBIu98MYmyw" TargetMode="External"/><Relationship Id="rId237" Type="http://schemas.openxmlformats.org/officeDocument/2006/relationships/hyperlink" Target="https://talan.bank.gov.ua/get-user-certificate/ThOwuNgbIeLTO7Yqljhf" TargetMode="External"/><Relationship Id="rId22" Type="http://schemas.openxmlformats.org/officeDocument/2006/relationships/hyperlink" Target="https://talan.bank.gov.ua/get-user-certificate/9h2Ok6cL56mjNfqzr1EI" TargetMode="External"/><Relationship Id="rId43" Type="http://schemas.openxmlformats.org/officeDocument/2006/relationships/hyperlink" Target="https://talan.bank.gov.ua/get-user-certificate/9h2Okz2LPkANqnUvTnkJ" TargetMode="External"/><Relationship Id="rId64" Type="http://schemas.openxmlformats.org/officeDocument/2006/relationships/hyperlink" Target="https://talan.bank.gov.ua/get-user-certificate/9h2OkoUZqTIDgxjtAEhK" TargetMode="External"/><Relationship Id="rId118" Type="http://schemas.openxmlformats.org/officeDocument/2006/relationships/hyperlink" Target="https://talan.bank.gov.ua/get-user-certificate/8Pps-eeNlrW2O2odE91Y" TargetMode="External"/><Relationship Id="rId139" Type="http://schemas.openxmlformats.org/officeDocument/2006/relationships/hyperlink" Target="https://talan.bank.gov.ua/get-user-certificate/8Pps-GyCSRXxUzD0Xdu6" TargetMode="External"/><Relationship Id="rId85" Type="http://schemas.openxmlformats.org/officeDocument/2006/relationships/hyperlink" Target="https://talan.bank.gov.ua/get-user-certificate/8Pps-a26b0IZ5-iNNLLV" TargetMode="External"/><Relationship Id="rId150" Type="http://schemas.openxmlformats.org/officeDocument/2006/relationships/hyperlink" Target="https://talan.bank.gov.ua/get-user-certificate/8Pps-ZZh3HWRqxtI19wd" TargetMode="External"/><Relationship Id="rId171" Type="http://schemas.openxmlformats.org/officeDocument/2006/relationships/hyperlink" Target="https://talan.bank.gov.ua/get-user-certificate/8Pps-bMYL_3UcNOMjAC6" TargetMode="External"/><Relationship Id="rId192" Type="http://schemas.openxmlformats.org/officeDocument/2006/relationships/hyperlink" Target="https://talan.bank.gov.ua/get-user-certificate/8Pps-oV_PtBGGm8hQONQ" TargetMode="External"/><Relationship Id="rId206" Type="http://schemas.openxmlformats.org/officeDocument/2006/relationships/hyperlink" Target="https://talan.bank.gov.ua/get-user-certificate/8Pps-j76xlC6Vy7LywT3" TargetMode="External"/><Relationship Id="rId227" Type="http://schemas.openxmlformats.org/officeDocument/2006/relationships/hyperlink" Target="https://talan.bank.gov.ua/get-user-certificate/ThOwu-oy-0aZODPisQ-U" TargetMode="External"/><Relationship Id="rId248" Type="http://schemas.openxmlformats.org/officeDocument/2006/relationships/hyperlink" Target="https://talan.bank.gov.ua/get-user-certificate/ThOwuUofZgriMMb94G0A" TargetMode="External"/><Relationship Id="rId12" Type="http://schemas.openxmlformats.org/officeDocument/2006/relationships/hyperlink" Target="https://talan.bank.gov.ua/get-user-certificate/x6KBokm1q-0lfpJHgZw-" TargetMode="External"/><Relationship Id="rId33" Type="http://schemas.openxmlformats.org/officeDocument/2006/relationships/hyperlink" Target="https://talan.bank.gov.ua/get-user-certificate/9h2OkT1ImdNIFVsgYySm" TargetMode="External"/><Relationship Id="rId108" Type="http://schemas.openxmlformats.org/officeDocument/2006/relationships/hyperlink" Target="https://talan.bank.gov.ua/get-user-certificate/8Pps-xAdqb8REuMGdNr2" TargetMode="External"/><Relationship Id="rId129" Type="http://schemas.openxmlformats.org/officeDocument/2006/relationships/hyperlink" Target="https://talan.bank.gov.ua/get-user-certificate/8Pps-EC9R_h94vqD-jxy" TargetMode="External"/><Relationship Id="rId54" Type="http://schemas.openxmlformats.org/officeDocument/2006/relationships/hyperlink" Target="https://talan.bank.gov.ua/get-user-certificate/9h2Ok63xgoXKdwAJUoto" TargetMode="External"/><Relationship Id="rId75" Type="http://schemas.openxmlformats.org/officeDocument/2006/relationships/hyperlink" Target="https://talan.bank.gov.ua/get-user-certificate/9h2Ok4MqnKN_z3q2xX8q" TargetMode="External"/><Relationship Id="rId96" Type="http://schemas.openxmlformats.org/officeDocument/2006/relationships/hyperlink" Target="https://talan.bank.gov.ua/get-user-certificate/8Pps-bqYL8-AtszS--HE" TargetMode="External"/><Relationship Id="rId140" Type="http://schemas.openxmlformats.org/officeDocument/2006/relationships/hyperlink" Target="https://talan.bank.gov.ua/get-user-certificate/8Pps-VBpw3J2j5o9pj5B" TargetMode="External"/><Relationship Id="rId161" Type="http://schemas.openxmlformats.org/officeDocument/2006/relationships/hyperlink" Target="https://talan.bank.gov.ua/get-user-certificate/8Pps-TtEnJka7P9c2uUS" TargetMode="External"/><Relationship Id="rId182" Type="http://schemas.openxmlformats.org/officeDocument/2006/relationships/hyperlink" Target="https://talan.bank.gov.ua/get-user-certificate/8Pps-ril5cWxaNLeL6eK" TargetMode="External"/><Relationship Id="rId217" Type="http://schemas.openxmlformats.org/officeDocument/2006/relationships/hyperlink" Target="https://talan.bank.gov.ua/get-user-certificate/ThOwuEsqvwUIl0sMBvMH" TargetMode="External"/><Relationship Id="rId6" Type="http://schemas.openxmlformats.org/officeDocument/2006/relationships/hyperlink" Target="https://talan.bank.gov.ua/get-user-certificate/x6KBo7tXr1cFYBBx5h9F" TargetMode="External"/><Relationship Id="rId238" Type="http://schemas.openxmlformats.org/officeDocument/2006/relationships/hyperlink" Target="https://talan.bank.gov.ua/get-user-certificate/ThOwuHu325v87QQlQ-UN" TargetMode="External"/><Relationship Id="rId23" Type="http://schemas.openxmlformats.org/officeDocument/2006/relationships/hyperlink" Target="https://talan.bank.gov.ua/get-user-certificate/9h2OkYRtHnsT-zeLX5kn" TargetMode="External"/><Relationship Id="rId119" Type="http://schemas.openxmlformats.org/officeDocument/2006/relationships/hyperlink" Target="https://talan.bank.gov.ua/get-user-certificate/8Pps-vT80A-yfRgvn1DB" TargetMode="External"/><Relationship Id="rId44" Type="http://schemas.openxmlformats.org/officeDocument/2006/relationships/hyperlink" Target="https://talan.bank.gov.ua/get-user-certificate/9h2OkRVjSfOCikhjbjE2" TargetMode="External"/><Relationship Id="rId65" Type="http://schemas.openxmlformats.org/officeDocument/2006/relationships/hyperlink" Target="https://talan.bank.gov.ua/get-user-certificate/9h2OkDJg6us1bIY3gkZw" TargetMode="External"/><Relationship Id="rId86" Type="http://schemas.openxmlformats.org/officeDocument/2006/relationships/hyperlink" Target="https://talan.bank.gov.ua/get-user-certificate/8Pps-yri6cvAvoD8mp_u" TargetMode="External"/><Relationship Id="rId130" Type="http://schemas.openxmlformats.org/officeDocument/2006/relationships/hyperlink" Target="https://talan.bank.gov.ua/get-user-certificate/8Pps-cIu1qFiy_zU9udn" TargetMode="External"/><Relationship Id="rId151" Type="http://schemas.openxmlformats.org/officeDocument/2006/relationships/hyperlink" Target="https://talan.bank.gov.ua/get-user-certificate/8Pps-jm0UGOO4dZt4g44" TargetMode="External"/><Relationship Id="rId172" Type="http://schemas.openxmlformats.org/officeDocument/2006/relationships/hyperlink" Target="https://talan.bank.gov.ua/get-user-certificate/8Pps-n4gFiQtb3-SW1ZN" TargetMode="External"/><Relationship Id="rId193" Type="http://schemas.openxmlformats.org/officeDocument/2006/relationships/hyperlink" Target="https://talan.bank.gov.ua/get-user-certificate/8Pps-BKqYHM7yMlLo9eX" TargetMode="External"/><Relationship Id="rId207" Type="http://schemas.openxmlformats.org/officeDocument/2006/relationships/hyperlink" Target="https://talan.bank.gov.ua/get-user-certificate/8Pps-0TZ1HhGthXxSdz3" TargetMode="External"/><Relationship Id="rId228" Type="http://schemas.openxmlformats.org/officeDocument/2006/relationships/hyperlink" Target="https://talan.bank.gov.ua/get-user-certificate/ThOwuyp_BV1Hp3zmmWss" TargetMode="External"/><Relationship Id="rId249" Type="http://schemas.openxmlformats.org/officeDocument/2006/relationships/hyperlink" Target="https://talan.bank.gov.ua/get-user-certificate/ThOwuUQa8m2izi5OEXwx" TargetMode="External"/><Relationship Id="rId13" Type="http://schemas.openxmlformats.org/officeDocument/2006/relationships/hyperlink" Target="https://talan.bank.gov.ua/get-user-certificate/x6KBoy1DKa7gDSoxhaRO" TargetMode="External"/><Relationship Id="rId109" Type="http://schemas.openxmlformats.org/officeDocument/2006/relationships/hyperlink" Target="https://talan.bank.gov.ua/get-user-certificate/8Pps-obgJB1t0Eydw7fp" TargetMode="External"/><Relationship Id="rId34" Type="http://schemas.openxmlformats.org/officeDocument/2006/relationships/hyperlink" Target="https://talan.bank.gov.ua/get-user-certificate/9h2OkQchC537lZV-25KC" TargetMode="External"/><Relationship Id="rId55" Type="http://schemas.openxmlformats.org/officeDocument/2006/relationships/hyperlink" Target="https://talan.bank.gov.ua/get-user-certificate/9h2Okyk2p69vhJtgARF5" TargetMode="External"/><Relationship Id="rId76" Type="http://schemas.openxmlformats.org/officeDocument/2006/relationships/hyperlink" Target="https://talan.bank.gov.ua/get-user-certificate/9h2OkhpgjWlGwBlfs8rK" TargetMode="External"/><Relationship Id="rId97" Type="http://schemas.openxmlformats.org/officeDocument/2006/relationships/hyperlink" Target="https://talan.bank.gov.ua/get-user-certificate/8Pps-hHJuZ-GkPrWzX7z" TargetMode="External"/><Relationship Id="rId120" Type="http://schemas.openxmlformats.org/officeDocument/2006/relationships/hyperlink" Target="https://talan.bank.gov.ua/get-user-certificate/8Pps-qiK7YaCNfkhypVW" TargetMode="External"/><Relationship Id="rId141" Type="http://schemas.openxmlformats.org/officeDocument/2006/relationships/hyperlink" Target="https://talan.bank.gov.ua/get-user-certificate/8Pps-bgk8Vu_LxCNtE_N" TargetMode="External"/><Relationship Id="rId7" Type="http://schemas.openxmlformats.org/officeDocument/2006/relationships/hyperlink" Target="https://talan.bank.gov.ua/get-user-certificate/x6KBouBSnmjZbMc4b6Qt" TargetMode="External"/><Relationship Id="rId162" Type="http://schemas.openxmlformats.org/officeDocument/2006/relationships/hyperlink" Target="https://talan.bank.gov.ua/get-user-certificate/8Pps-YTjS-yKgukd71Hv" TargetMode="External"/><Relationship Id="rId183" Type="http://schemas.openxmlformats.org/officeDocument/2006/relationships/hyperlink" Target="https://talan.bank.gov.ua/get-user-certificate/8Pps-IlaqYzK94FT95s0" TargetMode="External"/><Relationship Id="rId218" Type="http://schemas.openxmlformats.org/officeDocument/2006/relationships/hyperlink" Target="https://talan.bank.gov.ua/get-user-certificate/ThOwuhRlfSCd4JRTA28N" TargetMode="External"/><Relationship Id="rId239" Type="http://schemas.openxmlformats.org/officeDocument/2006/relationships/hyperlink" Target="https://talan.bank.gov.ua/get-user-certificate/ThOwuVNr6AjvhhdHslxC" TargetMode="External"/><Relationship Id="rId250" Type="http://schemas.openxmlformats.org/officeDocument/2006/relationships/hyperlink" Target="https://talan.bank.gov.ua/get-user-certificate/ThOwuZOrdx57wVEUi5EE" TargetMode="External"/><Relationship Id="rId24" Type="http://schemas.openxmlformats.org/officeDocument/2006/relationships/hyperlink" Target="https://talan.bank.gov.ua/get-user-certificate/9h2Ok_Eth1YCs--rr-2Q" TargetMode="External"/><Relationship Id="rId45" Type="http://schemas.openxmlformats.org/officeDocument/2006/relationships/hyperlink" Target="https://talan.bank.gov.ua/get-user-certificate/9h2OkcNt3KFe4ajz6MYG" TargetMode="External"/><Relationship Id="rId66" Type="http://schemas.openxmlformats.org/officeDocument/2006/relationships/hyperlink" Target="https://talan.bank.gov.ua/get-user-certificate/9h2OktxR4zJ7X0JQwY-T" TargetMode="External"/><Relationship Id="rId87" Type="http://schemas.openxmlformats.org/officeDocument/2006/relationships/hyperlink" Target="https://talan.bank.gov.ua/get-user-certificate/8Pps-eVUtC_OWAgIV7L7" TargetMode="External"/><Relationship Id="rId110" Type="http://schemas.openxmlformats.org/officeDocument/2006/relationships/hyperlink" Target="https://talan.bank.gov.ua/get-user-certificate/8Pps-kl8oaKwFrzmRvzC" TargetMode="External"/><Relationship Id="rId131" Type="http://schemas.openxmlformats.org/officeDocument/2006/relationships/hyperlink" Target="https://talan.bank.gov.ua/get-user-certificate/8Pps-tsLznFTPS7Ioom7" TargetMode="External"/><Relationship Id="rId152" Type="http://schemas.openxmlformats.org/officeDocument/2006/relationships/hyperlink" Target="https://talan.bank.gov.ua/get-user-certificate/8Pps-rdncnm1BQpbVWJ-" TargetMode="External"/><Relationship Id="rId173" Type="http://schemas.openxmlformats.org/officeDocument/2006/relationships/hyperlink" Target="https://talan.bank.gov.ua/get-user-certificate/8Pps-_txnHxAm0Aq8-Gt" TargetMode="External"/><Relationship Id="rId194" Type="http://schemas.openxmlformats.org/officeDocument/2006/relationships/hyperlink" Target="https://talan.bank.gov.ua/get-user-certificate/8Pps-Y4sEUo9FO0CyZgT" TargetMode="External"/><Relationship Id="rId208" Type="http://schemas.openxmlformats.org/officeDocument/2006/relationships/hyperlink" Target="https://talan.bank.gov.ua/get-user-certificate/8Pps-0H8OzgmP05eABGD" TargetMode="External"/><Relationship Id="rId229" Type="http://schemas.openxmlformats.org/officeDocument/2006/relationships/hyperlink" Target="https://talan.bank.gov.ua/get-user-certificate/ThOwu7W1vH-hJWylVlYe" TargetMode="External"/><Relationship Id="rId240" Type="http://schemas.openxmlformats.org/officeDocument/2006/relationships/hyperlink" Target="https://talan.bank.gov.ua/get-user-certificate/ThOwu4p-P8TrtIqQXnLl" TargetMode="External"/><Relationship Id="rId14" Type="http://schemas.openxmlformats.org/officeDocument/2006/relationships/hyperlink" Target="https://talan.bank.gov.ua/get-user-certificate/x6KBojvxep9zoyhgehi0" TargetMode="External"/><Relationship Id="rId35" Type="http://schemas.openxmlformats.org/officeDocument/2006/relationships/hyperlink" Target="https://talan.bank.gov.ua/get-user-certificate/9h2OkyGMds2EtjHs_QJm" TargetMode="External"/><Relationship Id="rId56" Type="http://schemas.openxmlformats.org/officeDocument/2006/relationships/hyperlink" Target="https://talan.bank.gov.ua/get-user-certificate/9h2OkpPHX8kZCZE6I_3n" TargetMode="External"/><Relationship Id="rId77" Type="http://schemas.openxmlformats.org/officeDocument/2006/relationships/hyperlink" Target="https://talan.bank.gov.ua/get-user-certificate/ZWiBNDXaw8eFnZD5nSXJ" TargetMode="External"/><Relationship Id="rId100" Type="http://schemas.openxmlformats.org/officeDocument/2006/relationships/hyperlink" Target="https://talan.bank.gov.ua/get-user-certificate/8Pps-nMgeYX7qFFgKwo-" TargetMode="External"/><Relationship Id="rId8" Type="http://schemas.openxmlformats.org/officeDocument/2006/relationships/hyperlink" Target="https://talan.bank.gov.ua/get-user-certificate/x6KBomwQ6yucvS6lYLow" TargetMode="External"/><Relationship Id="rId98" Type="http://schemas.openxmlformats.org/officeDocument/2006/relationships/hyperlink" Target="https://talan.bank.gov.ua/get-user-certificate/8Pps-ebVsJ9SIY0rc2Jj" TargetMode="External"/><Relationship Id="rId121" Type="http://schemas.openxmlformats.org/officeDocument/2006/relationships/hyperlink" Target="https://talan.bank.gov.ua/get-user-certificate/8Pps-KRG3DUK6ZnxgR4h" TargetMode="External"/><Relationship Id="rId142" Type="http://schemas.openxmlformats.org/officeDocument/2006/relationships/hyperlink" Target="https://talan.bank.gov.ua/get-user-certificate/8Pps-zqcI95vxdp29Yhh" TargetMode="External"/><Relationship Id="rId163" Type="http://schemas.openxmlformats.org/officeDocument/2006/relationships/hyperlink" Target="https://talan.bank.gov.ua/get-user-certificate/8Pps-rtRwnLGc4XXRb2_" TargetMode="External"/><Relationship Id="rId184" Type="http://schemas.openxmlformats.org/officeDocument/2006/relationships/hyperlink" Target="https://talan.bank.gov.ua/get-user-certificate/8Pps-ahhzQ8Te4lXnlPq" TargetMode="External"/><Relationship Id="rId219" Type="http://schemas.openxmlformats.org/officeDocument/2006/relationships/hyperlink" Target="https://talan.bank.gov.ua/get-user-certificate/ThOwuGemlbau7lhif2yn" TargetMode="External"/><Relationship Id="rId230" Type="http://schemas.openxmlformats.org/officeDocument/2006/relationships/hyperlink" Target="https://talan.bank.gov.ua/get-user-certificate/ThOwut63wHO2sks2hasz" TargetMode="External"/><Relationship Id="rId251" Type="http://schemas.openxmlformats.org/officeDocument/2006/relationships/hyperlink" Target="https://talan.bank.gov.ua/get-user-certificate/ThOwu0A0JFhsReAy9-V1" TargetMode="External"/><Relationship Id="rId25" Type="http://schemas.openxmlformats.org/officeDocument/2006/relationships/hyperlink" Target="https://talan.bank.gov.ua/get-user-certificate/9h2OkXnakMQqu5gwmasX" TargetMode="External"/><Relationship Id="rId46" Type="http://schemas.openxmlformats.org/officeDocument/2006/relationships/hyperlink" Target="https://talan.bank.gov.ua/get-user-certificate/9h2OkZ84da8qavpTqc8Z" TargetMode="External"/><Relationship Id="rId67" Type="http://schemas.openxmlformats.org/officeDocument/2006/relationships/hyperlink" Target="https://talan.bank.gov.ua/get-user-certificate/9h2OkM0TIOI9M79c9Jo3" TargetMode="External"/><Relationship Id="rId88" Type="http://schemas.openxmlformats.org/officeDocument/2006/relationships/hyperlink" Target="https://talan.bank.gov.ua/get-user-certificate/8Pps-y93wU4KcjpgG3ln" TargetMode="External"/><Relationship Id="rId111" Type="http://schemas.openxmlformats.org/officeDocument/2006/relationships/hyperlink" Target="https://talan.bank.gov.ua/get-user-certificate/8Pps-OFs_RIzFH9P26mr" TargetMode="External"/><Relationship Id="rId132" Type="http://schemas.openxmlformats.org/officeDocument/2006/relationships/hyperlink" Target="https://talan.bank.gov.ua/get-user-certificate/8Pps-uJHenWdxX8D9CQu" TargetMode="External"/><Relationship Id="rId153" Type="http://schemas.openxmlformats.org/officeDocument/2006/relationships/hyperlink" Target="https://talan.bank.gov.ua/get-user-certificate/8Pps-IIXsK44evBnmNUW" TargetMode="External"/><Relationship Id="rId174" Type="http://schemas.openxmlformats.org/officeDocument/2006/relationships/hyperlink" Target="https://talan.bank.gov.ua/get-user-certificate/8Pps-5sGkzK2ME5TBC_1" TargetMode="External"/><Relationship Id="rId195" Type="http://schemas.openxmlformats.org/officeDocument/2006/relationships/hyperlink" Target="https://talan.bank.gov.ua/get-user-certificate/8Pps-J5cjnBcK-8Jpmob" TargetMode="External"/><Relationship Id="rId209" Type="http://schemas.openxmlformats.org/officeDocument/2006/relationships/hyperlink" Target="https://talan.bank.gov.ua/get-user-certificate/8Pps-IrKHWNalgC_NKXc" TargetMode="External"/><Relationship Id="rId220" Type="http://schemas.openxmlformats.org/officeDocument/2006/relationships/hyperlink" Target="https://talan.bank.gov.ua/get-user-certificate/ThOwuCBVDnvc36P5_bDG" TargetMode="External"/><Relationship Id="rId241" Type="http://schemas.openxmlformats.org/officeDocument/2006/relationships/hyperlink" Target="https://talan.bank.gov.ua/get-user-certificate/ThOwuHa8Yp-8bS6Fnun9" TargetMode="External"/><Relationship Id="rId15" Type="http://schemas.openxmlformats.org/officeDocument/2006/relationships/hyperlink" Target="https://talan.bank.gov.ua/get-user-certificate/x6KBoaW9d0kYr7OAiFuh" TargetMode="External"/><Relationship Id="rId36" Type="http://schemas.openxmlformats.org/officeDocument/2006/relationships/hyperlink" Target="https://talan.bank.gov.ua/get-user-certificate/9h2OktXP-hdvwnK--LWT" TargetMode="External"/><Relationship Id="rId57" Type="http://schemas.openxmlformats.org/officeDocument/2006/relationships/hyperlink" Target="https://talan.bank.gov.ua/get-user-certificate/9h2OkRCg0e8Nq4KY7_CP" TargetMode="External"/><Relationship Id="rId78" Type="http://schemas.openxmlformats.org/officeDocument/2006/relationships/hyperlink" Target="https://talan.bank.gov.ua/get-user-certificate/H71K2vU5cSm5zS7zhXbQ" TargetMode="External"/><Relationship Id="rId99" Type="http://schemas.openxmlformats.org/officeDocument/2006/relationships/hyperlink" Target="https://talan.bank.gov.ua/get-user-certificate/8Pps-GJb5M5tl0-Xtz7R" TargetMode="External"/><Relationship Id="rId101" Type="http://schemas.openxmlformats.org/officeDocument/2006/relationships/hyperlink" Target="https://talan.bank.gov.ua/get-user-certificate/8Pps-0jY99FEZOzi-xIM" TargetMode="External"/><Relationship Id="rId122" Type="http://schemas.openxmlformats.org/officeDocument/2006/relationships/hyperlink" Target="https://talan.bank.gov.ua/get-user-certificate/8Pps-sHm22tKlKTX_Hzw" TargetMode="External"/><Relationship Id="rId143" Type="http://schemas.openxmlformats.org/officeDocument/2006/relationships/hyperlink" Target="https://talan.bank.gov.ua/get-user-certificate/8Pps-2zZes4ueTG2Ucck" TargetMode="External"/><Relationship Id="rId164" Type="http://schemas.openxmlformats.org/officeDocument/2006/relationships/hyperlink" Target="https://talan.bank.gov.ua/get-user-certificate/8Pps-9znY9HyDWBw0B5M" TargetMode="External"/><Relationship Id="rId185" Type="http://schemas.openxmlformats.org/officeDocument/2006/relationships/hyperlink" Target="https://talan.bank.gov.ua/get-user-certificate/8Pps-Zf03xc1JwheI6Wt" TargetMode="External"/><Relationship Id="rId9" Type="http://schemas.openxmlformats.org/officeDocument/2006/relationships/hyperlink" Target="https://talan.bank.gov.ua/get-user-certificate/x6KBoUW7nNb6xEn9oeXo" TargetMode="External"/><Relationship Id="rId210" Type="http://schemas.openxmlformats.org/officeDocument/2006/relationships/hyperlink" Target="https://talan.bank.gov.ua/get-user-certificate/8Pps-gQC214LSqfxjBBX" TargetMode="External"/><Relationship Id="rId26" Type="http://schemas.openxmlformats.org/officeDocument/2006/relationships/hyperlink" Target="https://talan.bank.gov.ua/get-user-certificate/9h2OkjyCQgZNNo4nS2pm" TargetMode="External"/><Relationship Id="rId231" Type="http://schemas.openxmlformats.org/officeDocument/2006/relationships/hyperlink" Target="https://talan.bank.gov.ua/get-user-certificate/ThOwuOrE8gHNtTeW400e" TargetMode="External"/><Relationship Id="rId252" Type="http://schemas.openxmlformats.org/officeDocument/2006/relationships/hyperlink" Target="https://talan.bank.gov.ua/get-user-certificate/ThOwuXK5K0uHvcbfg8Lc" TargetMode="External"/><Relationship Id="rId47" Type="http://schemas.openxmlformats.org/officeDocument/2006/relationships/hyperlink" Target="https://talan.bank.gov.ua/get-user-certificate/9h2Ok29MZ6CqqVkMDls0" TargetMode="External"/><Relationship Id="rId68" Type="http://schemas.openxmlformats.org/officeDocument/2006/relationships/hyperlink" Target="https://talan.bank.gov.ua/get-user-certificate/9h2OklJ3EydXW1Jd0een" TargetMode="External"/><Relationship Id="rId89" Type="http://schemas.openxmlformats.org/officeDocument/2006/relationships/hyperlink" Target="https://talan.bank.gov.ua/get-user-certificate/8Pps-Hd4d6Dsm0EtD0wg" TargetMode="External"/><Relationship Id="rId112" Type="http://schemas.openxmlformats.org/officeDocument/2006/relationships/hyperlink" Target="https://talan.bank.gov.ua/get-user-certificate/8Pps-sJ1gCTf3Ct5nnCB" TargetMode="External"/><Relationship Id="rId133" Type="http://schemas.openxmlformats.org/officeDocument/2006/relationships/hyperlink" Target="https://talan.bank.gov.ua/get-user-certificate/8Pps-IWLSNzAxZchcduk" TargetMode="External"/><Relationship Id="rId154" Type="http://schemas.openxmlformats.org/officeDocument/2006/relationships/hyperlink" Target="https://talan.bank.gov.ua/get-user-certificate/8Pps-PFUjA4IBcxHKa2h" TargetMode="External"/><Relationship Id="rId175" Type="http://schemas.openxmlformats.org/officeDocument/2006/relationships/hyperlink" Target="https://talan.bank.gov.ua/get-user-certificate/8Pps-NVi9Kh53hqAD5hV" TargetMode="External"/><Relationship Id="rId196" Type="http://schemas.openxmlformats.org/officeDocument/2006/relationships/hyperlink" Target="https://talan.bank.gov.ua/get-user-certificate/8Pps-ZmwveXrNLPWgajm" TargetMode="External"/><Relationship Id="rId200" Type="http://schemas.openxmlformats.org/officeDocument/2006/relationships/hyperlink" Target="https://talan.bank.gov.ua/get-user-certificate/8Pps-Zr66QUKAYZmzN7H" TargetMode="External"/><Relationship Id="rId16" Type="http://schemas.openxmlformats.org/officeDocument/2006/relationships/hyperlink" Target="https://talan.bank.gov.ua/get-user-certificate/x6KBofgr5fQ3nocUUPhe" TargetMode="External"/><Relationship Id="rId221" Type="http://schemas.openxmlformats.org/officeDocument/2006/relationships/hyperlink" Target="https://talan.bank.gov.ua/get-user-certificate/ThOwucZP05akGJZmj_Rn" TargetMode="External"/><Relationship Id="rId242" Type="http://schemas.openxmlformats.org/officeDocument/2006/relationships/hyperlink" Target="https://talan.bank.gov.ua/get-user-certificate/ThOwu_1Nkw7qWwjeTEsw" TargetMode="External"/><Relationship Id="rId37" Type="http://schemas.openxmlformats.org/officeDocument/2006/relationships/hyperlink" Target="https://talan.bank.gov.ua/get-user-certificate/9h2OkQKZVB8_6ITnddZF" TargetMode="External"/><Relationship Id="rId58" Type="http://schemas.openxmlformats.org/officeDocument/2006/relationships/hyperlink" Target="https://talan.bank.gov.ua/get-user-certificate/9h2OkaqkfqOu54gu6lPf" TargetMode="External"/><Relationship Id="rId79" Type="http://schemas.openxmlformats.org/officeDocument/2006/relationships/hyperlink" Target="https://talan.bank.gov.ua/get-user-certificate/1sZbgvDkaNUi4LmwqYcS" TargetMode="External"/><Relationship Id="rId102" Type="http://schemas.openxmlformats.org/officeDocument/2006/relationships/hyperlink" Target="https://talan.bank.gov.ua/get-user-certificate/8Pps-U-OF5dFUEF3PvNU" TargetMode="External"/><Relationship Id="rId123" Type="http://schemas.openxmlformats.org/officeDocument/2006/relationships/hyperlink" Target="https://talan.bank.gov.ua/get-user-certificate/8Pps-eNyXhXdg2AqqvQO" TargetMode="External"/><Relationship Id="rId144" Type="http://schemas.openxmlformats.org/officeDocument/2006/relationships/hyperlink" Target="https://talan.bank.gov.ua/get-user-certificate/8Pps-GP-3lqGyPFMmuZk" TargetMode="External"/><Relationship Id="rId90" Type="http://schemas.openxmlformats.org/officeDocument/2006/relationships/hyperlink" Target="https://talan.bank.gov.ua/get-user-certificate/8Pps-7FODKOnyKVGc-0_" TargetMode="External"/><Relationship Id="rId165" Type="http://schemas.openxmlformats.org/officeDocument/2006/relationships/hyperlink" Target="https://talan.bank.gov.ua/get-user-certificate/8Pps-xdwhqPeIv12COnd" TargetMode="External"/><Relationship Id="rId186" Type="http://schemas.openxmlformats.org/officeDocument/2006/relationships/hyperlink" Target="https://talan.bank.gov.ua/get-user-certificate/8Pps-Sun-PWAJD59P5Ux" TargetMode="External"/><Relationship Id="rId211" Type="http://schemas.openxmlformats.org/officeDocument/2006/relationships/hyperlink" Target="https://talan.bank.gov.ua/get-user-certificate/8Pps-5izOkz8esAPNa5f" TargetMode="External"/><Relationship Id="rId232" Type="http://schemas.openxmlformats.org/officeDocument/2006/relationships/hyperlink" Target="https://talan.bank.gov.ua/get-user-certificate/ThOwuacy4D7ZFgkPCrfz" TargetMode="External"/><Relationship Id="rId253" Type="http://schemas.openxmlformats.org/officeDocument/2006/relationships/hyperlink" Target="https://talan.bank.gov.ua/get-user-certificate/Ju85bs_IgPfmhXiERoOa" TargetMode="External"/><Relationship Id="rId27" Type="http://schemas.openxmlformats.org/officeDocument/2006/relationships/hyperlink" Target="https://talan.bank.gov.ua/get-user-certificate/9h2OkUO8ZY-7ClzgxdJp" TargetMode="External"/><Relationship Id="rId48" Type="http://schemas.openxmlformats.org/officeDocument/2006/relationships/hyperlink" Target="https://talan.bank.gov.ua/get-user-certificate/9h2Ok1dpjtDcV6Xc_59_" TargetMode="External"/><Relationship Id="rId69" Type="http://schemas.openxmlformats.org/officeDocument/2006/relationships/hyperlink" Target="https://talan.bank.gov.ua/get-user-certificate/9h2OkX4mYn_gm5_e54zl" TargetMode="External"/><Relationship Id="rId113" Type="http://schemas.openxmlformats.org/officeDocument/2006/relationships/hyperlink" Target="https://talan.bank.gov.ua/get-user-certificate/8Pps-vxqT8uPp_33QapO" TargetMode="External"/><Relationship Id="rId134" Type="http://schemas.openxmlformats.org/officeDocument/2006/relationships/hyperlink" Target="https://talan.bank.gov.ua/get-user-certificate/8Pps-l7Jw7e0VbIfWMx3" TargetMode="External"/><Relationship Id="rId80" Type="http://schemas.openxmlformats.org/officeDocument/2006/relationships/hyperlink" Target="https://talan.bank.gov.ua/get-user-certificate/1sZbgeP3LE-eRVWJQfnJ" TargetMode="External"/><Relationship Id="rId155" Type="http://schemas.openxmlformats.org/officeDocument/2006/relationships/hyperlink" Target="https://talan.bank.gov.ua/get-user-certificate/8Pps-gBCdvh79mV2DDGt" TargetMode="External"/><Relationship Id="rId176" Type="http://schemas.openxmlformats.org/officeDocument/2006/relationships/hyperlink" Target="https://talan.bank.gov.ua/get-user-certificate/8Pps-f7HQr2lIGErL70V" TargetMode="External"/><Relationship Id="rId197" Type="http://schemas.openxmlformats.org/officeDocument/2006/relationships/hyperlink" Target="https://talan.bank.gov.ua/get-user-certificate/8Pps-R50UyaYT7Z3p7Vd" TargetMode="External"/><Relationship Id="rId201" Type="http://schemas.openxmlformats.org/officeDocument/2006/relationships/hyperlink" Target="https://talan.bank.gov.ua/get-user-certificate/8Pps-YmoBfVbIq-qTWYf" TargetMode="External"/><Relationship Id="rId222" Type="http://schemas.openxmlformats.org/officeDocument/2006/relationships/hyperlink" Target="https://talan.bank.gov.ua/get-user-certificate/ThOwu_01fnmd60funvEe" TargetMode="External"/><Relationship Id="rId243" Type="http://schemas.openxmlformats.org/officeDocument/2006/relationships/hyperlink" Target="https://talan.bank.gov.ua/get-user-certificate/ThOwunk2P00qgLAqorXx" TargetMode="External"/><Relationship Id="rId17" Type="http://schemas.openxmlformats.org/officeDocument/2006/relationships/hyperlink" Target="https://talan.bank.gov.ua/get-user-certificate/x6KBoFLBlgp_ZnBsojyl" TargetMode="External"/><Relationship Id="rId38" Type="http://schemas.openxmlformats.org/officeDocument/2006/relationships/hyperlink" Target="https://talan.bank.gov.ua/get-user-certificate/9h2OkDKUlhxfzF9F8sJM" TargetMode="External"/><Relationship Id="rId59" Type="http://schemas.openxmlformats.org/officeDocument/2006/relationships/hyperlink" Target="https://talan.bank.gov.ua/get-user-certificate/9h2OkzsyPlBN9pnR66im" TargetMode="External"/><Relationship Id="rId103" Type="http://schemas.openxmlformats.org/officeDocument/2006/relationships/hyperlink" Target="https://talan.bank.gov.ua/get-user-certificate/8Pps-LAnpebt8U3QfxUx" TargetMode="External"/><Relationship Id="rId124" Type="http://schemas.openxmlformats.org/officeDocument/2006/relationships/hyperlink" Target="https://talan.bank.gov.ua/get-user-certificate/8Pps-3c38fvioEdGq6S7" TargetMode="External"/><Relationship Id="rId70" Type="http://schemas.openxmlformats.org/officeDocument/2006/relationships/hyperlink" Target="https://talan.bank.gov.ua/get-user-certificate/9h2OkBTSZQFI5ppJQHjs" TargetMode="External"/><Relationship Id="rId91" Type="http://schemas.openxmlformats.org/officeDocument/2006/relationships/hyperlink" Target="https://talan.bank.gov.ua/get-user-certificate/8Pps-cFnCpBBDXFr_qsj" TargetMode="External"/><Relationship Id="rId145" Type="http://schemas.openxmlformats.org/officeDocument/2006/relationships/hyperlink" Target="https://talan.bank.gov.ua/get-user-certificate/8Pps-1LGUVl6Md2K0n6z" TargetMode="External"/><Relationship Id="rId166" Type="http://schemas.openxmlformats.org/officeDocument/2006/relationships/hyperlink" Target="https://talan.bank.gov.ua/get-user-certificate/8Pps-p3HRr7uEQThjW98" TargetMode="External"/><Relationship Id="rId187" Type="http://schemas.openxmlformats.org/officeDocument/2006/relationships/hyperlink" Target="https://talan.bank.gov.ua/get-user-certificate/8Pps-Mgmizy8uBOAXe_P" TargetMode="External"/><Relationship Id="rId1" Type="http://schemas.openxmlformats.org/officeDocument/2006/relationships/hyperlink" Target="https://talan.bank.gov.ua/get-user-certificate/x6KBoFION_8diTEjYIB-" TargetMode="External"/><Relationship Id="rId212" Type="http://schemas.openxmlformats.org/officeDocument/2006/relationships/hyperlink" Target="https://talan.bank.gov.ua/get-user-certificate/TZtBwbcDSTdpXNz0oup8" TargetMode="External"/><Relationship Id="rId233" Type="http://schemas.openxmlformats.org/officeDocument/2006/relationships/hyperlink" Target="https://talan.bank.gov.ua/get-user-certificate/ThOwunwty7Q4F4KT2duy" TargetMode="External"/><Relationship Id="rId254" Type="http://schemas.openxmlformats.org/officeDocument/2006/relationships/hyperlink" Target="https://talan.bank.gov.ua/get-user-certificate/dTNcof4prGbEmfgYZXLC" TargetMode="External"/><Relationship Id="rId28" Type="http://schemas.openxmlformats.org/officeDocument/2006/relationships/hyperlink" Target="https://talan.bank.gov.ua/get-user-certificate/9h2Ok04Zf9-pOPDEj7jq" TargetMode="External"/><Relationship Id="rId49" Type="http://schemas.openxmlformats.org/officeDocument/2006/relationships/hyperlink" Target="https://talan.bank.gov.ua/get-user-certificate/9h2OkkLmuprOWFU9CpwI" TargetMode="External"/><Relationship Id="rId114" Type="http://schemas.openxmlformats.org/officeDocument/2006/relationships/hyperlink" Target="https://talan.bank.gov.ua/get-user-certificate/8Pps-jHkacOWXU_fmn8F" TargetMode="External"/><Relationship Id="rId60" Type="http://schemas.openxmlformats.org/officeDocument/2006/relationships/hyperlink" Target="https://talan.bank.gov.ua/get-user-certificate/9h2OkLY590iKAvTqL9B1" TargetMode="External"/><Relationship Id="rId81" Type="http://schemas.openxmlformats.org/officeDocument/2006/relationships/hyperlink" Target="https://talan.bank.gov.ua/get-user-certificate/1sZbgOb1dPhHADqiEYUD" TargetMode="External"/><Relationship Id="rId135" Type="http://schemas.openxmlformats.org/officeDocument/2006/relationships/hyperlink" Target="https://talan.bank.gov.ua/get-user-certificate/8Pps-f2fyA2nykr84SUK" TargetMode="External"/><Relationship Id="rId156" Type="http://schemas.openxmlformats.org/officeDocument/2006/relationships/hyperlink" Target="https://talan.bank.gov.ua/get-user-certificate/8Pps-ruyScwxoImpPrD7" TargetMode="External"/><Relationship Id="rId177" Type="http://schemas.openxmlformats.org/officeDocument/2006/relationships/hyperlink" Target="https://talan.bank.gov.ua/get-user-certificate/8Pps-S-NlaNadSPPxAu9" TargetMode="External"/><Relationship Id="rId198" Type="http://schemas.openxmlformats.org/officeDocument/2006/relationships/hyperlink" Target="https://talan.bank.gov.ua/get-user-certificate/8Pps-hTMlKRv4COwELqi" TargetMode="External"/><Relationship Id="rId202" Type="http://schemas.openxmlformats.org/officeDocument/2006/relationships/hyperlink" Target="https://talan.bank.gov.ua/get-user-certificate/8Pps-qIHRU2kw62CGrYg" TargetMode="External"/><Relationship Id="rId223" Type="http://schemas.openxmlformats.org/officeDocument/2006/relationships/hyperlink" Target="https://talan.bank.gov.ua/get-user-certificate/ThOwuCORHwywaNx7mPFb" TargetMode="External"/><Relationship Id="rId244" Type="http://schemas.openxmlformats.org/officeDocument/2006/relationships/hyperlink" Target="https://talan.bank.gov.ua/get-user-certificate/ThOwu305PRZ9jz97-dD8" TargetMode="External"/><Relationship Id="rId18" Type="http://schemas.openxmlformats.org/officeDocument/2006/relationships/hyperlink" Target="https://talan.bank.gov.ua/get-user-certificate/x6KBoMohh3iEMI2QloVX" TargetMode="External"/><Relationship Id="rId39" Type="http://schemas.openxmlformats.org/officeDocument/2006/relationships/hyperlink" Target="https://talan.bank.gov.ua/get-user-certificate/9h2OkOSy0EdAltgeFQz4" TargetMode="External"/><Relationship Id="rId50" Type="http://schemas.openxmlformats.org/officeDocument/2006/relationships/hyperlink" Target="https://talan.bank.gov.ua/get-user-certificate/9h2OkkiEewi6PYOtMw33" TargetMode="External"/><Relationship Id="rId104" Type="http://schemas.openxmlformats.org/officeDocument/2006/relationships/hyperlink" Target="https://talan.bank.gov.ua/get-user-certificate/8Pps-7reabsoRket7Ykf" TargetMode="External"/><Relationship Id="rId125" Type="http://schemas.openxmlformats.org/officeDocument/2006/relationships/hyperlink" Target="https://talan.bank.gov.ua/get-user-certificate/8Pps-yD6FRB7KtV6rN0w" TargetMode="External"/><Relationship Id="rId146" Type="http://schemas.openxmlformats.org/officeDocument/2006/relationships/hyperlink" Target="https://talan.bank.gov.ua/get-user-certificate/8Pps-3Jjofj6WqZq53nb" TargetMode="External"/><Relationship Id="rId167" Type="http://schemas.openxmlformats.org/officeDocument/2006/relationships/hyperlink" Target="https://talan.bank.gov.ua/get-user-certificate/8Pps-D5zGeNnVZlqKCan" TargetMode="External"/><Relationship Id="rId188" Type="http://schemas.openxmlformats.org/officeDocument/2006/relationships/hyperlink" Target="https://talan.bank.gov.ua/get-user-certificate/8Pps-pKSRd9hvOVYX92b" TargetMode="External"/><Relationship Id="rId71" Type="http://schemas.openxmlformats.org/officeDocument/2006/relationships/hyperlink" Target="https://talan.bank.gov.ua/get-user-certificate/9h2Oku0hbX-zo6EDRrQ0" TargetMode="External"/><Relationship Id="rId92" Type="http://schemas.openxmlformats.org/officeDocument/2006/relationships/hyperlink" Target="https://talan.bank.gov.ua/get-user-certificate/8Pps-FwIPV-onpYLE-Wl" TargetMode="External"/><Relationship Id="rId213" Type="http://schemas.openxmlformats.org/officeDocument/2006/relationships/hyperlink" Target="https://talan.bank.gov.ua/get-user-certificate/ThOwueeOI5m-LsqiKCIH" TargetMode="External"/><Relationship Id="rId234" Type="http://schemas.openxmlformats.org/officeDocument/2006/relationships/hyperlink" Target="https://talan.bank.gov.ua/get-user-certificate/ThOwuM2yA66owM9hdLoX" TargetMode="External"/><Relationship Id="rId2" Type="http://schemas.openxmlformats.org/officeDocument/2006/relationships/hyperlink" Target="https://talan.bank.gov.ua/get-user-certificate/x6KBoNs7n5GvaWdqZM8B" TargetMode="External"/><Relationship Id="rId29" Type="http://schemas.openxmlformats.org/officeDocument/2006/relationships/hyperlink" Target="https://talan.bank.gov.ua/get-user-certificate/9h2Okm9nOLCQ687M15ra" TargetMode="External"/><Relationship Id="rId255" Type="http://schemas.openxmlformats.org/officeDocument/2006/relationships/hyperlink" Target="https://talan.bank.gov.ua/get-user-certificate/fUV12EK_beB-d8gQ_Vev" TargetMode="External"/><Relationship Id="rId40" Type="http://schemas.openxmlformats.org/officeDocument/2006/relationships/hyperlink" Target="https://talan.bank.gov.ua/get-user-certificate/9h2OkaPYAyBjJqfpE3fs" TargetMode="External"/><Relationship Id="rId115" Type="http://schemas.openxmlformats.org/officeDocument/2006/relationships/hyperlink" Target="https://talan.bank.gov.ua/get-user-certificate/8Pps-EMvhdzRc2z7ujGi" TargetMode="External"/><Relationship Id="rId136" Type="http://schemas.openxmlformats.org/officeDocument/2006/relationships/hyperlink" Target="https://talan.bank.gov.ua/get-user-certificate/8Pps-z3hWFdsZu7fInfK" TargetMode="External"/><Relationship Id="rId157" Type="http://schemas.openxmlformats.org/officeDocument/2006/relationships/hyperlink" Target="https://talan.bank.gov.ua/get-user-certificate/8Pps-7Nm-ZmXg4qwa1Wb" TargetMode="External"/><Relationship Id="rId178" Type="http://schemas.openxmlformats.org/officeDocument/2006/relationships/hyperlink" Target="https://talan.bank.gov.ua/get-user-certificate/8Pps-jXuViUGZNXwlD6I" TargetMode="External"/><Relationship Id="rId61" Type="http://schemas.openxmlformats.org/officeDocument/2006/relationships/hyperlink" Target="https://talan.bank.gov.ua/get-user-certificate/9h2Ok3LK93SwexZTkJaA" TargetMode="External"/><Relationship Id="rId82" Type="http://schemas.openxmlformats.org/officeDocument/2006/relationships/hyperlink" Target="https://talan.bank.gov.ua/get-user-certificate/8Pps-DmpW77Amj7WLODP" TargetMode="External"/><Relationship Id="rId199" Type="http://schemas.openxmlformats.org/officeDocument/2006/relationships/hyperlink" Target="https://talan.bank.gov.ua/get-user-certificate/8Pps-PTAOFsZN6l1Axks" TargetMode="External"/><Relationship Id="rId203" Type="http://schemas.openxmlformats.org/officeDocument/2006/relationships/hyperlink" Target="https://talan.bank.gov.ua/get-user-certificate/8Pps-t_mPqRYycPvM9Ex" TargetMode="External"/><Relationship Id="rId19" Type="http://schemas.openxmlformats.org/officeDocument/2006/relationships/hyperlink" Target="https://talan.bank.gov.ua/get-user-certificate/9h2OkIpcbrCNu76wmSSF" TargetMode="External"/><Relationship Id="rId224" Type="http://schemas.openxmlformats.org/officeDocument/2006/relationships/hyperlink" Target="https://talan.bank.gov.ua/get-user-certificate/ThOwuWTZXUhKosDXA6rV" TargetMode="External"/><Relationship Id="rId245" Type="http://schemas.openxmlformats.org/officeDocument/2006/relationships/hyperlink" Target="https://talan.bank.gov.ua/get-user-certificate/ThOwuBDIUqEJUA2zZ-6A" TargetMode="External"/><Relationship Id="rId30" Type="http://schemas.openxmlformats.org/officeDocument/2006/relationships/hyperlink" Target="https://talan.bank.gov.ua/get-user-certificate/9h2OkYKSJqA8T0VD4OVl" TargetMode="External"/><Relationship Id="rId105" Type="http://schemas.openxmlformats.org/officeDocument/2006/relationships/hyperlink" Target="https://talan.bank.gov.ua/get-user-certificate/8Pps-99SG9u0AsZ0LTYq" TargetMode="External"/><Relationship Id="rId126" Type="http://schemas.openxmlformats.org/officeDocument/2006/relationships/hyperlink" Target="https://talan.bank.gov.ua/get-user-certificate/8Pps-JePlXGuhHpyXAFP" TargetMode="External"/><Relationship Id="rId147" Type="http://schemas.openxmlformats.org/officeDocument/2006/relationships/hyperlink" Target="https://talan.bank.gov.ua/get-user-certificate/8Pps--2x7V77jl0MsL7L" TargetMode="External"/><Relationship Id="rId168" Type="http://schemas.openxmlformats.org/officeDocument/2006/relationships/hyperlink" Target="https://talan.bank.gov.ua/get-user-certificate/8Pps-MQo0jGA0s0CPdPb" TargetMode="External"/><Relationship Id="rId51" Type="http://schemas.openxmlformats.org/officeDocument/2006/relationships/hyperlink" Target="https://talan.bank.gov.ua/get-user-certificate/9h2OkV80zhUSHnh7nM43" TargetMode="External"/><Relationship Id="rId72" Type="http://schemas.openxmlformats.org/officeDocument/2006/relationships/hyperlink" Target="https://talan.bank.gov.ua/get-user-certificate/9h2OkhXWgtL8s6LTKEch" TargetMode="External"/><Relationship Id="rId93" Type="http://schemas.openxmlformats.org/officeDocument/2006/relationships/hyperlink" Target="https://talan.bank.gov.ua/get-user-certificate/8Pps-bA28zqmoZtxYjrK" TargetMode="External"/><Relationship Id="rId189" Type="http://schemas.openxmlformats.org/officeDocument/2006/relationships/hyperlink" Target="https://talan.bank.gov.ua/get-user-certificate/8Pps-kdjioaiuMWAPu_E" TargetMode="External"/><Relationship Id="rId3" Type="http://schemas.openxmlformats.org/officeDocument/2006/relationships/hyperlink" Target="https://talan.bank.gov.ua/get-user-certificate/x6KBo5I2tAjQfn8jH612" TargetMode="External"/><Relationship Id="rId214" Type="http://schemas.openxmlformats.org/officeDocument/2006/relationships/hyperlink" Target="https://talan.bank.gov.ua/get-user-certificate/ThOwuCkaGjUsKap4YCKq" TargetMode="External"/><Relationship Id="rId235" Type="http://schemas.openxmlformats.org/officeDocument/2006/relationships/hyperlink" Target="https://talan.bank.gov.ua/get-user-certificate/ThOwudyOJa-b5i9IETO_" TargetMode="External"/><Relationship Id="rId256" Type="http://schemas.openxmlformats.org/officeDocument/2006/relationships/printerSettings" Target="../printerSettings/printerSettings1.bin"/><Relationship Id="rId116" Type="http://schemas.openxmlformats.org/officeDocument/2006/relationships/hyperlink" Target="https://talan.bank.gov.ua/get-user-certificate/8Pps-024ZVECxIp2MCBI" TargetMode="External"/><Relationship Id="rId137" Type="http://schemas.openxmlformats.org/officeDocument/2006/relationships/hyperlink" Target="https://talan.bank.gov.ua/get-user-certificate/8Pps-8hDX3yo8MLnsI5p" TargetMode="External"/><Relationship Id="rId158" Type="http://schemas.openxmlformats.org/officeDocument/2006/relationships/hyperlink" Target="https://talan.bank.gov.ua/get-user-certificate/8Pps-b6Xnlml-GGx_wKQ" TargetMode="External"/><Relationship Id="rId20" Type="http://schemas.openxmlformats.org/officeDocument/2006/relationships/hyperlink" Target="https://talan.bank.gov.ua/get-user-certificate/9h2OkNPV10xTDXZqds1q" TargetMode="External"/><Relationship Id="rId41" Type="http://schemas.openxmlformats.org/officeDocument/2006/relationships/hyperlink" Target="https://talan.bank.gov.ua/get-user-certificate/9h2OkglooP1ZUXvPYBxT" TargetMode="External"/><Relationship Id="rId62" Type="http://schemas.openxmlformats.org/officeDocument/2006/relationships/hyperlink" Target="https://talan.bank.gov.ua/get-user-certificate/9h2OkpiPRfXnr3JeKtix" TargetMode="External"/><Relationship Id="rId83" Type="http://schemas.openxmlformats.org/officeDocument/2006/relationships/hyperlink" Target="https://talan.bank.gov.ua/get-user-certificate/8Pps-oWAruz_1a2972KZ" TargetMode="External"/><Relationship Id="rId179" Type="http://schemas.openxmlformats.org/officeDocument/2006/relationships/hyperlink" Target="https://talan.bank.gov.ua/get-user-certificate/8Pps-NW4TSLONaBTK9z_" TargetMode="External"/><Relationship Id="rId190" Type="http://schemas.openxmlformats.org/officeDocument/2006/relationships/hyperlink" Target="https://talan.bank.gov.ua/get-user-certificate/8Pps-8AAp5DsNa9jmmLb" TargetMode="External"/><Relationship Id="rId204" Type="http://schemas.openxmlformats.org/officeDocument/2006/relationships/hyperlink" Target="https://talan.bank.gov.ua/get-user-certificate/8Pps-2mcEpABd2Zw_W9D" TargetMode="External"/><Relationship Id="rId225" Type="http://schemas.openxmlformats.org/officeDocument/2006/relationships/hyperlink" Target="https://talan.bank.gov.ua/get-user-certificate/ThOwu2K8Mxkhpp_Yde6N" TargetMode="External"/><Relationship Id="rId246" Type="http://schemas.openxmlformats.org/officeDocument/2006/relationships/hyperlink" Target="https://talan.bank.gov.ua/get-user-certificate/ThOwukUl4_u_Lt9FTnhK" TargetMode="External"/><Relationship Id="rId106" Type="http://schemas.openxmlformats.org/officeDocument/2006/relationships/hyperlink" Target="https://talan.bank.gov.ua/get-user-certificate/8Pps-3x1pGR46pOjE-9L" TargetMode="External"/><Relationship Id="rId127" Type="http://schemas.openxmlformats.org/officeDocument/2006/relationships/hyperlink" Target="https://talan.bank.gov.ua/get-user-certificate/8Pps-w201BZ5XiHGvi0j" TargetMode="External"/><Relationship Id="rId10" Type="http://schemas.openxmlformats.org/officeDocument/2006/relationships/hyperlink" Target="https://talan.bank.gov.ua/get-user-certificate/x6KBoS8tllwcTollDvqg" TargetMode="External"/><Relationship Id="rId31" Type="http://schemas.openxmlformats.org/officeDocument/2006/relationships/hyperlink" Target="https://talan.bank.gov.ua/get-user-certificate/9h2OkC_oU860KAyCnD7T" TargetMode="External"/><Relationship Id="rId52" Type="http://schemas.openxmlformats.org/officeDocument/2006/relationships/hyperlink" Target="https://talan.bank.gov.ua/get-user-certificate/9h2OkOsxIG49tztwGp5E" TargetMode="External"/><Relationship Id="rId73" Type="http://schemas.openxmlformats.org/officeDocument/2006/relationships/hyperlink" Target="https://talan.bank.gov.ua/get-user-certificate/9h2Ok6VPYUqzD4GbXr3A" TargetMode="External"/><Relationship Id="rId94" Type="http://schemas.openxmlformats.org/officeDocument/2006/relationships/hyperlink" Target="https://talan.bank.gov.ua/get-user-certificate/8Pps-kjkQPd9XWlc6FWK" TargetMode="External"/><Relationship Id="rId148" Type="http://schemas.openxmlformats.org/officeDocument/2006/relationships/hyperlink" Target="https://talan.bank.gov.ua/get-user-certificate/8Pps-qzjn5O5Mt9fdV-d" TargetMode="External"/><Relationship Id="rId169" Type="http://schemas.openxmlformats.org/officeDocument/2006/relationships/hyperlink" Target="https://talan.bank.gov.ua/get-user-certificate/8Pps-ujn8g-hhSy8cWCN" TargetMode="External"/><Relationship Id="rId4" Type="http://schemas.openxmlformats.org/officeDocument/2006/relationships/hyperlink" Target="https://talan.bank.gov.ua/get-user-certificate/x6KBordz5coAolEhZ042" TargetMode="External"/><Relationship Id="rId180" Type="http://schemas.openxmlformats.org/officeDocument/2006/relationships/hyperlink" Target="https://talan.bank.gov.ua/get-user-certificate/8Pps-DawZokyCHGzOYhp" TargetMode="External"/><Relationship Id="rId215" Type="http://schemas.openxmlformats.org/officeDocument/2006/relationships/hyperlink" Target="https://talan.bank.gov.ua/get-user-certificate/ThOwuUbogkuxPTb_lbwp" TargetMode="External"/><Relationship Id="rId236" Type="http://schemas.openxmlformats.org/officeDocument/2006/relationships/hyperlink" Target="https://talan.bank.gov.ua/get-user-certificate/ThOwuWVKUG2Ldh_0Dfe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6"/>
  <sheetViews>
    <sheetView tabSelected="1" topLeftCell="A236" workbookViewId="0">
      <selection activeCell="N248" sqref="N247:N248"/>
    </sheetView>
  </sheetViews>
  <sheetFormatPr defaultRowHeight="14.4" x14ac:dyDescent="0.3"/>
  <cols>
    <col min="1" max="1" width="8.88671875" style="2"/>
    <col min="2" max="2" width="13.109375" customWidth="1"/>
    <col min="3" max="3" width="36.77734375" customWidth="1"/>
    <col min="4" max="4" width="26.88671875" customWidth="1"/>
  </cols>
  <sheetData>
    <row r="1" spans="1:4" x14ac:dyDescent="0.3">
      <c r="A1" s="1" t="s">
        <v>38</v>
      </c>
      <c r="B1" s="1" t="s">
        <v>37</v>
      </c>
      <c r="C1" s="1" t="s">
        <v>0</v>
      </c>
      <c r="D1" s="1" t="s">
        <v>1</v>
      </c>
    </row>
    <row r="2" spans="1:4" x14ac:dyDescent="0.3">
      <c r="A2" s="2">
        <v>1</v>
      </c>
      <c r="B2" t="s">
        <v>2</v>
      </c>
      <c r="C2" t="s">
        <v>3</v>
      </c>
      <c r="D2" t="str">
        <f>HYPERLINK("https://talan.bank.gov.ua/get-user-certificate/x6KBoFION_8diTEjYIB-","Завантажити сертифікат")</f>
        <v>Завантажити сертифікат</v>
      </c>
    </row>
    <row r="3" spans="1:4" x14ac:dyDescent="0.3">
      <c r="A3" s="2">
        <v>2</v>
      </c>
      <c r="B3" t="s">
        <v>4</v>
      </c>
      <c r="C3" t="s">
        <v>5</v>
      </c>
      <c r="D3" t="str">
        <f>HYPERLINK("https://talan.bank.gov.ua/get-user-certificate/x6KBoNs7n5GvaWdqZM8B","Завантажити сертифікат")</f>
        <v>Завантажити сертифікат</v>
      </c>
    </row>
    <row r="4" spans="1:4" x14ac:dyDescent="0.3">
      <c r="A4" s="2">
        <v>3</v>
      </c>
      <c r="B4" t="s">
        <v>6</v>
      </c>
      <c r="C4" t="s">
        <v>7</v>
      </c>
      <c r="D4" t="str">
        <f>HYPERLINK("https://talan.bank.gov.ua/get-user-certificate/x6KBo5I2tAjQfn8jH612","Завантажити сертифікат")</f>
        <v>Завантажити сертифікат</v>
      </c>
    </row>
    <row r="5" spans="1:4" x14ac:dyDescent="0.3">
      <c r="A5" s="2">
        <v>4</v>
      </c>
      <c r="B5" t="s">
        <v>8</v>
      </c>
      <c r="C5" t="s">
        <v>9</v>
      </c>
      <c r="D5" t="str">
        <f>HYPERLINK("https://talan.bank.gov.ua/get-user-certificate/x6KBordz5coAolEhZ042","Завантажити сертифікат")</f>
        <v>Завантажити сертифікат</v>
      </c>
    </row>
    <row r="6" spans="1:4" x14ac:dyDescent="0.3">
      <c r="A6" s="2">
        <v>5</v>
      </c>
      <c r="B6" t="s">
        <v>10</v>
      </c>
      <c r="C6" t="s">
        <v>3</v>
      </c>
      <c r="D6" t="str">
        <f>HYPERLINK("https://talan.bank.gov.ua/get-user-certificate/x6KBoFdZOpxHFiY_6bTU","Завантажити сертифікат")</f>
        <v>Завантажити сертифікат</v>
      </c>
    </row>
    <row r="7" spans="1:4" x14ac:dyDescent="0.3">
      <c r="A7" s="2">
        <v>6</v>
      </c>
      <c r="B7" t="s">
        <v>11</v>
      </c>
      <c r="C7" t="s">
        <v>12</v>
      </c>
      <c r="D7" t="str">
        <f>HYPERLINK("https://talan.bank.gov.ua/get-user-certificate/x6KBo7tXr1cFYBBx5h9F","Завантажити сертифікат")</f>
        <v>Завантажити сертифікат</v>
      </c>
    </row>
    <row r="8" spans="1:4" x14ac:dyDescent="0.3">
      <c r="A8" s="2">
        <v>7</v>
      </c>
      <c r="B8" t="s">
        <v>13</v>
      </c>
      <c r="C8" t="s">
        <v>14</v>
      </c>
      <c r="D8" t="str">
        <f>HYPERLINK("https://talan.bank.gov.ua/get-user-certificate/x6KBouBSnmjZbMc4b6Qt","Завантажити сертифікат")</f>
        <v>Завантажити сертифікат</v>
      </c>
    </row>
    <row r="9" spans="1:4" x14ac:dyDescent="0.3">
      <c r="A9" s="2">
        <v>8</v>
      </c>
      <c r="B9" t="s">
        <v>15</v>
      </c>
      <c r="C9" t="s">
        <v>16</v>
      </c>
      <c r="D9" t="str">
        <f>HYPERLINK("https://talan.bank.gov.ua/get-user-certificate/x6KBomwQ6yucvS6lYLow","Завантажити сертифікат")</f>
        <v>Завантажити сертифікат</v>
      </c>
    </row>
    <row r="10" spans="1:4" x14ac:dyDescent="0.3">
      <c r="A10" s="2">
        <v>9</v>
      </c>
      <c r="B10" t="s">
        <v>17</v>
      </c>
      <c r="C10" t="s">
        <v>18</v>
      </c>
      <c r="D10" t="str">
        <f>HYPERLINK("https://talan.bank.gov.ua/get-user-certificate/x6KBoUW7nNb6xEn9oeXo","Завантажити сертифікат")</f>
        <v>Завантажити сертифікат</v>
      </c>
    </row>
    <row r="11" spans="1:4" x14ac:dyDescent="0.3">
      <c r="A11" s="2">
        <v>10</v>
      </c>
      <c r="B11" t="s">
        <v>19</v>
      </c>
      <c r="C11" t="s">
        <v>20</v>
      </c>
      <c r="D11" t="str">
        <f>HYPERLINK("https://talan.bank.gov.ua/get-user-certificate/x6KBoS8tllwcTollDvqg","Завантажити сертифікат")</f>
        <v>Завантажити сертифікат</v>
      </c>
    </row>
    <row r="12" spans="1:4" x14ac:dyDescent="0.3">
      <c r="A12" s="2">
        <v>11</v>
      </c>
      <c r="B12" t="s">
        <v>21</v>
      </c>
      <c r="C12" t="s">
        <v>22</v>
      </c>
      <c r="D12" t="str">
        <f>HYPERLINK("https://talan.bank.gov.ua/get-user-certificate/x6KBoQtgCFY_b2YA6LRR","Завантажити сертифікат")</f>
        <v>Завантажити сертифікат</v>
      </c>
    </row>
    <row r="13" spans="1:4" x14ac:dyDescent="0.3">
      <c r="A13" s="2">
        <v>12</v>
      </c>
      <c r="B13" t="s">
        <v>23</v>
      </c>
      <c r="C13" t="s">
        <v>24</v>
      </c>
      <c r="D13" t="str">
        <f>HYPERLINK("https://talan.bank.gov.ua/get-user-certificate/x6KBokm1q-0lfpJHgZw-","Завантажити сертифікат")</f>
        <v>Завантажити сертифікат</v>
      </c>
    </row>
    <row r="14" spans="1:4" x14ac:dyDescent="0.3">
      <c r="A14" s="2">
        <v>13</v>
      </c>
      <c r="B14" t="s">
        <v>25</v>
      </c>
      <c r="C14" t="s">
        <v>26</v>
      </c>
      <c r="D14" t="str">
        <f>HYPERLINK("https://talan.bank.gov.ua/get-user-certificate/x6KBoy1DKa7gDSoxhaRO","Завантажити сертифікат")</f>
        <v>Завантажити сертифікат</v>
      </c>
    </row>
    <row r="15" spans="1:4" x14ac:dyDescent="0.3">
      <c r="A15" s="2">
        <v>14</v>
      </c>
      <c r="B15" t="s">
        <v>27</v>
      </c>
      <c r="C15" t="s">
        <v>28</v>
      </c>
      <c r="D15" t="str">
        <f>HYPERLINK("https://talan.bank.gov.ua/get-user-certificate/x6KBojvxep9zoyhgehi0","Завантажити сертифікат")</f>
        <v>Завантажити сертифікат</v>
      </c>
    </row>
    <row r="16" spans="1:4" x14ac:dyDescent="0.3">
      <c r="A16" s="2">
        <v>15</v>
      </c>
      <c r="B16" t="s">
        <v>29</v>
      </c>
      <c r="C16" t="s">
        <v>30</v>
      </c>
      <c r="D16" t="str">
        <f>HYPERLINK("https://talan.bank.gov.ua/get-user-certificate/x6KBoaW9d0kYr7OAiFuh","Завантажити сертифікат")</f>
        <v>Завантажити сертифікат</v>
      </c>
    </row>
    <row r="17" spans="1:4" x14ac:dyDescent="0.3">
      <c r="A17" s="2">
        <v>16</v>
      </c>
      <c r="B17" t="s">
        <v>31</v>
      </c>
      <c r="C17" t="s">
        <v>32</v>
      </c>
      <c r="D17" t="str">
        <f>HYPERLINK("https://talan.bank.gov.ua/get-user-certificate/x6KBofgr5fQ3nocUUPhe","Завантажити сертифікат")</f>
        <v>Завантажити сертифікат</v>
      </c>
    </row>
    <row r="18" spans="1:4" x14ac:dyDescent="0.3">
      <c r="A18" s="2">
        <v>17</v>
      </c>
      <c r="B18" t="s">
        <v>33</v>
      </c>
      <c r="C18" t="s">
        <v>34</v>
      </c>
      <c r="D18" t="str">
        <f>HYPERLINK("https://talan.bank.gov.ua/get-user-certificate/x6KBoFLBlgp_ZnBsojyl","Завантажити сертифікат")</f>
        <v>Завантажити сертифікат</v>
      </c>
    </row>
    <row r="19" spans="1:4" x14ac:dyDescent="0.3">
      <c r="A19" s="2">
        <v>18</v>
      </c>
      <c r="B19" t="s">
        <v>35</v>
      </c>
      <c r="C19" t="s">
        <v>36</v>
      </c>
      <c r="D19" t="str">
        <f>HYPERLINK("https://talan.bank.gov.ua/get-user-certificate/x6KBoMohh3iEMI2QloVX","Завантажити сертифікат")</f>
        <v>Завантажити сертифікат</v>
      </c>
    </row>
    <row r="20" spans="1:4" x14ac:dyDescent="0.3">
      <c r="A20" s="2">
        <v>19</v>
      </c>
      <c r="B20" t="s">
        <v>39</v>
      </c>
      <c r="C20" t="s">
        <v>40</v>
      </c>
      <c r="D20" t="str">
        <f>HYPERLINK("https://talan.bank.gov.ua/get-user-certificate/9h2OkIpcbrCNu76wmSSF","Завантажити сертифікат")</f>
        <v>Завантажити сертифікат</v>
      </c>
    </row>
    <row r="21" spans="1:4" x14ac:dyDescent="0.3">
      <c r="A21" s="2">
        <v>20</v>
      </c>
      <c r="B21" t="s">
        <v>41</v>
      </c>
      <c r="C21" t="s">
        <v>42</v>
      </c>
      <c r="D21" t="str">
        <f>HYPERLINK("https://talan.bank.gov.ua/get-user-certificate/9h2OkNPV10xTDXZqds1q","Завантажити сертифікат")</f>
        <v>Завантажити сертифікат</v>
      </c>
    </row>
    <row r="22" spans="1:4" x14ac:dyDescent="0.3">
      <c r="A22" s="2">
        <v>21</v>
      </c>
      <c r="B22" t="s">
        <v>43</v>
      </c>
      <c r="C22" t="s">
        <v>44</v>
      </c>
      <c r="D22" t="str">
        <f>HYPERLINK("https://talan.bank.gov.ua/get-user-certificate/9h2OkkaaTIM49TCmE7p8","Завантажити сертифікат")</f>
        <v>Завантажити сертифікат</v>
      </c>
    </row>
    <row r="23" spans="1:4" x14ac:dyDescent="0.3">
      <c r="A23" s="2">
        <v>22</v>
      </c>
      <c r="B23" t="s">
        <v>45</v>
      </c>
      <c r="C23" t="s">
        <v>46</v>
      </c>
      <c r="D23" t="str">
        <f>HYPERLINK("https://talan.bank.gov.ua/get-user-certificate/9h2Ok6cL56mjNfqzr1EI","Завантажити сертифікат")</f>
        <v>Завантажити сертифікат</v>
      </c>
    </row>
    <row r="24" spans="1:4" x14ac:dyDescent="0.3">
      <c r="A24" s="2">
        <v>23</v>
      </c>
      <c r="B24" t="s">
        <v>47</v>
      </c>
      <c r="C24" t="s">
        <v>48</v>
      </c>
      <c r="D24" t="str">
        <f>HYPERLINK("https://talan.bank.gov.ua/get-user-certificate/9h2OkYRtHnsT-zeLX5kn","Завантажити сертифікат")</f>
        <v>Завантажити сертифікат</v>
      </c>
    </row>
    <row r="25" spans="1:4" x14ac:dyDescent="0.3">
      <c r="A25" s="2">
        <v>24</v>
      </c>
      <c r="B25" t="s">
        <v>49</v>
      </c>
      <c r="C25" t="s">
        <v>50</v>
      </c>
      <c r="D25" t="str">
        <f>HYPERLINK("https://talan.bank.gov.ua/get-user-certificate/9h2Ok_Eth1YCs--rr-2Q","Завантажити сертифікат")</f>
        <v>Завантажити сертифікат</v>
      </c>
    </row>
    <row r="26" spans="1:4" x14ac:dyDescent="0.3">
      <c r="A26" s="2">
        <v>25</v>
      </c>
      <c r="B26" t="s">
        <v>51</v>
      </c>
      <c r="C26" t="s">
        <v>52</v>
      </c>
      <c r="D26" t="str">
        <f>HYPERLINK("https://talan.bank.gov.ua/get-user-certificate/9h2OkXnakMQqu5gwmasX","Завантажити сертифікат")</f>
        <v>Завантажити сертифікат</v>
      </c>
    </row>
    <row r="27" spans="1:4" x14ac:dyDescent="0.3">
      <c r="A27" s="2">
        <v>26</v>
      </c>
      <c r="B27" t="s">
        <v>53</v>
      </c>
      <c r="C27" t="s">
        <v>54</v>
      </c>
      <c r="D27" t="str">
        <f>HYPERLINK("https://talan.bank.gov.ua/get-user-certificate/9h2OkjyCQgZNNo4nS2pm","Завантажити сертифікат")</f>
        <v>Завантажити сертифікат</v>
      </c>
    </row>
    <row r="28" spans="1:4" x14ac:dyDescent="0.3">
      <c r="A28" s="2">
        <v>27</v>
      </c>
      <c r="B28" t="s">
        <v>55</v>
      </c>
      <c r="C28" t="s">
        <v>56</v>
      </c>
      <c r="D28" t="str">
        <f>HYPERLINK("https://talan.bank.gov.ua/get-user-certificate/9h2OkUO8ZY-7ClzgxdJp","Завантажити сертифікат")</f>
        <v>Завантажити сертифікат</v>
      </c>
    </row>
    <row r="29" spans="1:4" x14ac:dyDescent="0.3">
      <c r="A29" s="2">
        <v>28</v>
      </c>
      <c r="B29" t="s">
        <v>57</v>
      </c>
      <c r="C29" t="s">
        <v>58</v>
      </c>
      <c r="D29" t="str">
        <f>HYPERLINK("https://talan.bank.gov.ua/get-user-certificate/9h2Ok04Zf9-pOPDEj7jq","Завантажити сертифікат")</f>
        <v>Завантажити сертифікат</v>
      </c>
    </row>
    <row r="30" spans="1:4" x14ac:dyDescent="0.3">
      <c r="A30" s="2">
        <v>29</v>
      </c>
      <c r="B30" t="s">
        <v>59</v>
      </c>
      <c r="C30" t="s">
        <v>60</v>
      </c>
      <c r="D30" t="str">
        <f>HYPERLINK("https://talan.bank.gov.ua/get-user-certificate/9h2Okm9nOLCQ687M15ra","Завантажити сертифікат")</f>
        <v>Завантажити сертифікат</v>
      </c>
    </row>
    <row r="31" spans="1:4" x14ac:dyDescent="0.3">
      <c r="A31" s="2">
        <v>30</v>
      </c>
      <c r="B31" t="s">
        <v>61</v>
      </c>
      <c r="C31" t="s">
        <v>62</v>
      </c>
      <c r="D31" t="str">
        <f>HYPERLINK("https://talan.bank.gov.ua/get-user-certificate/9h2OkYKSJqA8T0VD4OVl","Завантажити сертифікат")</f>
        <v>Завантажити сертифікат</v>
      </c>
    </row>
    <row r="32" spans="1:4" x14ac:dyDescent="0.3">
      <c r="A32" s="2">
        <v>31</v>
      </c>
      <c r="B32" t="s">
        <v>63</v>
      </c>
      <c r="C32" t="s">
        <v>64</v>
      </c>
      <c r="D32" t="str">
        <f>HYPERLINK("https://talan.bank.gov.ua/get-user-certificate/9h2OkC_oU860KAyCnD7T","Завантажити сертифікат")</f>
        <v>Завантажити сертифікат</v>
      </c>
    </row>
    <row r="33" spans="1:4" x14ac:dyDescent="0.3">
      <c r="A33" s="2">
        <v>32</v>
      </c>
      <c r="B33" t="s">
        <v>65</v>
      </c>
      <c r="C33" t="s">
        <v>66</v>
      </c>
      <c r="D33" t="str">
        <f>HYPERLINK("https://talan.bank.gov.ua/get-user-certificate/9h2OkzDLtJ_As6SDH9jn","Завантажити сертифікат")</f>
        <v>Завантажити сертифікат</v>
      </c>
    </row>
    <row r="34" spans="1:4" x14ac:dyDescent="0.3">
      <c r="A34" s="2">
        <v>33</v>
      </c>
      <c r="B34" t="s">
        <v>67</v>
      </c>
      <c r="C34" t="s">
        <v>68</v>
      </c>
      <c r="D34" t="str">
        <f>HYPERLINK("https://talan.bank.gov.ua/get-user-certificate/9h2OkT1ImdNIFVsgYySm","Завантажити сертифікат")</f>
        <v>Завантажити сертифікат</v>
      </c>
    </row>
    <row r="35" spans="1:4" x14ac:dyDescent="0.3">
      <c r="A35" s="2">
        <v>34</v>
      </c>
      <c r="B35" t="s">
        <v>69</v>
      </c>
      <c r="C35" t="s">
        <v>70</v>
      </c>
      <c r="D35" t="str">
        <f>HYPERLINK("https://talan.bank.gov.ua/get-user-certificate/9h2OkQchC537lZV-25KC","Завантажити сертифікат")</f>
        <v>Завантажити сертифікат</v>
      </c>
    </row>
    <row r="36" spans="1:4" x14ac:dyDescent="0.3">
      <c r="A36" s="2">
        <v>35</v>
      </c>
      <c r="B36" t="s">
        <v>71</v>
      </c>
      <c r="C36" t="s">
        <v>72</v>
      </c>
      <c r="D36" t="str">
        <f>HYPERLINK("https://talan.bank.gov.ua/get-user-certificate/9h2OkyGMds2EtjHs_QJm","Завантажити сертифікат")</f>
        <v>Завантажити сертифікат</v>
      </c>
    </row>
    <row r="37" spans="1:4" x14ac:dyDescent="0.3">
      <c r="A37" s="2">
        <v>36</v>
      </c>
      <c r="B37" t="s">
        <v>73</v>
      </c>
      <c r="C37" t="s">
        <v>74</v>
      </c>
      <c r="D37" t="str">
        <f>HYPERLINK("https://talan.bank.gov.ua/get-user-certificate/9h2OktXP-hdvwnK--LWT","Завантажити сертифікат")</f>
        <v>Завантажити сертифікат</v>
      </c>
    </row>
    <row r="38" spans="1:4" x14ac:dyDescent="0.3">
      <c r="A38" s="2">
        <v>37</v>
      </c>
      <c r="B38" t="s">
        <v>75</v>
      </c>
      <c r="C38" t="s">
        <v>76</v>
      </c>
      <c r="D38" t="str">
        <f>HYPERLINK("https://talan.bank.gov.ua/get-user-certificate/9h2OkQKZVB8_6ITnddZF","Завантажити сертифікат")</f>
        <v>Завантажити сертифікат</v>
      </c>
    </row>
    <row r="39" spans="1:4" x14ac:dyDescent="0.3">
      <c r="A39" s="2">
        <v>38</v>
      </c>
      <c r="B39" t="s">
        <v>77</v>
      </c>
      <c r="C39" t="s">
        <v>78</v>
      </c>
      <c r="D39" t="str">
        <f>HYPERLINK("https://talan.bank.gov.ua/get-user-certificate/9h2OkDKUlhxfzF9F8sJM","Завантажити сертифікат")</f>
        <v>Завантажити сертифікат</v>
      </c>
    </row>
    <row r="40" spans="1:4" x14ac:dyDescent="0.3">
      <c r="A40" s="2">
        <v>39</v>
      </c>
      <c r="B40" t="s">
        <v>79</v>
      </c>
      <c r="C40" t="s">
        <v>80</v>
      </c>
      <c r="D40" t="str">
        <f>HYPERLINK("https://talan.bank.gov.ua/get-user-certificate/9h2OkOSy0EdAltgeFQz4","Завантажити сертифікат")</f>
        <v>Завантажити сертифікат</v>
      </c>
    </row>
    <row r="41" spans="1:4" x14ac:dyDescent="0.3">
      <c r="A41" s="2">
        <v>40</v>
      </c>
      <c r="B41" t="s">
        <v>81</v>
      </c>
      <c r="C41" t="s">
        <v>82</v>
      </c>
      <c r="D41" t="str">
        <f>HYPERLINK("https://talan.bank.gov.ua/get-user-certificate/9h2OkaPYAyBjJqfpE3fs","Завантажити сертифікат")</f>
        <v>Завантажити сертифікат</v>
      </c>
    </row>
    <row r="42" spans="1:4" x14ac:dyDescent="0.3">
      <c r="A42" s="2">
        <v>41</v>
      </c>
      <c r="B42" t="s">
        <v>83</v>
      </c>
      <c r="C42" t="s">
        <v>84</v>
      </c>
      <c r="D42" t="str">
        <f>HYPERLINK("https://talan.bank.gov.ua/get-user-certificate/9h2OkglooP1ZUXvPYBxT","Завантажити сертифікат")</f>
        <v>Завантажити сертифікат</v>
      </c>
    </row>
    <row r="43" spans="1:4" x14ac:dyDescent="0.3">
      <c r="A43" s="2">
        <v>42</v>
      </c>
      <c r="B43" t="s">
        <v>85</v>
      </c>
      <c r="C43" t="s">
        <v>86</v>
      </c>
      <c r="D43" t="str">
        <f>HYPERLINK("https://talan.bank.gov.ua/get-user-certificate/9h2OklP2QpYPOY1B5G-S","Завантажити сертифікат")</f>
        <v>Завантажити сертифікат</v>
      </c>
    </row>
    <row r="44" spans="1:4" x14ac:dyDescent="0.3">
      <c r="A44" s="2">
        <v>43</v>
      </c>
      <c r="B44" t="s">
        <v>87</v>
      </c>
      <c r="C44" t="s">
        <v>88</v>
      </c>
      <c r="D44" t="str">
        <f>HYPERLINK("https://talan.bank.gov.ua/get-user-certificate/9h2Okz2LPkANqnUvTnkJ","Завантажити сертифікат")</f>
        <v>Завантажити сертифікат</v>
      </c>
    </row>
    <row r="45" spans="1:4" x14ac:dyDescent="0.3">
      <c r="A45" s="2">
        <v>44</v>
      </c>
      <c r="B45" t="s">
        <v>89</v>
      </c>
      <c r="C45" t="s">
        <v>90</v>
      </c>
      <c r="D45" t="str">
        <f>HYPERLINK("https://talan.bank.gov.ua/get-user-certificate/9h2OkRVjSfOCikhjbjE2","Завантажити сертифікат")</f>
        <v>Завантажити сертифікат</v>
      </c>
    </row>
    <row r="46" spans="1:4" x14ac:dyDescent="0.3">
      <c r="A46" s="2">
        <v>45</v>
      </c>
      <c r="B46" t="s">
        <v>91</v>
      </c>
      <c r="C46" t="s">
        <v>92</v>
      </c>
      <c r="D46" t="str">
        <f>HYPERLINK("https://talan.bank.gov.ua/get-user-certificate/9h2OkcNt3KFe4ajz6MYG","Завантажити сертифікат")</f>
        <v>Завантажити сертифікат</v>
      </c>
    </row>
    <row r="47" spans="1:4" x14ac:dyDescent="0.3">
      <c r="A47" s="2">
        <v>46</v>
      </c>
      <c r="B47" t="s">
        <v>93</v>
      </c>
      <c r="C47" t="s">
        <v>94</v>
      </c>
      <c r="D47" t="str">
        <f>HYPERLINK("https://talan.bank.gov.ua/get-user-certificate/9h2OkZ84da8qavpTqc8Z","Завантажити сертифікат")</f>
        <v>Завантажити сертифікат</v>
      </c>
    </row>
    <row r="48" spans="1:4" x14ac:dyDescent="0.3">
      <c r="A48" s="2">
        <v>47</v>
      </c>
      <c r="B48" t="s">
        <v>95</v>
      </c>
      <c r="C48" t="s">
        <v>96</v>
      </c>
      <c r="D48" t="str">
        <f>HYPERLINK("https://talan.bank.gov.ua/get-user-certificate/9h2Ok29MZ6CqqVkMDls0","Завантажити сертифікат")</f>
        <v>Завантажити сертифікат</v>
      </c>
    </row>
    <row r="49" spans="1:4" x14ac:dyDescent="0.3">
      <c r="A49" s="2">
        <v>48</v>
      </c>
      <c r="B49" t="s">
        <v>97</v>
      </c>
      <c r="C49" t="s">
        <v>98</v>
      </c>
      <c r="D49" t="str">
        <f>HYPERLINK("https://talan.bank.gov.ua/get-user-certificate/9h2Ok1dpjtDcV6Xc_59_","Завантажити сертифікат")</f>
        <v>Завантажити сертифікат</v>
      </c>
    </row>
    <row r="50" spans="1:4" x14ac:dyDescent="0.3">
      <c r="A50" s="2">
        <v>49</v>
      </c>
      <c r="B50" t="s">
        <v>99</v>
      </c>
      <c r="C50" t="s">
        <v>100</v>
      </c>
      <c r="D50" t="str">
        <f>HYPERLINK("https://talan.bank.gov.ua/get-user-certificate/9h2OkkLmuprOWFU9CpwI","Завантажити сертифікат")</f>
        <v>Завантажити сертифікат</v>
      </c>
    </row>
    <row r="51" spans="1:4" x14ac:dyDescent="0.3">
      <c r="A51" s="2">
        <v>50</v>
      </c>
      <c r="B51" t="s">
        <v>101</v>
      </c>
      <c r="C51" t="s">
        <v>102</v>
      </c>
      <c r="D51" t="str">
        <f>HYPERLINK("https://talan.bank.gov.ua/get-user-certificate/9h2OkkiEewi6PYOtMw33","Завантажити сертифікат")</f>
        <v>Завантажити сертифікат</v>
      </c>
    </row>
    <row r="52" spans="1:4" x14ac:dyDescent="0.3">
      <c r="A52" s="2">
        <v>51</v>
      </c>
      <c r="B52" t="s">
        <v>103</v>
      </c>
      <c r="C52" t="s">
        <v>104</v>
      </c>
      <c r="D52" t="str">
        <f>HYPERLINK("https://talan.bank.gov.ua/get-user-certificate/9h2OkV80zhUSHnh7nM43","Завантажити сертифікат")</f>
        <v>Завантажити сертифікат</v>
      </c>
    </row>
    <row r="53" spans="1:4" x14ac:dyDescent="0.3">
      <c r="A53" s="2">
        <v>52</v>
      </c>
      <c r="B53" t="s">
        <v>105</v>
      </c>
      <c r="C53" t="s">
        <v>106</v>
      </c>
      <c r="D53" t="str">
        <f>HYPERLINK("https://talan.bank.gov.ua/get-user-certificate/9h2OkOsxIG49tztwGp5E","Завантажити сертифікат")</f>
        <v>Завантажити сертифікат</v>
      </c>
    </row>
    <row r="54" spans="1:4" x14ac:dyDescent="0.3">
      <c r="A54" s="2">
        <v>53</v>
      </c>
      <c r="B54" t="s">
        <v>107</v>
      </c>
      <c r="C54" t="s">
        <v>108</v>
      </c>
      <c r="D54" t="str">
        <f>HYPERLINK("https://talan.bank.gov.ua/get-user-certificate/9h2OkZKAt0-JErYcPMoi","Завантажити сертифікат")</f>
        <v>Завантажити сертифікат</v>
      </c>
    </row>
    <row r="55" spans="1:4" x14ac:dyDescent="0.3">
      <c r="A55" s="2">
        <v>54</v>
      </c>
      <c r="B55" t="s">
        <v>109</v>
      </c>
      <c r="C55" t="s">
        <v>110</v>
      </c>
      <c r="D55" t="str">
        <f>HYPERLINK("https://talan.bank.gov.ua/get-user-certificate/9h2Ok63xgoXKdwAJUoto","Завантажити сертифікат")</f>
        <v>Завантажити сертифікат</v>
      </c>
    </row>
    <row r="56" spans="1:4" x14ac:dyDescent="0.3">
      <c r="A56" s="2">
        <v>55</v>
      </c>
      <c r="B56" t="s">
        <v>111</v>
      </c>
      <c r="C56" t="s">
        <v>112</v>
      </c>
      <c r="D56" t="str">
        <f>HYPERLINK("https://talan.bank.gov.ua/get-user-certificate/9h2Okyk2p69vhJtgARF5","Завантажити сертифікат")</f>
        <v>Завантажити сертифікат</v>
      </c>
    </row>
    <row r="57" spans="1:4" x14ac:dyDescent="0.3">
      <c r="A57" s="2">
        <v>56</v>
      </c>
      <c r="B57" t="s">
        <v>113</v>
      </c>
      <c r="C57" t="s">
        <v>114</v>
      </c>
      <c r="D57" t="str">
        <f>HYPERLINK("https://talan.bank.gov.ua/get-user-certificate/9h2OkpPHX8kZCZE6I_3n","Завантажити сертифікат")</f>
        <v>Завантажити сертифікат</v>
      </c>
    </row>
    <row r="58" spans="1:4" x14ac:dyDescent="0.3">
      <c r="A58" s="2">
        <v>57</v>
      </c>
      <c r="B58" t="s">
        <v>115</v>
      </c>
      <c r="C58" t="s">
        <v>116</v>
      </c>
      <c r="D58" t="str">
        <f>HYPERLINK("https://talan.bank.gov.ua/get-user-certificate/9h2OkRCg0e8Nq4KY7_CP","Завантажити сертифікат")</f>
        <v>Завантажити сертифікат</v>
      </c>
    </row>
    <row r="59" spans="1:4" x14ac:dyDescent="0.3">
      <c r="A59" s="2">
        <v>58</v>
      </c>
      <c r="B59" t="s">
        <v>117</v>
      </c>
      <c r="C59" t="s">
        <v>118</v>
      </c>
      <c r="D59" t="str">
        <f>HYPERLINK("https://talan.bank.gov.ua/get-user-certificate/9h2OkaqkfqOu54gu6lPf","Завантажити сертифікат")</f>
        <v>Завантажити сертифікат</v>
      </c>
    </row>
    <row r="60" spans="1:4" x14ac:dyDescent="0.3">
      <c r="A60" s="2">
        <v>59</v>
      </c>
      <c r="B60" t="s">
        <v>119</v>
      </c>
      <c r="C60" t="s">
        <v>120</v>
      </c>
      <c r="D60" t="str">
        <f>HYPERLINK("https://talan.bank.gov.ua/get-user-certificate/9h2OkzsyPlBN9pnR66im","Завантажити сертифікат")</f>
        <v>Завантажити сертифікат</v>
      </c>
    </row>
    <row r="61" spans="1:4" x14ac:dyDescent="0.3">
      <c r="A61" s="2">
        <v>60</v>
      </c>
      <c r="B61" t="s">
        <v>121</v>
      </c>
      <c r="C61" t="s">
        <v>122</v>
      </c>
      <c r="D61" t="str">
        <f>HYPERLINK("https://talan.bank.gov.ua/get-user-certificate/9h2OkLY590iKAvTqL9B1","Завантажити сертифікат")</f>
        <v>Завантажити сертифікат</v>
      </c>
    </row>
    <row r="62" spans="1:4" x14ac:dyDescent="0.3">
      <c r="A62" s="2">
        <v>61</v>
      </c>
      <c r="B62" t="s">
        <v>123</v>
      </c>
      <c r="C62" t="s">
        <v>124</v>
      </c>
      <c r="D62" t="str">
        <f>HYPERLINK("https://talan.bank.gov.ua/get-user-certificate/9h2Ok3LK93SwexZTkJaA","Завантажити сертифікат")</f>
        <v>Завантажити сертифікат</v>
      </c>
    </row>
    <row r="63" spans="1:4" x14ac:dyDescent="0.3">
      <c r="A63" s="2">
        <v>62</v>
      </c>
      <c r="B63" t="s">
        <v>125</v>
      </c>
      <c r="C63" t="s">
        <v>126</v>
      </c>
      <c r="D63" t="str">
        <f>HYPERLINK("https://talan.bank.gov.ua/get-user-certificate/9h2OkpiPRfXnr3JeKtix","Завантажити сертифікат")</f>
        <v>Завантажити сертифікат</v>
      </c>
    </row>
    <row r="64" spans="1:4" x14ac:dyDescent="0.3">
      <c r="A64" s="2">
        <v>63</v>
      </c>
      <c r="B64" t="s">
        <v>127</v>
      </c>
      <c r="C64" t="s">
        <v>128</v>
      </c>
      <c r="D64" t="str">
        <f>HYPERLINK("https://talan.bank.gov.ua/get-user-certificate/9h2OkbjU1do-zQw2512h","Завантажити сертифікат")</f>
        <v>Завантажити сертифікат</v>
      </c>
    </row>
    <row r="65" spans="1:4" x14ac:dyDescent="0.3">
      <c r="A65" s="2">
        <v>64</v>
      </c>
      <c r="B65" t="s">
        <v>129</v>
      </c>
      <c r="C65" t="s">
        <v>130</v>
      </c>
      <c r="D65" t="str">
        <f>HYPERLINK("https://talan.bank.gov.ua/get-user-certificate/9h2OkoUZqTIDgxjtAEhK","Завантажити сертифікат")</f>
        <v>Завантажити сертифікат</v>
      </c>
    </row>
    <row r="66" spans="1:4" x14ac:dyDescent="0.3">
      <c r="A66" s="2">
        <v>65</v>
      </c>
      <c r="B66" t="s">
        <v>131</v>
      </c>
      <c r="C66" t="s">
        <v>132</v>
      </c>
      <c r="D66" t="str">
        <f>HYPERLINK("https://talan.bank.gov.ua/get-user-certificate/9h2OkDJg6us1bIY3gkZw","Завантажити сертифікат")</f>
        <v>Завантажити сертифікат</v>
      </c>
    </row>
    <row r="67" spans="1:4" x14ac:dyDescent="0.3">
      <c r="A67" s="2">
        <v>66</v>
      </c>
      <c r="B67" t="s">
        <v>133</v>
      </c>
      <c r="C67" t="s">
        <v>134</v>
      </c>
      <c r="D67" t="str">
        <f>HYPERLINK("https://talan.bank.gov.ua/get-user-certificate/9h2OktxR4zJ7X0JQwY-T","Завантажити сертифікат")</f>
        <v>Завантажити сертифікат</v>
      </c>
    </row>
    <row r="68" spans="1:4" x14ac:dyDescent="0.3">
      <c r="A68" s="2">
        <v>67</v>
      </c>
      <c r="B68" t="s">
        <v>135</v>
      </c>
      <c r="C68" t="s">
        <v>136</v>
      </c>
      <c r="D68" t="str">
        <f>HYPERLINK("https://talan.bank.gov.ua/get-user-certificate/9h2OkM0TIOI9M79c9Jo3","Завантажити сертифікат")</f>
        <v>Завантажити сертифікат</v>
      </c>
    </row>
    <row r="69" spans="1:4" x14ac:dyDescent="0.3">
      <c r="A69" s="2">
        <v>68</v>
      </c>
      <c r="B69" t="s">
        <v>137</v>
      </c>
      <c r="C69" t="s">
        <v>138</v>
      </c>
      <c r="D69" t="str">
        <f>HYPERLINK("https://talan.bank.gov.ua/get-user-certificate/9h2OklJ3EydXW1Jd0een","Завантажити сертифікат")</f>
        <v>Завантажити сертифікат</v>
      </c>
    </row>
    <row r="70" spans="1:4" x14ac:dyDescent="0.3">
      <c r="A70" s="2">
        <v>69</v>
      </c>
      <c r="B70" t="s">
        <v>139</v>
      </c>
      <c r="C70" t="s">
        <v>140</v>
      </c>
      <c r="D70" t="str">
        <f>HYPERLINK("https://talan.bank.gov.ua/get-user-certificate/9h2OkX4mYn_gm5_e54zl","Завантажити сертифікат")</f>
        <v>Завантажити сертифікат</v>
      </c>
    </row>
    <row r="71" spans="1:4" x14ac:dyDescent="0.3">
      <c r="A71" s="2">
        <v>70</v>
      </c>
      <c r="B71" t="s">
        <v>141</v>
      </c>
      <c r="C71" t="s">
        <v>142</v>
      </c>
      <c r="D71" t="str">
        <f>HYPERLINK("https://talan.bank.gov.ua/get-user-certificate/9h2OkBTSZQFI5ppJQHjs","Завантажити сертифікат")</f>
        <v>Завантажити сертифікат</v>
      </c>
    </row>
    <row r="72" spans="1:4" x14ac:dyDescent="0.3">
      <c r="A72" s="2">
        <v>71</v>
      </c>
      <c r="B72" t="s">
        <v>143</v>
      </c>
      <c r="C72" t="s">
        <v>144</v>
      </c>
      <c r="D72" t="str">
        <f>HYPERLINK("https://talan.bank.gov.ua/get-user-certificate/9h2Oku0hbX-zo6EDRrQ0","Завантажити сертифікат")</f>
        <v>Завантажити сертифікат</v>
      </c>
    </row>
    <row r="73" spans="1:4" x14ac:dyDescent="0.3">
      <c r="A73" s="2">
        <v>72</v>
      </c>
      <c r="B73" t="s">
        <v>145</v>
      </c>
      <c r="C73" t="s">
        <v>146</v>
      </c>
      <c r="D73" t="str">
        <f>HYPERLINK("https://talan.bank.gov.ua/get-user-certificate/9h2OkhXWgtL8s6LTKEch","Завантажити сертифікат")</f>
        <v>Завантажити сертифікат</v>
      </c>
    </row>
    <row r="74" spans="1:4" x14ac:dyDescent="0.3">
      <c r="A74" s="2">
        <v>73</v>
      </c>
      <c r="B74" t="s">
        <v>147</v>
      </c>
      <c r="C74" t="s">
        <v>148</v>
      </c>
      <c r="D74" t="str">
        <f>HYPERLINK("https://talan.bank.gov.ua/get-user-certificate/9h2Ok6VPYUqzD4GbXr3A","Завантажити сертифікат")</f>
        <v>Завантажити сертифікат</v>
      </c>
    </row>
    <row r="75" spans="1:4" x14ac:dyDescent="0.3">
      <c r="A75" s="2">
        <v>74</v>
      </c>
      <c r="B75" t="s">
        <v>149</v>
      </c>
      <c r="C75" t="s">
        <v>150</v>
      </c>
      <c r="D75" t="str">
        <f>HYPERLINK("https://talan.bank.gov.ua/get-user-certificate/9h2OkM1g7G_t7-c0hexk","Завантажити сертифікат")</f>
        <v>Завантажити сертифікат</v>
      </c>
    </row>
    <row r="76" spans="1:4" x14ac:dyDescent="0.3">
      <c r="A76" s="2">
        <v>75</v>
      </c>
      <c r="B76" t="s">
        <v>151</v>
      </c>
      <c r="C76" t="s">
        <v>152</v>
      </c>
      <c r="D76" t="str">
        <f>HYPERLINK("https://talan.bank.gov.ua/get-user-certificate/9h2Ok4MqnKN_z3q2xX8q","Завантажити сертифікат")</f>
        <v>Завантажити сертифікат</v>
      </c>
    </row>
    <row r="77" spans="1:4" x14ac:dyDescent="0.3">
      <c r="A77" s="2">
        <v>76</v>
      </c>
      <c r="B77" t="s">
        <v>153</v>
      </c>
      <c r="C77" t="s">
        <v>154</v>
      </c>
      <c r="D77" t="str">
        <f>HYPERLINK("https://talan.bank.gov.ua/get-user-certificate/9h2OkhpgjWlGwBlfs8rK","Завантажити сертифікат")</f>
        <v>Завантажити сертифікат</v>
      </c>
    </row>
    <row r="78" spans="1:4" x14ac:dyDescent="0.3">
      <c r="A78" s="2">
        <v>77</v>
      </c>
      <c r="B78" t="s">
        <v>155</v>
      </c>
      <c r="C78" t="s">
        <v>156</v>
      </c>
      <c r="D78" t="str">
        <f>HYPERLINK("https://talan.bank.gov.ua/get-user-certificate/ZWiBNDXaw8eFnZD5nSXJ","Завантажити сертифікат")</f>
        <v>Завантажити сертифікат</v>
      </c>
    </row>
    <row r="79" spans="1:4" x14ac:dyDescent="0.3">
      <c r="A79" s="2">
        <v>78</v>
      </c>
      <c r="B79" t="s">
        <v>157</v>
      </c>
      <c r="C79" t="s">
        <v>158</v>
      </c>
      <c r="D79" t="str">
        <f>HYPERLINK("https://talan.bank.gov.ua/get-user-certificate/H71K2vU5cSm5zS7zhXbQ","Завантажити сертифікат")</f>
        <v>Завантажити сертифікат</v>
      </c>
    </row>
    <row r="80" spans="1:4" x14ac:dyDescent="0.3">
      <c r="A80" s="2">
        <v>79</v>
      </c>
      <c r="B80" t="s">
        <v>159</v>
      </c>
      <c r="C80" t="s">
        <v>160</v>
      </c>
      <c r="D80" t="str">
        <f>HYPERLINK("https://talan.bank.gov.ua/get-user-certificate/1sZbgvDkaNUi4LmwqYcS","Завантажити сертифікат")</f>
        <v>Завантажити сертифікат</v>
      </c>
    </row>
    <row r="81" spans="1:4" x14ac:dyDescent="0.3">
      <c r="A81" s="2">
        <v>80</v>
      </c>
      <c r="B81" t="s">
        <v>161</v>
      </c>
      <c r="C81" t="s">
        <v>162</v>
      </c>
      <c r="D81" t="str">
        <f>HYPERLINK("https://talan.bank.gov.ua/get-user-certificate/1sZbgeP3LE-eRVWJQfnJ","Завантажити сертифікат")</f>
        <v>Завантажити сертифікат</v>
      </c>
    </row>
    <row r="82" spans="1:4" x14ac:dyDescent="0.3">
      <c r="A82" s="2">
        <v>81</v>
      </c>
      <c r="B82" t="s">
        <v>163</v>
      </c>
      <c r="C82" t="s">
        <v>164</v>
      </c>
      <c r="D82" t="str">
        <f>HYPERLINK("https://talan.bank.gov.ua/get-user-certificate/1sZbgOb1dPhHADqiEYUD","Завантажити сертифікат")</f>
        <v>Завантажити сертифікат</v>
      </c>
    </row>
    <row r="83" spans="1:4" x14ac:dyDescent="0.3">
      <c r="A83" s="2">
        <v>82</v>
      </c>
      <c r="B83" t="s">
        <v>165</v>
      </c>
      <c r="C83" t="s">
        <v>166</v>
      </c>
      <c r="D83" t="str">
        <f>HYPERLINK("https://talan.bank.gov.ua/get-user-certificate/8Pps-DmpW77Amj7WLODP","Завантажити сертифікат")</f>
        <v>Завантажити сертифікат</v>
      </c>
    </row>
    <row r="84" spans="1:4" x14ac:dyDescent="0.3">
      <c r="A84" s="2">
        <v>83</v>
      </c>
      <c r="B84" t="s">
        <v>167</v>
      </c>
      <c r="C84" t="s">
        <v>168</v>
      </c>
      <c r="D84" t="str">
        <f>HYPERLINK("https://talan.bank.gov.ua/get-user-certificate/8Pps-oWAruz_1a2972KZ","Завантажити сертифікат")</f>
        <v>Завантажити сертифікат</v>
      </c>
    </row>
    <row r="85" spans="1:4" x14ac:dyDescent="0.3">
      <c r="A85" s="2">
        <v>84</v>
      </c>
      <c r="B85" t="s">
        <v>169</v>
      </c>
      <c r="C85" t="s">
        <v>170</v>
      </c>
      <c r="D85" t="str">
        <f>HYPERLINK("https://talan.bank.gov.ua/get-user-certificate/8Pps-sEvheGaSQOQ_5Lk","Завантажити сертифікат")</f>
        <v>Завантажити сертифікат</v>
      </c>
    </row>
    <row r="86" spans="1:4" x14ac:dyDescent="0.3">
      <c r="A86" s="2">
        <v>85</v>
      </c>
      <c r="B86" t="s">
        <v>171</v>
      </c>
      <c r="C86" t="s">
        <v>172</v>
      </c>
      <c r="D86" t="str">
        <f>HYPERLINK("https://talan.bank.gov.ua/get-user-certificate/8Pps-a26b0IZ5-iNNLLV","Завантажити сертифікат")</f>
        <v>Завантажити сертифікат</v>
      </c>
    </row>
    <row r="87" spans="1:4" x14ac:dyDescent="0.3">
      <c r="A87" s="2">
        <v>86</v>
      </c>
      <c r="B87" t="s">
        <v>173</v>
      </c>
      <c r="C87" t="s">
        <v>174</v>
      </c>
      <c r="D87" t="str">
        <f>HYPERLINK("https://talan.bank.gov.ua/get-user-certificate/8Pps-yri6cvAvoD8mp_u","Завантажити сертифікат")</f>
        <v>Завантажити сертифікат</v>
      </c>
    </row>
    <row r="88" spans="1:4" x14ac:dyDescent="0.3">
      <c r="A88" s="2">
        <v>87</v>
      </c>
      <c r="B88" t="s">
        <v>175</v>
      </c>
      <c r="C88" t="s">
        <v>176</v>
      </c>
      <c r="D88" t="str">
        <f>HYPERLINK("https://talan.bank.gov.ua/get-user-certificate/8Pps-eVUtC_OWAgIV7L7","Завантажити сертифікат")</f>
        <v>Завантажити сертифікат</v>
      </c>
    </row>
    <row r="89" spans="1:4" x14ac:dyDescent="0.3">
      <c r="A89" s="2">
        <v>88</v>
      </c>
      <c r="B89" t="s">
        <v>177</v>
      </c>
      <c r="C89" t="s">
        <v>178</v>
      </c>
      <c r="D89" t="str">
        <f>HYPERLINK("https://talan.bank.gov.ua/get-user-certificate/8Pps-y93wU4KcjpgG3ln","Завантажити сертифікат")</f>
        <v>Завантажити сертифікат</v>
      </c>
    </row>
    <row r="90" spans="1:4" x14ac:dyDescent="0.3">
      <c r="A90" s="2">
        <v>89</v>
      </c>
      <c r="B90" t="s">
        <v>179</v>
      </c>
      <c r="C90" t="s">
        <v>180</v>
      </c>
      <c r="D90" t="str">
        <f>HYPERLINK("https://talan.bank.gov.ua/get-user-certificate/8Pps-Hd4d6Dsm0EtD0wg","Завантажити сертифікат")</f>
        <v>Завантажити сертифікат</v>
      </c>
    </row>
    <row r="91" spans="1:4" x14ac:dyDescent="0.3">
      <c r="A91" s="2">
        <v>90</v>
      </c>
      <c r="B91" t="s">
        <v>181</v>
      </c>
      <c r="C91" t="s">
        <v>182</v>
      </c>
      <c r="D91" t="str">
        <f>HYPERLINK("https://talan.bank.gov.ua/get-user-certificate/8Pps-7FODKOnyKVGc-0_","Завантажити сертифікат")</f>
        <v>Завантажити сертифікат</v>
      </c>
    </row>
    <row r="92" spans="1:4" x14ac:dyDescent="0.3">
      <c r="A92" s="2">
        <v>91</v>
      </c>
      <c r="B92" t="s">
        <v>183</v>
      </c>
      <c r="C92" t="s">
        <v>184</v>
      </c>
      <c r="D92" t="str">
        <f>HYPERLINK("https://talan.bank.gov.ua/get-user-certificate/8Pps-cFnCpBBDXFr_qsj","Завантажити сертифікат")</f>
        <v>Завантажити сертифікат</v>
      </c>
    </row>
    <row r="93" spans="1:4" x14ac:dyDescent="0.3">
      <c r="A93" s="2">
        <v>92</v>
      </c>
      <c r="B93" t="s">
        <v>185</v>
      </c>
      <c r="C93" t="s">
        <v>186</v>
      </c>
      <c r="D93" t="str">
        <f>HYPERLINK("https://talan.bank.gov.ua/get-user-certificate/8Pps-FwIPV-onpYLE-Wl","Завантажити сертифікат")</f>
        <v>Завантажити сертифікат</v>
      </c>
    </row>
    <row r="94" spans="1:4" x14ac:dyDescent="0.3">
      <c r="A94" s="2">
        <v>93</v>
      </c>
      <c r="B94" t="s">
        <v>187</v>
      </c>
      <c r="C94" t="s">
        <v>188</v>
      </c>
      <c r="D94" t="str">
        <f>HYPERLINK("https://talan.bank.gov.ua/get-user-certificate/8Pps-bA28zqmoZtxYjrK","Завантажити сертифікат")</f>
        <v>Завантажити сертифікат</v>
      </c>
    </row>
    <row r="95" spans="1:4" x14ac:dyDescent="0.3">
      <c r="A95" s="2">
        <v>94</v>
      </c>
      <c r="B95" t="s">
        <v>189</v>
      </c>
      <c r="C95" t="s">
        <v>190</v>
      </c>
      <c r="D95" t="str">
        <f>HYPERLINK("https://talan.bank.gov.ua/get-user-certificate/8Pps-kjkQPd9XWlc6FWK","Завантажити сертифікат")</f>
        <v>Завантажити сертифікат</v>
      </c>
    </row>
    <row r="96" spans="1:4" x14ac:dyDescent="0.3">
      <c r="A96" s="2">
        <v>95</v>
      </c>
      <c r="B96" t="s">
        <v>191</v>
      </c>
      <c r="C96" t="s">
        <v>192</v>
      </c>
      <c r="D96" t="str">
        <f>HYPERLINK("https://talan.bank.gov.ua/get-user-certificate/8Pps-wXykS-AKtm2HhMO","Завантажити сертифікат")</f>
        <v>Завантажити сертифікат</v>
      </c>
    </row>
    <row r="97" spans="1:4" x14ac:dyDescent="0.3">
      <c r="A97" s="2">
        <v>96</v>
      </c>
      <c r="B97" t="s">
        <v>193</v>
      </c>
      <c r="C97" t="s">
        <v>194</v>
      </c>
      <c r="D97" t="str">
        <f>HYPERLINK("https://talan.bank.gov.ua/get-user-certificate/8Pps-bqYL8-AtszS--HE","Завантажити сертифікат")</f>
        <v>Завантажити сертифікат</v>
      </c>
    </row>
    <row r="98" spans="1:4" x14ac:dyDescent="0.3">
      <c r="A98" s="2">
        <v>97</v>
      </c>
      <c r="B98" t="s">
        <v>195</v>
      </c>
      <c r="C98" t="s">
        <v>196</v>
      </c>
      <c r="D98" t="str">
        <f>HYPERLINK("https://talan.bank.gov.ua/get-user-certificate/8Pps-hHJuZ-GkPrWzX7z","Завантажити сертифікат")</f>
        <v>Завантажити сертифікат</v>
      </c>
    </row>
    <row r="99" spans="1:4" x14ac:dyDescent="0.3">
      <c r="A99" s="2">
        <v>98</v>
      </c>
      <c r="B99" t="s">
        <v>197</v>
      </c>
      <c r="C99" t="s">
        <v>198</v>
      </c>
      <c r="D99" t="str">
        <f>HYPERLINK("https://talan.bank.gov.ua/get-user-certificate/8Pps-ebVsJ9SIY0rc2Jj","Завантажити сертифікат")</f>
        <v>Завантажити сертифікат</v>
      </c>
    </row>
    <row r="100" spans="1:4" x14ac:dyDescent="0.3">
      <c r="A100" s="2">
        <v>99</v>
      </c>
      <c r="B100" t="s">
        <v>199</v>
      </c>
      <c r="C100" t="s">
        <v>200</v>
      </c>
      <c r="D100" t="str">
        <f>HYPERLINK("https://talan.bank.gov.ua/get-user-certificate/8Pps-GJb5M5tl0-Xtz7R","Завантажити сертифікат")</f>
        <v>Завантажити сертифікат</v>
      </c>
    </row>
    <row r="101" spans="1:4" x14ac:dyDescent="0.3">
      <c r="A101" s="2">
        <v>100</v>
      </c>
      <c r="B101" t="s">
        <v>201</v>
      </c>
      <c r="C101" t="s">
        <v>202</v>
      </c>
      <c r="D101" t="str">
        <f>HYPERLINK("https://talan.bank.gov.ua/get-user-certificate/8Pps-nMgeYX7qFFgKwo-","Завантажити сертифікат")</f>
        <v>Завантажити сертифікат</v>
      </c>
    </row>
    <row r="102" spans="1:4" x14ac:dyDescent="0.3">
      <c r="A102" s="2">
        <v>101</v>
      </c>
      <c r="B102" t="s">
        <v>203</v>
      </c>
      <c r="C102" t="s">
        <v>204</v>
      </c>
      <c r="D102" t="str">
        <f>HYPERLINK("https://talan.bank.gov.ua/get-user-certificate/8Pps-0jY99FEZOzi-xIM","Завантажити сертифікат")</f>
        <v>Завантажити сертифікат</v>
      </c>
    </row>
    <row r="103" spans="1:4" x14ac:dyDescent="0.3">
      <c r="A103" s="2">
        <v>102</v>
      </c>
      <c r="B103" t="s">
        <v>205</v>
      </c>
      <c r="C103" t="s">
        <v>206</v>
      </c>
      <c r="D103" t="str">
        <f>HYPERLINK("https://talan.bank.gov.ua/get-user-certificate/8Pps-U-OF5dFUEF3PvNU","Завантажити сертифікат")</f>
        <v>Завантажити сертифікат</v>
      </c>
    </row>
    <row r="104" spans="1:4" x14ac:dyDescent="0.3">
      <c r="A104" s="2">
        <v>103</v>
      </c>
      <c r="B104" t="s">
        <v>207</v>
      </c>
      <c r="C104" t="s">
        <v>208</v>
      </c>
      <c r="D104" t="str">
        <f>HYPERLINK("https://talan.bank.gov.ua/get-user-certificate/8Pps-LAnpebt8U3QfxUx","Завантажити сертифікат")</f>
        <v>Завантажити сертифікат</v>
      </c>
    </row>
    <row r="105" spans="1:4" x14ac:dyDescent="0.3">
      <c r="A105" s="2">
        <v>104</v>
      </c>
      <c r="B105" t="s">
        <v>209</v>
      </c>
      <c r="C105" t="s">
        <v>210</v>
      </c>
      <c r="D105" t="str">
        <f>HYPERLINK("https://talan.bank.gov.ua/get-user-certificate/8Pps-7reabsoRket7Ykf","Завантажити сертифікат")</f>
        <v>Завантажити сертифікат</v>
      </c>
    </row>
    <row r="106" spans="1:4" x14ac:dyDescent="0.3">
      <c r="A106" s="2">
        <v>105</v>
      </c>
      <c r="B106" t="s">
        <v>211</v>
      </c>
      <c r="C106" t="s">
        <v>212</v>
      </c>
      <c r="D106" t="str">
        <f>HYPERLINK("https://talan.bank.gov.ua/get-user-certificate/8Pps-99SG9u0AsZ0LTYq","Завантажити сертифікат")</f>
        <v>Завантажити сертифікат</v>
      </c>
    </row>
    <row r="107" spans="1:4" x14ac:dyDescent="0.3">
      <c r="A107" s="2">
        <v>106</v>
      </c>
      <c r="B107" t="s">
        <v>213</v>
      </c>
      <c r="C107" t="s">
        <v>214</v>
      </c>
      <c r="D107" t="str">
        <f>HYPERLINK("https://talan.bank.gov.ua/get-user-certificate/8Pps-3x1pGR46pOjE-9L","Завантажити сертифікат")</f>
        <v>Завантажити сертифікат</v>
      </c>
    </row>
    <row r="108" spans="1:4" x14ac:dyDescent="0.3">
      <c r="A108" s="2">
        <v>107</v>
      </c>
      <c r="B108" t="s">
        <v>215</v>
      </c>
      <c r="C108" t="s">
        <v>216</v>
      </c>
      <c r="D108" t="str">
        <f>HYPERLINK("https://talan.bank.gov.ua/get-user-certificate/8Pps-eRn9in1eL6ysK0J","Завантажити сертифікат")</f>
        <v>Завантажити сертифікат</v>
      </c>
    </row>
    <row r="109" spans="1:4" x14ac:dyDescent="0.3">
      <c r="A109" s="2">
        <v>108</v>
      </c>
      <c r="B109" t="s">
        <v>217</v>
      </c>
      <c r="C109" t="s">
        <v>218</v>
      </c>
      <c r="D109" t="str">
        <f>HYPERLINK("https://talan.bank.gov.ua/get-user-certificate/8Pps-xAdqb8REuMGdNr2","Завантажити сертифікат")</f>
        <v>Завантажити сертифікат</v>
      </c>
    </row>
    <row r="110" spans="1:4" x14ac:dyDescent="0.3">
      <c r="A110" s="2">
        <v>109</v>
      </c>
      <c r="B110" t="s">
        <v>219</v>
      </c>
      <c r="C110" t="s">
        <v>220</v>
      </c>
      <c r="D110" t="str">
        <f>HYPERLINK("https://talan.bank.gov.ua/get-user-certificate/8Pps-obgJB1t0Eydw7fp","Завантажити сертифікат")</f>
        <v>Завантажити сертифікат</v>
      </c>
    </row>
    <row r="111" spans="1:4" x14ac:dyDescent="0.3">
      <c r="A111" s="2">
        <v>110</v>
      </c>
      <c r="B111" t="s">
        <v>221</v>
      </c>
      <c r="C111" t="s">
        <v>222</v>
      </c>
      <c r="D111" t="str">
        <f>HYPERLINK("https://talan.bank.gov.ua/get-user-certificate/8Pps-kl8oaKwFrzmRvzC","Завантажити сертифікат")</f>
        <v>Завантажити сертифікат</v>
      </c>
    </row>
    <row r="112" spans="1:4" x14ac:dyDescent="0.3">
      <c r="A112" s="2">
        <v>111</v>
      </c>
      <c r="B112" t="s">
        <v>223</v>
      </c>
      <c r="C112" t="s">
        <v>224</v>
      </c>
      <c r="D112" t="str">
        <f>HYPERLINK("https://talan.bank.gov.ua/get-user-certificate/8Pps-OFs_RIzFH9P26mr","Завантажити сертифікат")</f>
        <v>Завантажити сертифікат</v>
      </c>
    </row>
    <row r="113" spans="1:4" x14ac:dyDescent="0.3">
      <c r="A113" s="2">
        <v>112</v>
      </c>
      <c r="B113" t="s">
        <v>225</v>
      </c>
      <c r="C113" t="s">
        <v>226</v>
      </c>
      <c r="D113" t="str">
        <f>HYPERLINK("https://talan.bank.gov.ua/get-user-certificate/8Pps-sJ1gCTf3Ct5nnCB","Завантажити сертифікат")</f>
        <v>Завантажити сертифікат</v>
      </c>
    </row>
    <row r="114" spans="1:4" x14ac:dyDescent="0.3">
      <c r="A114" s="2">
        <v>113</v>
      </c>
      <c r="B114" t="s">
        <v>227</v>
      </c>
      <c r="C114" t="s">
        <v>228</v>
      </c>
      <c r="D114" t="str">
        <f>HYPERLINK("https://talan.bank.gov.ua/get-user-certificate/8Pps-vxqT8uPp_33QapO","Завантажити сертифікат")</f>
        <v>Завантажити сертифікат</v>
      </c>
    </row>
    <row r="115" spans="1:4" x14ac:dyDescent="0.3">
      <c r="A115" s="2">
        <v>114</v>
      </c>
      <c r="B115" t="s">
        <v>229</v>
      </c>
      <c r="C115" t="s">
        <v>230</v>
      </c>
      <c r="D115" t="str">
        <f>HYPERLINK("https://talan.bank.gov.ua/get-user-certificate/8Pps-jHkacOWXU_fmn8F","Завантажити сертифікат")</f>
        <v>Завантажити сертифікат</v>
      </c>
    </row>
    <row r="116" spans="1:4" x14ac:dyDescent="0.3">
      <c r="A116" s="2">
        <v>115</v>
      </c>
      <c r="B116" t="s">
        <v>231</v>
      </c>
      <c r="C116" t="s">
        <v>232</v>
      </c>
      <c r="D116" t="str">
        <f>HYPERLINK("https://talan.bank.gov.ua/get-user-certificate/8Pps-EMvhdzRc2z7ujGi","Завантажити сертифікат")</f>
        <v>Завантажити сертифікат</v>
      </c>
    </row>
    <row r="117" spans="1:4" x14ac:dyDescent="0.3">
      <c r="A117" s="2">
        <v>116</v>
      </c>
      <c r="B117" t="s">
        <v>233</v>
      </c>
      <c r="C117" t="s">
        <v>234</v>
      </c>
      <c r="D117" t="str">
        <f>HYPERLINK("https://talan.bank.gov.ua/get-user-certificate/8Pps-024ZVECxIp2MCBI","Завантажити сертифікат")</f>
        <v>Завантажити сертифікат</v>
      </c>
    </row>
    <row r="118" spans="1:4" x14ac:dyDescent="0.3">
      <c r="A118" s="2">
        <v>117</v>
      </c>
      <c r="B118" t="s">
        <v>235</v>
      </c>
      <c r="C118" t="s">
        <v>236</v>
      </c>
      <c r="D118" t="str">
        <f>HYPERLINK("https://talan.bank.gov.ua/get-user-certificate/8Pps-0yWDypndxXPm09Z","Завантажити сертифікат")</f>
        <v>Завантажити сертифікат</v>
      </c>
    </row>
    <row r="119" spans="1:4" x14ac:dyDescent="0.3">
      <c r="A119" s="2">
        <v>118</v>
      </c>
      <c r="B119" t="s">
        <v>237</v>
      </c>
      <c r="C119" t="s">
        <v>238</v>
      </c>
      <c r="D119" t="str">
        <f>HYPERLINK("https://talan.bank.gov.ua/get-user-certificate/8Pps-eeNlrW2O2odE91Y","Завантажити сертифікат")</f>
        <v>Завантажити сертифікат</v>
      </c>
    </row>
    <row r="120" spans="1:4" x14ac:dyDescent="0.3">
      <c r="A120" s="2">
        <v>119</v>
      </c>
      <c r="B120" t="s">
        <v>239</v>
      </c>
      <c r="C120" t="s">
        <v>240</v>
      </c>
      <c r="D120" t="str">
        <f>HYPERLINK("https://talan.bank.gov.ua/get-user-certificate/8Pps-vT80A-yfRgvn1DB","Завантажити сертифікат")</f>
        <v>Завантажити сертифікат</v>
      </c>
    </row>
    <row r="121" spans="1:4" x14ac:dyDescent="0.3">
      <c r="A121" s="2">
        <v>120</v>
      </c>
      <c r="B121" t="s">
        <v>241</v>
      </c>
      <c r="C121" t="s">
        <v>242</v>
      </c>
      <c r="D121" t="str">
        <f>HYPERLINK("https://talan.bank.gov.ua/get-user-certificate/8Pps-qiK7YaCNfkhypVW","Завантажити сертифікат")</f>
        <v>Завантажити сертифікат</v>
      </c>
    </row>
    <row r="122" spans="1:4" x14ac:dyDescent="0.3">
      <c r="A122" s="2">
        <v>121</v>
      </c>
      <c r="B122" t="s">
        <v>243</v>
      </c>
      <c r="C122" t="s">
        <v>244</v>
      </c>
      <c r="D122" t="str">
        <f>HYPERLINK("https://talan.bank.gov.ua/get-user-certificate/8Pps-KRG3DUK6ZnxgR4h","Завантажити сертифікат")</f>
        <v>Завантажити сертифікат</v>
      </c>
    </row>
    <row r="123" spans="1:4" x14ac:dyDescent="0.3">
      <c r="A123" s="2">
        <v>122</v>
      </c>
      <c r="B123" t="s">
        <v>245</v>
      </c>
      <c r="C123" t="s">
        <v>246</v>
      </c>
      <c r="D123" t="str">
        <f>HYPERLINK("https://talan.bank.gov.ua/get-user-certificate/8Pps-sHm22tKlKTX_Hzw","Завантажити сертифікат")</f>
        <v>Завантажити сертифікат</v>
      </c>
    </row>
    <row r="124" spans="1:4" x14ac:dyDescent="0.3">
      <c r="A124" s="2">
        <v>123</v>
      </c>
      <c r="B124" t="s">
        <v>247</v>
      </c>
      <c r="C124" t="s">
        <v>248</v>
      </c>
      <c r="D124" t="str">
        <f>HYPERLINK("https://talan.bank.gov.ua/get-user-certificate/8Pps-eNyXhXdg2AqqvQO","Завантажити сертифікат")</f>
        <v>Завантажити сертифікат</v>
      </c>
    </row>
    <row r="125" spans="1:4" x14ac:dyDescent="0.3">
      <c r="A125" s="2">
        <v>124</v>
      </c>
      <c r="B125" t="s">
        <v>249</v>
      </c>
      <c r="C125" t="s">
        <v>250</v>
      </c>
      <c r="D125" t="str">
        <f>HYPERLINK("https://talan.bank.gov.ua/get-user-certificate/8Pps-3c38fvioEdGq6S7","Завантажити сертифікат")</f>
        <v>Завантажити сертифікат</v>
      </c>
    </row>
    <row r="126" spans="1:4" x14ac:dyDescent="0.3">
      <c r="A126" s="2">
        <v>125</v>
      </c>
      <c r="B126" t="s">
        <v>251</v>
      </c>
      <c r="C126" t="s">
        <v>252</v>
      </c>
      <c r="D126" t="str">
        <f>HYPERLINK("https://talan.bank.gov.ua/get-user-certificate/8Pps-yD6FRB7KtV6rN0w","Завантажити сертифікат")</f>
        <v>Завантажити сертифікат</v>
      </c>
    </row>
    <row r="127" spans="1:4" x14ac:dyDescent="0.3">
      <c r="A127" s="2">
        <v>126</v>
      </c>
      <c r="B127" t="s">
        <v>253</v>
      </c>
      <c r="C127" t="s">
        <v>254</v>
      </c>
      <c r="D127" t="str">
        <f>HYPERLINK("https://talan.bank.gov.ua/get-user-certificate/8Pps-JePlXGuhHpyXAFP","Завантажити сертифікат")</f>
        <v>Завантажити сертифікат</v>
      </c>
    </row>
    <row r="128" spans="1:4" x14ac:dyDescent="0.3">
      <c r="A128" s="2">
        <v>127</v>
      </c>
      <c r="B128" t="s">
        <v>255</v>
      </c>
      <c r="C128" t="s">
        <v>256</v>
      </c>
      <c r="D128" t="str">
        <f>HYPERLINK("https://talan.bank.gov.ua/get-user-certificate/8Pps-w201BZ5XiHGvi0j","Завантажити сертифікат")</f>
        <v>Завантажити сертифікат</v>
      </c>
    </row>
    <row r="129" spans="1:4" x14ac:dyDescent="0.3">
      <c r="A129" s="2">
        <v>128</v>
      </c>
      <c r="B129" t="s">
        <v>257</v>
      </c>
      <c r="C129" t="s">
        <v>258</v>
      </c>
      <c r="D129" t="str">
        <f>HYPERLINK("https://talan.bank.gov.ua/get-user-certificate/8Pps-X1DGU7uiC-aamAO","Завантажити сертифікат")</f>
        <v>Завантажити сертифікат</v>
      </c>
    </row>
    <row r="130" spans="1:4" x14ac:dyDescent="0.3">
      <c r="A130" s="2">
        <v>129</v>
      </c>
      <c r="B130" t="s">
        <v>259</v>
      </c>
      <c r="C130" t="s">
        <v>260</v>
      </c>
      <c r="D130" t="str">
        <f>HYPERLINK("https://talan.bank.gov.ua/get-user-certificate/8Pps-EC9R_h94vqD-jxy","Завантажити сертифікат")</f>
        <v>Завантажити сертифікат</v>
      </c>
    </row>
    <row r="131" spans="1:4" x14ac:dyDescent="0.3">
      <c r="A131" s="2">
        <v>130</v>
      </c>
      <c r="B131" t="s">
        <v>261</v>
      </c>
      <c r="C131" t="s">
        <v>262</v>
      </c>
      <c r="D131" t="str">
        <f>HYPERLINK("https://talan.bank.gov.ua/get-user-certificate/8Pps-cIu1qFiy_zU9udn","Завантажити сертифікат")</f>
        <v>Завантажити сертифікат</v>
      </c>
    </row>
    <row r="132" spans="1:4" x14ac:dyDescent="0.3">
      <c r="A132" s="2">
        <v>131</v>
      </c>
      <c r="B132" t="s">
        <v>263</v>
      </c>
      <c r="C132" t="s">
        <v>264</v>
      </c>
      <c r="D132" t="str">
        <f>HYPERLINK("https://talan.bank.gov.ua/get-user-certificate/8Pps-tsLznFTPS7Ioom7","Завантажити сертифікат")</f>
        <v>Завантажити сертифікат</v>
      </c>
    </row>
    <row r="133" spans="1:4" x14ac:dyDescent="0.3">
      <c r="A133" s="2">
        <v>132</v>
      </c>
      <c r="B133" t="s">
        <v>265</v>
      </c>
      <c r="C133" t="s">
        <v>266</v>
      </c>
      <c r="D133" t="str">
        <f>HYPERLINK("https://talan.bank.gov.ua/get-user-certificate/8Pps-uJHenWdxX8D9CQu","Завантажити сертифікат")</f>
        <v>Завантажити сертифікат</v>
      </c>
    </row>
    <row r="134" spans="1:4" x14ac:dyDescent="0.3">
      <c r="A134" s="2">
        <v>133</v>
      </c>
      <c r="B134" t="s">
        <v>267</v>
      </c>
      <c r="C134" t="s">
        <v>268</v>
      </c>
      <c r="D134" t="str">
        <f>HYPERLINK("https://talan.bank.gov.ua/get-user-certificate/8Pps-IWLSNzAxZchcduk","Завантажити сертифікат")</f>
        <v>Завантажити сертифікат</v>
      </c>
    </row>
    <row r="135" spans="1:4" x14ac:dyDescent="0.3">
      <c r="A135" s="2">
        <v>134</v>
      </c>
      <c r="B135" t="s">
        <v>269</v>
      </c>
      <c r="C135" t="s">
        <v>270</v>
      </c>
      <c r="D135" t="str">
        <f>HYPERLINK("https://talan.bank.gov.ua/get-user-certificate/8Pps-l7Jw7e0VbIfWMx3","Завантажити сертифікат")</f>
        <v>Завантажити сертифікат</v>
      </c>
    </row>
    <row r="136" spans="1:4" x14ac:dyDescent="0.3">
      <c r="A136" s="2">
        <v>135</v>
      </c>
      <c r="B136" t="s">
        <v>271</v>
      </c>
      <c r="C136" t="s">
        <v>272</v>
      </c>
      <c r="D136" t="str">
        <f>HYPERLINK("https://talan.bank.gov.ua/get-user-certificate/8Pps-f2fyA2nykr84SUK","Завантажити сертифікат")</f>
        <v>Завантажити сертифікат</v>
      </c>
    </row>
    <row r="137" spans="1:4" x14ac:dyDescent="0.3">
      <c r="A137" s="2">
        <v>136</v>
      </c>
      <c r="B137" t="s">
        <v>273</v>
      </c>
      <c r="C137" t="s">
        <v>274</v>
      </c>
      <c r="D137" t="str">
        <f>HYPERLINK("https://talan.bank.gov.ua/get-user-certificate/8Pps-z3hWFdsZu7fInfK","Завантажити сертифікат")</f>
        <v>Завантажити сертифікат</v>
      </c>
    </row>
    <row r="138" spans="1:4" x14ac:dyDescent="0.3">
      <c r="A138" s="2">
        <v>137</v>
      </c>
      <c r="B138" t="s">
        <v>275</v>
      </c>
      <c r="C138" t="s">
        <v>276</v>
      </c>
      <c r="D138" t="str">
        <f>HYPERLINK("https://talan.bank.gov.ua/get-user-certificate/8Pps-8hDX3yo8MLnsI5p","Завантажити сертифікат")</f>
        <v>Завантажити сертифікат</v>
      </c>
    </row>
    <row r="139" spans="1:4" x14ac:dyDescent="0.3">
      <c r="A139" s="2">
        <v>138</v>
      </c>
      <c r="B139" t="s">
        <v>277</v>
      </c>
      <c r="C139" t="s">
        <v>278</v>
      </c>
      <c r="D139" t="str">
        <f>HYPERLINK("https://talan.bank.gov.ua/get-user-certificate/8Pps-fAfxynaf2Zvtv-R","Завантажити сертифікат")</f>
        <v>Завантажити сертифікат</v>
      </c>
    </row>
    <row r="140" spans="1:4" x14ac:dyDescent="0.3">
      <c r="A140" s="2">
        <v>139</v>
      </c>
      <c r="B140" t="s">
        <v>279</v>
      </c>
      <c r="C140" t="s">
        <v>280</v>
      </c>
      <c r="D140" t="str">
        <f>HYPERLINK("https://talan.bank.gov.ua/get-user-certificate/8Pps-GyCSRXxUzD0Xdu6","Завантажити сертифікат")</f>
        <v>Завантажити сертифікат</v>
      </c>
    </row>
    <row r="141" spans="1:4" x14ac:dyDescent="0.3">
      <c r="A141" s="2">
        <v>140</v>
      </c>
      <c r="B141" t="s">
        <v>281</v>
      </c>
      <c r="C141" t="s">
        <v>282</v>
      </c>
      <c r="D141" t="str">
        <f>HYPERLINK("https://talan.bank.gov.ua/get-user-certificate/8Pps-VBpw3J2j5o9pj5B","Завантажити сертифікат")</f>
        <v>Завантажити сертифікат</v>
      </c>
    </row>
    <row r="142" spans="1:4" x14ac:dyDescent="0.3">
      <c r="A142" s="2">
        <v>141</v>
      </c>
      <c r="B142" t="s">
        <v>283</v>
      </c>
      <c r="C142" t="s">
        <v>284</v>
      </c>
      <c r="D142" t="str">
        <f>HYPERLINK("https://talan.bank.gov.ua/get-user-certificate/8Pps-bgk8Vu_LxCNtE_N","Завантажити сертифікат")</f>
        <v>Завантажити сертифікат</v>
      </c>
    </row>
    <row r="143" spans="1:4" x14ac:dyDescent="0.3">
      <c r="A143" s="2">
        <v>142</v>
      </c>
      <c r="B143" t="s">
        <v>285</v>
      </c>
      <c r="C143" t="s">
        <v>286</v>
      </c>
      <c r="D143" t="str">
        <f>HYPERLINK("https://talan.bank.gov.ua/get-user-certificate/8Pps-zqcI95vxdp29Yhh","Завантажити сертифікат")</f>
        <v>Завантажити сертифікат</v>
      </c>
    </row>
    <row r="144" spans="1:4" x14ac:dyDescent="0.3">
      <c r="A144" s="2">
        <v>143</v>
      </c>
      <c r="B144" t="s">
        <v>287</v>
      </c>
      <c r="C144" t="s">
        <v>288</v>
      </c>
      <c r="D144" t="str">
        <f>HYPERLINK("https://talan.bank.gov.ua/get-user-certificate/8Pps-2zZes4ueTG2Ucck","Завантажити сертифікат")</f>
        <v>Завантажити сертифікат</v>
      </c>
    </row>
    <row r="145" spans="1:4" x14ac:dyDescent="0.3">
      <c r="A145" s="2">
        <v>144</v>
      </c>
      <c r="B145" t="s">
        <v>289</v>
      </c>
      <c r="C145" t="s">
        <v>290</v>
      </c>
      <c r="D145" t="str">
        <f>HYPERLINK("https://talan.bank.gov.ua/get-user-certificate/8Pps-GP-3lqGyPFMmuZk","Завантажити сертифікат")</f>
        <v>Завантажити сертифікат</v>
      </c>
    </row>
    <row r="146" spans="1:4" x14ac:dyDescent="0.3">
      <c r="A146" s="2">
        <v>145</v>
      </c>
      <c r="B146" t="s">
        <v>291</v>
      </c>
      <c r="C146" t="s">
        <v>292</v>
      </c>
      <c r="D146" t="str">
        <f>HYPERLINK("https://talan.bank.gov.ua/get-user-certificate/8Pps-1LGUVl6Md2K0n6z","Завантажити сертифікат")</f>
        <v>Завантажити сертифікат</v>
      </c>
    </row>
    <row r="147" spans="1:4" x14ac:dyDescent="0.3">
      <c r="A147" s="2">
        <v>146</v>
      </c>
      <c r="B147" t="s">
        <v>293</v>
      </c>
      <c r="C147" t="s">
        <v>294</v>
      </c>
      <c r="D147" t="str">
        <f>HYPERLINK("https://talan.bank.gov.ua/get-user-certificate/8Pps-3Jjofj6WqZq53nb","Завантажити сертифікат")</f>
        <v>Завантажити сертифікат</v>
      </c>
    </row>
    <row r="148" spans="1:4" x14ac:dyDescent="0.3">
      <c r="A148" s="2">
        <v>147</v>
      </c>
      <c r="B148" t="s">
        <v>295</v>
      </c>
      <c r="C148" t="s">
        <v>296</v>
      </c>
      <c r="D148" t="str">
        <f>HYPERLINK("https://talan.bank.gov.ua/get-user-certificate/8Pps--2x7V77jl0MsL7L","Завантажити сертифікат")</f>
        <v>Завантажити сертифікат</v>
      </c>
    </row>
    <row r="149" spans="1:4" x14ac:dyDescent="0.3">
      <c r="A149" s="2">
        <v>148</v>
      </c>
      <c r="B149" t="s">
        <v>297</v>
      </c>
      <c r="C149" t="s">
        <v>298</v>
      </c>
      <c r="D149" t="str">
        <f>HYPERLINK("https://talan.bank.gov.ua/get-user-certificate/8Pps-qzjn5O5Mt9fdV-d","Завантажити сертифікат")</f>
        <v>Завантажити сертифікат</v>
      </c>
    </row>
    <row r="150" spans="1:4" x14ac:dyDescent="0.3">
      <c r="A150" s="2">
        <v>149</v>
      </c>
      <c r="B150" t="s">
        <v>299</v>
      </c>
      <c r="C150" t="s">
        <v>300</v>
      </c>
      <c r="D150" t="str">
        <f>HYPERLINK("https://talan.bank.gov.ua/get-user-certificate/8Pps-HK5AKG6eqgRZzfC","Завантажити сертифікат")</f>
        <v>Завантажити сертифікат</v>
      </c>
    </row>
    <row r="151" spans="1:4" x14ac:dyDescent="0.3">
      <c r="A151" s="2">
        <v>150</v>
      </c>
      <c r="B151" t="s">
        <v>301</v>
      </c>
      <c r="C151" t="s">
        <v>302</v>
      </c>
      <c r="D151" t="str">
        <f>HYPERLINK("https://talan.bank.gov.ua/get-user-certificate/8Pps-ZZh3HWRqxtI19wd","Завантажити сертифікат")</f>
        <v>Завантажити сертифікат</v>
      </c>
    </row>
    <row r="152" spans="1:4" x14ac:dyDescent="0.3">
      <c r="A152" s="2">
        <v>151</v>
      </c>
      <c r="B152" t="s">
        <v>303</v>
      </c>
      <c r="C152" t="s">
        <v>304</v>
      </c>
      <c r="D152" t="str">
        <f>HYPERLINK("https://talan.bank.gov.ua/get-user-certificate/8Pps-jm0UGOO4dZt4g44","Завантажити сертифікат")</f>
        <v>Завантажити сертифікат</v>
      </c>
    </row>
    <row r="153" spans="1:4" x14ac:dyDescent="0.3">
      <c r="A153" s="2">
        <v>152</v>
      </c>
      <c r="B153" t="s">
        <v>305</v>
      </c>
      <c r="C153" t="s">
        <v>306</v>
      </c>
      <c r="D153" t="str">
        <f>HYPERLINK("https://talan.bank.gov.ua/get-user-certificate/8Pps-rdncnm1BQpbVWJ-","Завантажити сертифікат")</f>
        <v>Завантажити сертифікат</v>
      </c>
    </row>
    <row r="154" spans="1:4" x14ac:dyDescent="0.3">
      <c r="A154" s="2">
        <v>153</v>
      </c>
      <c r="B154" t="s">
        <v>307</v>
      </c>
      <c r="C154" t="s">
        <v>308</v>
      </c>
      <c r="D154" t="str">
        <f>HYPERLINK("https://talan.bank.gov.ua/get-user-certificate/8Pps-IIXsK44evBnmNUW","Завантажити сертифікат")</f>
        <v>Завантажити сертифікат</v>
      </c>
    </row>
    <row r="155" spans="1:4" x14ac:dyDescent="0.3">
      <c r="A155" s="2">
        <v>154</v>
      </c>
      <c r="B155" t="s">
        <v>309</v>
      </c>
      <c r="C155" t="s">
        <v>310</v>
      </c>
      <c r="D155" t="str">
        <f>HYPERLINK("https://talan.bank.gov.ua/get-user-certificate/8Pps-PFUjA4IBcxHKa2h","Завантажити сертифікат")</f>
        <v>Завантажити сертифікат</v>
      </c>
    </row>
    <row r="156" spans="1:4" x14ac:dyDescent="0.3">
      <c r="A156" s="2">
        <v>155</v>
      </c>
      <c r="B156" t="s">
        <v>311</v>
      </c>
      <c r="C156" t="s">
        <v>312</v>
      </c>
      <c r="D156" t="str">
        <f>HYPERLINK("https://talan.bank.gov.ua/get-user-certificate/8Pps-gBCdvh79mV2DDGt","Завантажити сертифікат")</f>
        <v>Завантажити сертифікат</v>
      </c>
    </row>
    <row r="157" spans="1:4" x14ac:dyDescent="0.3">
      <c r="A157" s="2">
        <v>156</v>
      </c>
      <c r="B157" t="s">
        <v>313</v>
      </c>
      <c r="C157" t="s">
        <v>314</v>
      </c>
      <c r="D157" t="str">
        <f>HYPERLINK("https://talan.bank.gov.ua/get-user-certificate/8Pps-ruyScwxoImpPrD7","Завантажити сертифікат")</f>
        <v>Завантажити сертифікат</v>
      </c>
    </row>
    <row r="158" spans="1:4" x14ac:dyDescent="0.3">
      <c r="A158" s="2">
        <v>157</v>
      </c>
      <c r="B158" t="s">
        <v>315</v>
      </c>
      <c r="C158" t="s">
        <v>316</v>
      </c>
      <c r="D158" t="str">
        <f>HYPERLINK("https://talan.bank.gov.ua/get-user-certificate/8Pps-7Nm-ZmXg4qwa1Wb","Завантажити сертифікат")</f>
        <v>Завантажити сертифікат</v>
      </c>
    </row>
    <row r="159" spans="1:4" x14ac:dyDescent="0.3">
      <c r="A159" s="2">
        <v>158</v>
      </c>
      <c r="B159" t="s">
        <v>317</v>
      </c>
      <c r="C159" t="s">
        <v>318</v>
      </c>
      <c r="D159" t="str">
        <f>HYPERLINK("https://talan.bank.gov.ua/get-user-certificate/8Pps-b6Xnlml-GGx_wKQ","Завантажити сертифікат")</f>
        <v>Завантажити сертифікат</v>
      </c>
    </row>
    <row r="160" spans="1:4" x14ac:dyDescent="0.3">
      <c r="A160" s="2">
        <v>159</v>
      </c>
      <c r="B160" t="s">
        <v>319</v>
      </c>
      <c r="C160" t="s">
        <v>320</v>
      </c>
      <c r="D160" t="str">
        <f>HYPERLINK("https://talan.bank.gov.ua/get-user-certificate/8Pps-5Cf1cmqSu-uqrqf","Завантажити сертифікат")</f>
        <v>Завантажити сертифікат</v>
      </c>
    </row>
    <row r="161" spans="1:4" x14ac:dyDescent="0.3">
      <c r="A161" s="2">
        <v>160</v>
      </c>
      <c r="B161" t="s">
        <v>321</v>
      </c>
      <c r="C161" t="s">
        <v>322</v>
      </c>
      <c r="D161" t="str">
        <f>HYPERLINK("https://talan.bank.gov.ua/get-user-certificate/8Pps-vQcBdJsOeWp3fc0","Завантажити сертифікат")</f>
        <v>Завантажити сертифікат</v>
      </c>
    </row>
    <row r="162" spans="1:4" x14ac:dyDescent="0.3">
      <c r="A162" s="2">
        <v>161</v>
      </c>
      <c r="B162" t="s">
        <v>323</v>
      </c>
      <c r="C162" t="s">
        <v>324</v>
      </c>
      <c r="D162" t="str">
        <f>HYPERLINK("https://talan.bank.gov.ua/get-user-certificate/8Pps-TtEnJka7P9c2uUS","Завантажити сертифікат")</f>
        <v>Завантажити сертифікат</v>
      </c>
    </row>
    <row r="163" spans="1:4" x14ac:dyDescent="0.3">
      <c r="A163" s="2">
        <v>162</v>
      </c>
      <c r="B163" t="s">
        <v>325</v>
      </c>
      <c r="C163" t="s">
        <v>326</v>
      </c>
      <c r="D163" t="str">
        <f>HYPERLINK("https://talan.bank.gov.ua/get-user-certificate/8Pps-YTjS-yKgukd71Hv","Завантажити сертифікат")</f>
        <v>Завантажити сертифікат</v>
      </c>
    </row>
    <row r="164" spans="1:4" x14ac:dyDescent="0.3">
      <c r="A164" s="2">
        <v>163</v>
      </c>
      <c r="B164" t="s">
        <v>327</v>
      </c>
      <c r="C164" t="s">
        <v>328</v>
      </c>
      <c r="D164" t="str">
        <f>HYPERLINK("https://talan.bank.gov.ua/get-user-certificate/8Pps-rtRwnLGc4XXRb2_","Завантажити сертифікат")</f>
        <v>Завантажити сертифікат</v>
      </c>
    </row>
    <row r="165" spans="1:4" x14ac:dyDescent="0.3">
      <c r="A165" s="2">
        <v>164</v>
      </c>
      <c r="B165" t="s">
        <v>329</v>
      </c>
      <c r="C165" t="s">
        <v>330</v>
      </c>
      <c r="D165" t="str">
        <f>HYPERLINK("https://talan.bank.gov.ua/get-user-certificate/8Pps-9znY9HyDWBw0B5M","Завантажити сертифікат")</f>
        <v>Завантажити сертифікат</v>
      </c>
    </row>
    <row r="166" spans="1:4" x14ac:dyDescent="0.3">
      <c r="A166" s="2">
        <v>165</v>
      </c>
      <c r="B166" t="s">
        <v>331</v>
      </c>
      <c r="C166" t="s">
        <v>332</v>
      </c>
      <c r="D166" t="str">
        <f>HYPERLINK("https://talan.bank.gov.ua/get-user-certificate/8Pps-xdwhqPeIv12COnd","Завантажити сертифікат")</f>
        <v>Завантажити сертифікат</v>
      </c>
    </row>
    <row r="167" spans="1:4" x14ac:dyDescent="0.3">
      <c r="A167" s="2">
        <v>166</v>
      </c>
      <c r="B167" t="s">
        <v>333</v>
      </c>
      <c r="C167" t="s">
        <v>334</v>
      </c>
      <c r="D167" t="str">
        <f>HYPERLINK("https://talan.bank.gov.ua/get-user-certificate/8Pps-p3HRr7uEQThjW98","Завантажити сертифікат")</f>
        <v>Завантажити сертифікат</v>
      </c>
    </row>
    <row r="168" spans="1:4" x14ac:dyDescent="0.3">
      <c r="A168" s="2">
        <v>167</v>
      </c>
      <c r="B168" t="s">
        <v>335</v>
      </c>
      <c r="C168" t="s">
        <v>336</v>
      </c>
      <c r="D168" t="str">
        <f>HYPERLINK("https://talan.bank.gov.ua/get-user-certificate/8Pps-D5zGeNnVZlqKCan","Завантажити сертифікат")</f>
        <v>Завантажити сертифікат</v>
      </c>
    </row>
    <row r="169" spans="1:4" x14ac:dyDescent="0.3">
      <c r="A169" s="2">
        <v>168</v>
      </c>
      <c r="B169" t="s">
        <v>337</v>
      </c>
      <c r="C169" t="s">
        <v>338</v>
      </c>
      <c r="D169" t="str">
        <f>HYPERLINK("https://talan.bank.gov.ua/get-user-certificate/8Pps-MQo0jGA0s0CPdPb","Завантажити сертифікат")</f>
        <v>Завантажити сертифікат</v>
      </c>
    </row>
    <row r="170" spans="1:4" x14ac:dyDescent="0.3">
      <c r="A170" s="2">
        <v>169</v>
      </c>
      <c r="B170" t="s">
        <v>339</v>
      </c>
      <c r="C170" t="s">
        <v>340</v>
      </c>
      <c r="D170" t="str">
        <f>HYPERLINK("https://talan.bank.gov.ua/get-user-certificate/8Pps-ujn8g-hhSy8cWCN","Завантажити сертифікат")</f>
        <v>Завантажити сертифікат</v>
      </c>
    </row>
    <row r="171" spans="1:4" x14ac:dyDescent="0.3">
      <c r="A171" s="2">
        <v>170</v>
      </c>
      <c r="B171" t="s">
        <v>341</v>
      </c>
      <c r="C171" t="s">
        <v>342</v>
      </c>
      <c r="D171" t="str">
        <f>HYPERLINK("https://talan.bank.gov.ua/get-user-certificate/8Pps-0MMe5Oxu80Cp0N5","Завантажити сертифікат")</f>
        <v>Завантажити сертифікат</v>
      </c>
    </row>
    <row r="172" spans="1:4" x14ac:dyDescent="0.3">
      <c r="A172" s="2">
        <v>171</v>
      </c>
      <c r="B172" t="s">
        <v>343</v>
      </c>
      <c r="C172" t="s">
        <v>344</v>
      </c>
      <c r="D172" t="str">
        <f>HYPERLINK("https://talan.bank.gov.ua/get-user-certificate/8Pps-bMYL_3UcNOMjAC6","Завантажити сертифікат")</f>
        <v>Завантажити сертифікат</v>
      </c>
    </row>
    <row r="173" spans="1:4" x14ac:dyDescent="0.3">
      <c r="A173" s="2">
        <v>172</v>
      </c>
      <c r="B173" t="s">
        <v>345</v>
      </c>
      <c r="C173" t="s">
        <v>346</v>
      </c>
      <c r="D173" t="str">
        <f>HYPERLINK("https://talan.bank.gov.ua/get-user-certificate/8Pps-n4gFiQtb3-SW1ZN","Завантажити сертифікат")</f>
        <v>Завантажити сертифікат</v>
      </c>
    </row>
    <row r="174" spans="1:4" x14ac:dyDescent="0.3">
      <c r="A174" s="2">
        <v>173</v>
      </c>
      <c r="B174" t="s">
        <v>347</v>
      </c>
      <c r="C174" t="s">
        <v>348</v>
      </c>
      <c r="D174" t="str">
        <f>HYPERLINK("https://talan.bank.gov.ua/get-user-certificate/8Pps-_txnHxAm0Aq8-Gt","Завантажити сертифікат")</f>
        <v>Завантажити сертифікат</v>
      </c>
    </row>
    <row r="175" spans="1:4" x14ac:dyDescent="0.3">
      <c r="A175" s="2">
        <v>174</v>
      </c>
      <c r="B175" t="s">
        <v>349</v>
      </c>
      <c r="C175" t="s">
        <v>350</v>
      </c>
      <c r="D175" t="str">
        <f>HYPERLINK("https://talan.bank.gov.ua/get-user-certificate/8Pps-5sGkzK2ME5TBC_1","Завантажити сертифікат")</f>
        <v>Завантажити сертифікат</v>
      </c>
    </row>
    <row r="176" spans="1:4" x14ac:dyDescent="0.3">
      <c r="A176" s="2">
        <v>175</v>
      </c>
      <c r="B176" t="s">
        <v>351</v>
      </c>
      <c r="C176" t="s">
        <v>352</v>
      </c>
      <c r="D176" t="str">
        <f>HYPERLINK("https://talan.bank.gov.ua/get-user-certificate/8Pps-NVi9Kh53hqAD5hV","Завантажити сертифікат")</f>
        <v>Завантажити сертифікат</v>
      </c>
    </row>
    <row r="177" spans="1:4" x14ac:dyDescent="0.3">
      <c r="A177" s="2">
        <v>176</v>
      </c>
      <c r="B177" t="s">
        <v>353</v>
      </c>
      <c r="C177" t="s">
        <v>354</v>
      </c>
      <c r="D177" t="str">
        <f>HYPERLINK("https://talan.bank.gov.ua/get-user-certificate/8Pps-f7HQr2lIGErL70V","Завантажити сертифікат")</f>
        <v>Завантажити сертифікат</v>
      </c>
    </row>
    <row r="178" spans="1:4" x14ac:dyDescent="0.3">
      <c r="A178" s="2">
        <v>177</v>
      </c>
      <c r="B178" t="s">
        <v>355</v>
      </c>
      <c r="C178" t="s">
        <v>356</v>
      </c>
      <c r="D178" t="str">
        <f>HYPERLINK("https://talan.bank.gov.ua/get-user-certificate/8Pps-S-NlaNadSPPxAu9","Завантажити сертифікат")</f>
        <v>Завантажити сертифікат</v>
      </c>
    </row>
    <row r="179" spans="1:4" x14ac:dyDescent="0.3">
      <c r="A179" s="2">
        <v>178</v>
      </c>
      <c r="B179" t="s">
        <v>357</v>
      </c>
      <c r="C179" t="s">
        <v>358</v>
      </c>
      <c r="D179" t="str">
        <f>HYPERLINK("https://talan.bank.gov.ua/get-user-certificate/8Pps-jXuViUGZNXwlD6I","Завантажити сертифікат")</f>
        <v>Завантажити сертифікат</v>
      </c>
    </row>
    <row r="180" spans="1:4" x14ac:dyDescent="0.3">
      <c r="A180" s="2">
        <v>179</v>
      </c>
      <c r="B180" t="s">
        <v>359</v>
      </c>
      <c r="C180" t="s">
        <v>360</v>
      </c>
      <c r="D180" t="str">
        <f>HYPERLINK("https://talan.bank.gov.ua/get-user-certificate/8Pps-NW4TSLONaBTK9z_","Завантажити сертифікат")</f>
        <v>Завантажити сертифікат</v>
      </c>
    </row>
    <row r="181" spans="1:4" x14ac:dyDescent="0.3">
      <c r="A181" s="2">
        <v>180</v>
      </c>
      <c r="B181" t="s">
        <v>361</v>
      </c>
      <c r="C181" t="s">
        <v>362</v>
      </c>
      <c r="D181" t="str">
        <f>HYPERLINK("https://talan.bank.gov.ua/get-user-certificate/8Pps-DawZokyCHGzOYhp","Завантажити сертифікат")</f>
        <v>Завантажити сертифікат</v>
      </c>
    </row>
    <row r="182" spans="1:4" x14ac:dyDescent="0.3">
      <c r="A182" s="2">
        <v>181</v>
      </c>
      <c r="B182" t="s">
        <v>363</v>
      </c>
      <c r="C182" t="s">
        <v>364</v>
      </c>
      <c r="D182" t="str">
        <f>HYPERLINK("https://talan.bank.gov.ua/get-user-certificate/8Pps-hDQAlNSguAktkib","Завантажити сертифікат")</f>
        <v>Завантажити сертифікат</v>
      </c>
    </row>
    <row r="183" spans="1:4" x14ac:dyDescent="0.3">
      <c r="A183" s="2">
        <v>182</v>
      </c>
      <c r="B183" t="s">
        <v>365</v>
      </c>
      <c r="C183" t="s">
        <v>366</v>
      </c>
      <c r="D183" t="str">
        <f>HYPERLINK("https://talan.bank.gov.ua/get-user-certificate/8Pps-ril5cWxaNLeL6eK","Завантажити сертифікат")</f>
        <v>Завантажити сертифікат</v>
      </c>
    </row>
    <row r="184" spans="1:4" x14ac:dyDescent="0.3">
      <c r="A184" s="2">
        <v>183</v>
      </c>
      <c r="B184" t="s">
        <v>367</v>
      </c>
      <c r="C184" t="s">
        <v>368</v>
      </c>
      <c r="D184" t="str">
        <f>HYPERLINK("https://talan.bank.gov.ua/get-user-certificate/8Pps-IlaqYzK94FT95s0","Завантажити сертифікат")</f>
        <v>Завантажити сертифікат</v>
      </c>
    </row>
    <row r="185" spans="1:4" x14ac:dyDescent="0.3">
      <c r="A185" s="2">
        <v>184</v>
      </c>
      <c r="B185" t="s">
        <v>369</v>
      </c>
      <c r="C185" t="s">
        <v>370</v>
      </c>
      <c r="D185" t="str">
        <f>HYPERLINK("https://talan.bank.gov.ua/get-user-certificate/8Pps-ahhzQ8Te4lXnlPq","Завантажити сертифікат")</f>
        <v>Завантажити сертифікат</v>
      </c>
    </row>
    <row r="186" spans="1:4" x14ac:dyDescent="0.3">
      <c r="A186" s="2">
        <v>185</v>
      </c>
      <c r="B186" t="s">
        <v>371</v>
      </c>
      <c r="C186" t="s">
        <v>372</v>
      </c>
      <c r="D186" t="str">
        <f>HYPERLINK("https://talan.bank.gov.ua/get-user-certificate/8Pps-Zf03xc1JwheI6Wt","Завантажити сертифікат")</f>
        <v>Завантажити сертифікат</v>
      </c>
    </row>
    <row r="187" spans="1:4" x14ac:dyDescent="0.3">
      <c r="A187" s="2">
        <v>186</v>
      </c>
      <c r="B187" t="s">
        <v>373</v>
      </c>
      <c r="C187" t="s">
        <v>374</v>
      </c>
      <c r="D187" t="str">
        <f>HYPERLINK("https://talan.bank.gov.ua/get-user-certificate/8Pps-Sun-PWAJD59P5Ux","Завантажити сертифікат")</f>
        <v>Завантажити сертифікат</v>
      </c>
    </row>
    <row r="188" spans="1:4" x14ac:dyDescent="0.3">
      <c r="A188" s="2">
        <v>187</v>
      </c>
      <c r="B188" t="s">
        <v>375</v>
      </c>
      <c r="C188" t="s">
        <v>376</v>
      </c>
      <c r="D188" t="str">
        <f>HYPERLINK("https://talan.bank.gov.ua/get-user-certificate/8Pps-Mgmizy8uBOAXe_P","Завантажити сертифікат")</f>
        <v>Завантажити сертифікат</v>
      </c>
    </row>
    <row r="189" spans="1:4" x14ac:dyDescent="0.3">
      <c r="A189" s="2">
        <v>188</v>
      </c>
      <c r="B189" t="s">
        <v>377</v>
      </c>
      <c r="C189" t="s">
        <v>378</v>
      </c>
      <c r="D189" t="str">
        <f>HYPERLINK("https://talan.bank.gov.ua/get-user-certificate/8Pps-pKSRd9hvOVYX92b","Завантажити сертифікат")</f>
        <v>Завантажити сертифікат</v>
      </c>
    </row>
    <row r="190" spans="1:4" x14ac:dyDescent="0.3">
      <c r="A190" s="2">
        <v>189</v>
      </c>
      <c r="B190" t="s">
        <v>379</v>
      </c>
      <c r="C190" t="s">
        <v>380</v>
      </c>
      <c r="D190" t="str">
        <f>HYPERLINK("https://talan.bank.gov.ua/get-user-certificate/8Pps-kdjioaiuMWAPu_E","Завантажити сертифікат")</f>
        <v>Завантажити сертифікат</v>
      </c>
    </row>
    <row r="191" spans="1:4" x14ac:dyDescent="0.3">
      <c r="A191" s="2">
        <v>190</v>
      </c>
      <c r="B191" t="s">
        <v>381</v>
      </c>
      <c r="C191" t="s">
        <v>382</v>
      </c>
      <c r="D191" t="str">
        <f>HYPERLINK("https://talan.bank.gov.ua/get-user-certificate/8Pps-8AAp5DsNa9jmmLb","Завантажити сертифікат")</f>
        <v>Завантажити сертифікат</v>
      </c>
    </row>
    <row r="192" spans="1:4" x14ac:dyDescent="0.3">
      <c r="A192" s="2">
        <v>191</v>
      </c>
      <c r="B192" t="s">
        <v>383</v>
      </c>
      <c r="C192" t="s">
        <v>384</v>
      </c>
      <c r="D192" t="str">
        <f>HYPERLINK("https://talan.bank.gov.ua/get-user-certificate/8Pps-5oF6_8yPsMH8meG","Завантажити сертифікат")</f>
        <v>Завантажити сертифікат</v>
      </c>
    </row>
    <row r="193" spans="1:4" x14ac:dyDescent="0.3">
      <c r="A193" s="2">
        <v>192</v>
      </c>
      <c r="B193" t="s">
        <v>385</v>
      </c>
      <c r="C193" t="s">
        <v>386</v>
      </c>
      <c r="D193" t="str">
        <f>HYPERLINK("https://talan.bank.gov.ua/get-user-certificate/8Pps-oV_PtBGGm8hQONQ","Завантажити сертифікат")</f>
        <v>Завантажити сертифікат</v>
      </c>
    </row>
    <row r="194" spans="1:4" x14ac:dyDescent="0.3">
      <c r="A194" s="2">
        <v>193</v>
      </c>
      <c r="B194" t="s">
        <v>387</v>
      </c>
      <c r="C194" t="s">
        <v>388</v>
      </c>
      <c r="D194" t="str">
        <f>HYPERLINK("https://talan.bank.gov.ua/get-user-certificate/8Pps-BKqYHM7yMlLo9eX","Завантажити сертифікат")</f>
        <v>Завантажити сертифікат</v>
      </c>
    </row>
    <row r="195" spans="1:4" x14ac:dyDescent="0.3">
      <c r="A195" s="2">
        <v>194</v>
      </c>
      <c r="B195" t="s">
        <v>389</v>
      </c>
      <c r="C195" t="s">
        <v>390</v>
      </c>
      <c r="D195" t="str">
        <f>HYPERLINK("https://talan.bank.gov.ua/get-user-certificate/8Pps-Y4sEUo9FO0CyZgT","Завантажити сертифікат")</f>
        <v>Завантажити сертифікат</v>
      </c>
    </row>
    <row r="196" spans="1:4" x14ac:dyDescent="0.3">
      <c r="A196" s="2">
        <v>195</v>
      </c>
      <c r="B196" t="s">
        <v>391</v>
      </c>
      <c r="C196" t="s">
        <v>392</v>
      </c>
      <c r="D196" t="str">
        <f>HYPERLINK("https://talan.bank.gov.ua/get-user-certificate/8Pps-J5cjnBcK-8Jpmob","Завантажити сертифікат")</f>
        <v>Завантажити сертифікат</v>
      </c>
    </row>
    <row r="197" spans="1:4" x14ac:dyDescent="0.3">
      <c r="A197" s="2">
        <v>196</v>
      </c>
      <c r="B197" t="s">
        <v>393</v>
      </c>
      <c r="C197" t="s">
        <v>394</v>
      </c>
      <c r="D197" t="str">
        <f>HYPERLINK("https://talan.bank.gov.ua/get-user-certificate/8Pps-ZmwveXrNLPWgajm","Завантажити сертифікат")</f>
        <v>Завантажити сертифікат</v>
      </c>
    </row>
    <row r="198" spans="1:4" x14ac:dyDescent="0.3">
      <c r="A198" s="2">
        <v>197</v>
      </c>
      <c r="B198" t="s">
        <v>395</v>
      </c>
      <c r="C198" t="s">
        <v>396</v>
      </c>
      <c r="D198" t="str">
        <f>HYPERLINK("https://talan.bank.gov.ua/get-user-certificate/8Pps-R50UyaYT7Z3p7Vd","Завантажити сертифікат")</f>
        <v>Завантажити сертифікат</v>
      </c>
    </row>
    <row r="199" spans="1:4" x14ac:dyDescent="0.3">
      <c r="A199" s="2">
        <v>198</v>
      </c>
      <c r="B199" t="s">
        <v>397</v>
      </c>
      <c r="C199" t="s">
        <v>398</v>
      </c>
      <c r="D199" t="str">
        <f>HYPERLINK("https://talan.bank.gov.ua/get-user-certificate/8Pps-hTMlKRv4COwELqi","Завантажити сертифікат")</f>
        <v>Завантажити сертифікат</v>
      </c>
    </row>
    <row r="200" spans="1:4" x14ac:dyDescent="0.3">
      <c r="A200" s="2">
        <v>199</v>
      </c>
      <c r="B200" t="s">
        <v>399</v>
      </c>
      <c r="C200" t="s">
        <v>400</v>
      </c>
      <c r="D200" t="str">
        <f>HYPERLINK("https://talan.bank.gov.ua/get-user-certificate/8Pps-PTAOFsZN6l1Axks","Завантажити сертифікат")</f>
        <v>Завантажити сертифікат</v>
      </c>
    </row>
    <row r="201" spans="1:4" x14ac:dyDescent="0.3">
      <c r="A201" s="2">
        <v>200</v>
      </c>
      <c r="B201" t="s">
        <v>401</v>
      </c>
      <c r="C201" t="s">
        <v>402</v>
      </c>
      <c r="D201" t="str">
        <f>HYPERLINK("https://talan.bank.gov.ua/get-user-certificate/8Pps-Zr66QUKAYZmzN7H","Завантажити сертифікат")</f>
        <v>Завантажити сертифікат</v>
      </c>
    </row>
    <row r="202" spans="1:4" x14ac:dyDescent="0.3">
      <c r="A202" s="2">
        <v>201</v>
      </c>
      <c r="B202" t="s">
        <v>403</v>
      </c>
      <c r="C202" t="s">
        <v>404</v>
      </c>
      <c r="D202" t="str">
        <f>HYPERLINK("https://talan.bank.gov.ua/get-user-certificate/8Pps-YmoBfVbIq-qTWYf","Завантажити сертифікат")</f>
        <v>Завантажити сертифікат</v>
      </c>
    </row>
    <row r="203" spans="1:4" x14ac:dyDescent="0.3">
      <c r="A203" s="2">
        <v>202</v>
      </c>
      <c r="B203" t="s">
        <v>405</v>
      </c>
      <c r="C203" t="s">
        <v>406</v>
      </c>
      <c r="D203" t="str">
        <f>HYPERLINK("https://talan.bank.gov.ua/get-user-certificate/8Pps-qIHRU2kw62CGrYg","Завантажити сертифікат")</f>
        <v>Завантажити сертифікат</v>
      </c>
    </row>
    <row r="204" spans="1:4" x14ac:dyDescent="0.3">
      <c r="A204" s="2">
        <v>203</v>
      </c>
      <c r="B204" t="s">
        <v>407</v>
      </c>
      <c r="C204" t="s">
        <v>408</v>
      </c>
      <c r="D204" t="str">
        <f>HYPERLINK("https://talan.bank.gov.ua/get-user-certificate/8Pps-t_mPqRYycPvM9Ex","Завантажити сертифікат")</f>
        <v>Завантажити сертифікат</v>
      </c>
    </row>
    <row r="205" spans="1:4" x14ac:dyDescent="0.3">
      <c r="A205" s="2">
        <v>204</v>
      </c>
      <c r="B205" t="s">
        <v>409</v>
      </c>
      <c r="C205" t="s">
        <v>410</v>
      </c>
      <c r="D205" t="str">
        <f>HYPERLINK("https://talan.bank.gov.ua/get-user-certificate/8Pps-2mcEpABd2Zw_W9D","Завантажити сертифікат")</f>
        <v>Завантажити сертифікат</v>
      </c>
    </row>
    <row r="206" spans="1:4" x14ac:dyDescent="0.3">
      <c r="A206" s="2">
        <v>205</v>
      </c>
      <c r="B206" t="s">
        <v>411</v>
      </c>
      <c r="C206" t="s">
        <v>412</v>
      </c>
      <c r="D206" t="str">
        <f>HYPERLINK("https://talan.bank.gov.ua/get-user-certificate/8Pps-XLp_GizClsK0dhC","Завантажити сертифікат")</f>
        <v>Завантажити сертифікат</v>
      </c>
    </row>
    <row r="207" spans="1:4" x14ac:dyDescent="0.3">
      <c r="A207" s="2">
        <v>206</v>
      </c>
      <c r="B207" t="s">
        <v>413</v>
      </c>
      <c r="C207" t="s">
        <v>414</v>
      </c>
      <c r="D207" t="str">
        <f>HYPERLINK("https://talan.bank.gov.ua/get-user-certificate/8Pps-j76xlC6Vy7LywT3","Завантажити сертифікат")</f>
        <v>Завантажити сертифікат</v>
      </c>
    </row>
    <row r="208" spans="1:4" x14ac:dyDescent="0.3">
      <c r="A208" s="2">
        <v>207</v>
      </c>
      <c r="B208" t="s">
        <v>415</v>
      </c>
      <c r="C208" t="s">
        <v>416</v>
      </c>
      <c r="D208" t="str">
        <f>HYPERLINK("https://talan.bank.gov.ua/get-user-certificate/8Pps-0TZ1HhGthXxSdz3","Завантажити сертифікат")</f>
        <v>Завантажити сертифікат</v>
      </c>
    </row>
    <row r="209" spans="1:4" ht="13.8" customHeight="1" x14ac:dyDescent="0.3">
      <c r="A209" s="2">
        <v>208</v>
      </c>
      <c r="B209" t="s">
        <v>417</v>
      </c>
      <c r="C209" t="s">
        <v>426</v>
      </c>
      <c r="D209" t="str">
        <f>HYPERLINK("https://talan.bank.gov.ua/get-user-certificate/TZtBwbcDSTdpXNz0oup8","Завантажити сертифікат")</f>
        <v>Завантажити сертифікат</v>
      </c>
    </row>
    <row r="210" spans="1:4" x14ac:dyDescent="0.3">
      <c r="A210" s="2">
        <v>209</v>
      </c>
      <c r="B210" t="s">
        <v>418</v>
      </c>
      <c r="C210" t="s">
        <v>419</v>
      </c>
      <c r="D210" t="str">
        <f>HYPERLINK("https://talan.bank.gov.ua/get-user-certificate/8Pps-0H8OzgmP05eABGD","Завантажити сертифікат")</f>
        <v>Завантажити сертифікат</v>
      </c>
    </row>
    <row r="211" spans="1:4" x14ac:dyDescent="0.3">
      <c r="A211" s="2">
        <v>210</v>
      </c>
      <c r="B211" t="s">
        <v>420</v>
      </c>
      <c r="C211" t="s">
        <v>421</v>
      </c>
      <c r="D211" t="str">
        <f>HYPERLINK("https://talan.bank.gov.ua/get-user-certificate/8Pps-IrKHWNalgC_NKXc","Завантажити сертифікат")</f>
        <v>Завантажити сертифікат</v>
      </c>
    </row>
    <row r="212" spans="1:4" x14ac:dyDescent="0.3">
      <c r="A212" s="2">
        <v>211</v>
      </c>
      <c r="B212" t="s">
        <v>422</v>
      </c>
      <c r="C212" t="s">
        <v>423</v>
      </c>
      <c r="D212" t="str">
        <f>HYPERLINK("https://talan.bank.gov.ua/get-user-certificate/8Pps-gQC214LSqfxjBBX","Завантажити сертифікат")</f>
        <v>Завантажити сертифікат</v>
      </c>
    </row>
    <row r="213" spans="1:4" x14ac:dyDescent="0.3">
      <c r="A213" s="2">
        <v>212</v>
      </c>
      <c r="B213" t="s">
        <v>424</v>
      </c>
      <c r="C213" t="s">
        <v>425</v>
      </c>
      <c r="D213" t="str">
        <f>HYPERLINK("https://talan.bank.gov.ua/get-user-certificate/8Pps-5izOkz8esAPNa5f","Завантажити сертифікат")</f>
        <v>Завантажити сертифікат</v>
      </c>
    </row>
    <row r="214" spans="1:4" x14ac:dyDescent="0.3">
      <c r="A214" s="2">
        <v>213</v>
      </c>
      <c r="B214" t="s">
        <v>427</v>
      </c>
      <c r="C214" t="s">
        <v>428</v>
      </c>
      <c r="D214" t="str">
        <f>HYPERLINK("https://talan.bank.gov.ua/get-user-certificate/ThOwueeOI5m-LsqiKCIH","Завантажити сертифікат")</f>
        <v>Завантажити сертифікат</v>
      </c>
    </row>
    <row r="215" spans="1:4" x14ac:dyDescent="0.3">
      <c r="A215" s="2">
        <v>214</v>
      </c>
      <c r="B215" t="s">
        <v>429</v>
      </c>
      <c r="C215" t="s">
        <v>430</v>
      </c>
      <c r="D215" t="str">
        <f>HYPERLINK("https://talan.bank.gov.ua/get-user-certificate/ThOwuCkaGjUsKap4YCKq","Завантажити сертифікат")</f>
        <v>Завантажити сертифікат</v>
      </c>
    </row>
    <row r="216" spans="1:4" x14ac:dyDescent="0.3">
      <c r="A216" s="2">
        <v>215</v>
      </c>
      <c r="B216" t="s">
        <v>431</v>
      </c>
      <c r="C216" t="s">
        <v>432</v>
      </c>
      <c r="D216" t="str">
        <f>HYPERLINK("https://talan.bank.gov.ua/get-user-certificate/ThOwuUbogkuxPTb_lbwp","Завантажити сертифікат")</f>
        <v>Завантажити сертифікат</v>
      </c>
    </row>
    <row r="217" spans="1:4" x14ac:dyDescent="0.3">
      <c r="A217" s="2">
        <v>216</v>
      </c>
      <c r="B217" t="s">
        <v>433</v>
      </c>
      <c r="C217" t="s">
        <v>434</v>
      </c>
      <c r="D217" t="str">
        <f>HYPERLINK("https://talan.bank.gov.ua/get-user-certificate/ThOwua85ivBIu98MYmyw","Завантажити сертифікат")</f>
        <v>Завантажити сертифікат</v>
      </c>
    </row>
    <row r="218" spans="1:4" x14ac:dyDescent="0.3">
      <c r="A218" s="2">
        <v>217</v>
      </c>
      <c r="B218" t="s">
        <v>435</v>
      </c>
      <c r="C218" t="s">
        <v>436</v>
      </c>
      <c r="D218" t="str">
        <f>HYPERLINK("https://talan.bank.gov.ua/get-user-certificate/ThOwuEsqvwUIl0sMBvMH","Завантажити сертифікат")</f>
        <v>Завантажити сертифікат</v>
      </c>
    </row>
    <row r="219" spans="1:4" x14ac:dyDescent="0.3">
      <c r="A219" s="2">
        <v>218</v>
      </c>
      <c r="B219" t="s">
        <v>437</v>
      </c>
      <c r="C219" t="s">
        <v>438</v>
      </c>
      <c r="D219" t="str">
        <f>HYPERLINK("https://talan.bank.gov.ua/get-user-certificate/ThOwuhRlfSCd4JRTA28N","Завантажити сертифікат")</f>
        <v>Завантажити сертифікат</v>
      </c>
    </row>
    <row r="220" spans="1:4" x14ac:dyDescent="0.3">
      <c r="A220" s="2">
        <v>219</v>
      </c>
      <c r="B220" t="s">
        <v>439</v>
      </c>
      <c r="C220" t="s">
        <v>440</v>
      </c>
      <c r="D220" t="str">
        <f>HYPERLINK("https://talan.bank.gov.ua/get-user-certificate/ThOwuGemlbau7lhif2yn","Завантажити сертифікат")</f>
        <v>Завантажити сертифікат</v>
      </c>
    </row>
    <row r="221" spans="1:4" x14ac:dyDescent="0.3">
      <c r="A221" s="2">
        <v>220</v>
      </c>
      <c r="B221" t="s">
        <v>441</v>
      </c>
      <c r="C221" t="s">
        <v>442</v>
      </c>
      <c r="D221" t="str">
        <f>HYPERLINK("https://talan.bank.gov.ua/get-user-certificate/ThOwuCBVDnvc36P5_bDG","Завантажити сертифікат")</f>
        <v>Завантажити сертифікат</v>
      </c>
    </row>
    <row r="222" spans="1:4" x14ac:dyDescent="0.3">
      <c r="A222" s="2">
        <v>221</v>
      </c>
      <c r="B222" t="s">
        <v>443</v>
      </c>
      <c r="C222" t="s">
        <v>444</v>
      </c>
      <c r="D222" t="str">
        <f>HYPERLINK("https://talan.bank.gov.ua/get-user-certificate/ThOwucZP05akGJZmj_Rn","Завантажити сертифікат")</f>
        <v>Завантажити сертифікат</v>
      </c>
    </row>
    <row r="223" spans="1:4" x14ac:dyDescent="0.3">
      <c r="A223" s="2">
        <v>222</v>
      </c>
      <c r="B223" t="s">
        <v>445</v>
      </c>
      <c r="C223" t="s">
        <v>446</v>
      </c>
      <c r="D223" t="str">
        <f>HYPERLINK("https://talan.bank.gov.ua/get-user-certificate/ThOwu_01fnmd60funvEe","Завантажити сертифікат")</f>
        <v>Завантажити сертифікат</v>
      </c>
    </row>
    <row r="224" spans="1:4" x14ac:dyDescent="0.3">
      <c r="A224" s="2">
        <v>223</v>
      </c>
      <c r="B224" t="s">
        <v>447</v>
      </c>
      <c r="C224" t="s">
        <v>448</v>
      </c>
      <c r="D224" t="str">
        <f>HYPERLINK("https://talan.bank.gov.ua/get-user-certificate/ThOwuCORHwywaNx7mPFb","Завантажити сертифікат")</f>
        <v>Завантажити сертифікат</v>
      </c>
    </row>
    <row r="225" spans="1:4" x14ac:dyDescent="0.3">
      <c r="A225" s="2">
        <v>224</v>
      </c>
      <c r="B225" t="s">
        <v>449</v>
      </c>
      <c r="C225" t="s">
        <v>450</v>
      </c>
      <c r="D225" t="str">
        <f>HYPERLINK("https://talan.bank.gov.ua/get-user-certificate/ThOwuWTZXUhKosDXA6rV","Завантажити сертифікат")</f>
        <v>Завантажити сертифікат</v>
      </c>
    </row>
    <row r="226" spans="1:4" x14ac:dyDescent="0.3">
      <c r="A226" s="2">
        <v>225</v>
      </c>
      <c r="B226" t="s">
        <v>451</v>
      </c>
      <c r="C226" t="s">
        <v>452</v>
      </c>
      <c r="D226" t="str">
        <f>HYPERLINK("https://talan.bank.gov.ua/get-user-certificate/ThOwu2K8Mxkhpp_Yde6N","Завантажити сертифікат")</f>
        <v>Завантажити сертифікат</v>
      </c>
    </row>
    <row r="227" spans="1:4" x14ac:dyDescent="0.3">
      <c r="A227" s="2">
        <v>226</v>
      </c>
      <c r="B227" t="s">
        <v>453</v>
      </c>
      <c r="C227" t="s">
        <v>454</v>
      </c>
      <c r="D227" t="str">
        <f>HYPERLINK("https://talan.bank.gov.ua/get-user-certificate/ThOwu7iB659w7uGB7Gu_","Завантажити сертифікат")</f>
        <v>Завантажити сертифікат</v>
      </c>
    </row>
    <row r="228" spans="1:4" x14ac:dyDescent="0.3">
      <c r="A228" s="2">
        <v>227</v>
      </c>
      <c r="B228" t="s">
        <v>455</v>
      </c>
      <c r="C228" t="s">
        <v>456</v>
      </c>
      <c r="D228" t="str">
        <f>HYPERLINK("https://talan.bank.gov.ua/get-user-certificate/ThOwu-oy-0aZODPisQ-U","Завантажити сертифікат")</f>
        <v>Завантажити сертифікат</v>
      </c>
    </row>
    <row r="229" spans="1:4" x14ac:dyDescent="0.3">
      <c r="A229" s="2">
        <v>228</v>
      </c>
      <c r="B229" t="s">
        <v>457</v>
      </c>
      <c r="C229" t="s">
        <v>458</v>
      </c>
      <c r="D229" t="str">
        <f>HYPERLINK("https://talan.bank.gov.ua/get-user-certificate/ThOwuyp_BV1Hp3zmmWss","Завантажити сертифікат")</f>
        <v>Завантажити сертифікат</v>
      </c>
    </row>
    <row r="230" spans="1:4" x14ac:dyDescent="0.3">
      <c r="A230" s="2">
        <v>229</v>
      </c>
      <c r="B230" t="s">
        <v>459</v>
      </c>
      <c r="C230" t="s">
        <v>460</v>
      </c>
      <c r="D230" t="str">
        <f>HYPERLINK("https://talan.bank.gov.ua/get-user-certificate/ThOwu7W1vH-hJWylVlYe","Завантажити сертифікат")</f>
        <v>Завантажити сертифікат</v>
      </c>
    </row>
    <row r="231" spans="1:4" x14ac:dyDescent="0.3">
      <c r="A231" s="2">
        <v>230</v>
      </c>
      <c r="B231" t="s">
        <v>461</v>
      </c>
      <c r="C231" t="s">
        <v>462</v>
      </c>
      <c r="D231" t="str">
        <f>HYPERLINK("https://talan.bank.gov.ua/get-user-certificate/ThOwut63wHO2sks2hasz","Завантажити сертифікат")</f>
        <v>Завантажити сертифікат</v>
      </c>
    </row>
    <row r="232" spans="1:4" x14ac:dyDescent="0.3">
      <c r="A232" s="2">
        <v>231</v>
      </c>
      <c r="B232" t="s">
        <v>463</v>
      </c>
      <c r="C232" t="s">
        <v>464</v>
      </c>
      <c r="D232" t="str">
        <f>HYPERLINK("https://talan.bank.gov.ua/get-user-certificate/ThOwuOrE8gHNtTeW400e","Завантажити сертифікат")</f>
        <v>Завантажити сертифікат</v>
      </c>
    </row>
    <row r="233" spans="1:4" x14ac:dyDescent="0.3">
      <c r="A233" s="2">
        <v>232</v>
      </c>
      <c r="B233" t="s">
        <v>465</v>
      </c>
      <c r="C233" t="s">
        <v>466</v>
      </c>
      <c r="D233" t="str">
        <f>HYPERLINK("https://talan.bank.gov.ua/get-user-certificate/ThOwuacy4D7ZFgkPCrfz","Завантажити сертифікат")</f>
        <v>Завантажити сертифікат</v>
      </c>
    </row>
    <row r="234" spans="1:4" x14ac:dyDescent="0.3">
      <c r="A234" s="2">
        <v>233</v>
      </c>
      <c r="B234" t="s">
        <v>467</v>
      </c>
      <c r="C234" t="s">
        <v>468</v>
      </c>
      <c r="D234" t="str">
        <f>HYPERLINK("https://talan.bank.gov.ua/get-user-certificate/ThOwunwty7Q4F4KT2duy","Завантажити сертифікат")</f>
        <v>Завантажити сертифікат</v>
      </c>
    </row>
    <row r="235" spans="1:4" x14ac:dyDescent="0.3">
      <c r="A235" s="2">
        <v>234</v>
      </c>
      <c r="B235" t="s">
        <v>469</v>
      </c>
      <c r="C235" t="s">
        <v>470</v>
      </c>
      <c r="D235" t="str">
        <f>HYPERLINK("https://talan.bank.gov.ua/get-user-certificate/ThOwuM2yA66owM9hdLoX","Завантажити сертифікат")</f>
        <v>Завантажити сертифікат</v>
      </c>
    </row>
    <row r="236" spans="1:4" x14ac:dyDescent="0.3">
      <c r="A236" s="2">
        <v>235</v>
      </c>
      <c r="B236" t="s">
        <v>471</v>
      </c>
      <c r="C236" t="s">
        <v>472</v>
      </c>
      <c r="D236" t="str">
        <f>HYPERLINK("https://talan.bank.gov.ua/get-user-certificate/ThOwudyOJa-b5i9IETO_","Завантажити сертифікат")</f>
        <v>Завантажити сертифікат</v>
      </c>
    </row>
    <row r="237" spans="1:4" x14ac:dyDescent="0.3">
      <c r="A237" s="2">
        <v>236</v>
      </c>
      <c r="B237" t="s">
        <v>473</v>
      </c>
      <c r="C237" t="s">
        <v>474</v>
      </c>
      <c r="D237" t="str">
        <f>HYPERLINK("https://talan.bank.gov.ua/get-user-certificate/ThOwuWVKUG2Ldh_0DfeZ","Завантажити сертифікат")</f>
        <v>Завантажити сертифікат</v>
      </c>
    </row>
    <row r="238" spans="1:4" x14ac:dyDescent="0.3">
      <c r="A238" s="2">
        <v>237</v>
      </c>
      <c r="B238" t="s">
        <v>475</v>
      </c>
      <c r="C238" t="s">
        <v>476</v>
      </c>
      <c r="D238" t="str">
        <f>HYPERLINK("https://talan.bank.gov.ua/get-user-certificate/ThOwuNgbIeLTO7Yqljhf","Завантажити сертифікат")</f>
        <v>Завантажити сертифікат</v>
      </c>
    </row>
    <row r="239" spans="1:4" x14ac:dyDescent="0.3">
      <c r="A239" s="2">
        <v>238</v>
      </c>
      <c r="B239" t="s">
        <v>477</v>
      </c>
      <c r="C239" t="s">
        <v>478</v>
      </c>
      <c r="D239" t="str">
        <f>HYPERLINK("https://talan.bank.gov.ua/get-user-certificate/ThOwuHu325v87QQlQ-UN","Завантажити сертифікат")</f>
        <v>Завантажити сертифікат</v>
      </c>
    </row>
    <row r="240" spans="1:4" x14ac:dyDescent="0.3">
      <c r="A240" s="2">
        <v>239</v>
      </c>
      <c r="B240" t="s">
        <v>479</v>
      </c>
      <c r="C240" t="s">
        <v>480</v>
      </c>
      <c r="D240" t="str">
        <f>HYPERLINK("https://talan.bank.gov.ua/get-user-certificate/ThOwuVNr6AjvhhdHslxC","Завантажити сертифікат")</f>
        <v>Завантажити сертифікат</v>
      </c>
    </row>
    <row r="241" spans="1:4" x14ac:dyDescent="0.3">
      <c r="A241" s="2">
        <v>240</v>
      </c>
      <c r="B241" t="s">
        <v>481</v>
      </c>
      <c r="C241" t="s">
        <v>482</v>
      </c>
      <c r="D241" t="str">
        <f>HYPERLINK("https://talan.bank.gov.ua/get-user-certificate/ThOwu4p-P8TrtIqQXnLl","Завантажити сертифікат")</f>
        <v>Завантажити сертифікат</v>
      </c>
    </row>
    <row r="242" spans="1:4" x14ac:dyDescent="0.3">
      <c r="A242" s="2">
        <v>241</v>
      </c>
      <c r="B242" t="s">
        <v>483</v>
      </c>
      <c r="C242" t="s">
        <v>484</v>
      </c>
      <c r="D242" t="str">
        <f>HYPERLINK("https://talan.bank.gov.ua/get-user-certificate/ThOwuHa8Yp-8bS6Fnun9","Завантажити сертифікат")</f>
        <v>Завантажити сертифікат</v>
      </c>
    </row>
    <row r="243" spans="1:4" x14ac:dyDescent="0.3">
      <c r="A243" s="2">
        <v>242</v>
      </c>
      <c r="B243" t="s">
        <v>485</v>
      </c>
      <c r="C243" t="s">
        <v>486</v>
      </c>
      <c r="D243" t="str">
        <f>HYPERLINK("https://talan.bank.gov.ua/get-user-certificate/ThOwu_1Nkw7qWwjeTEsw","Завантажити сертифікат")</f>
        <v>Завантажити сертифікат</v>
      </c>
    </row>
    <row r="244" spans="1:4" x14ac:dyDescent="0.3">
      <c r="A244" s="2">
        <v>243</v>
      </c>
      <c r="B244" t="s">
        <v>487</v>
      </c>
      <c r="C244" t="s">
        <v>488</v>
      </c>
      <c r="D244" t="str">
        <f>HYPERLINK("https://talan.bank.gov.ua/get-user-certificate/ThOwunk2P00qgLAqorXx","Завантажити сертифікат")</f>
        <v>Завантажити сертифікат</v>
      </c>
    </row>
    <row r="245" spans="1:4" x14ac:dyDescent="0.3">
      <c r="A245" s="2">
        <v>244</v>
      </c>
      <c r="B245" t="s">
        <v>489</v>
      </c>
      <c r="C245" t="s">
        <v>490</v>
      </c>
      <c r="D245" t="str">
        <f>HYPERLINK("https://talan.bank.gov.ua/get-user-certificate/ThOwu305PRZ9jz97-dD8","Завантажити сертифікат")</f>
        <v>Завантажити сертифікат</v>
      </c>
    </row>
    <row r="246" spans="1:4" x14ac:dyDescent="0.3">
      <c r="A246" s="2">
        <v>245</v>
      </c>
      <c r="B246" t="s">
        <v>491</v>
      </c>
      <c r="C246" t="s">
        <v>492</v>
      </c>
      <c r="D246" t="str">
        <f>HYPERLINK("https://talan.bank.gov.ua/get-user-certificate/ThOwuBDIUqEJUA2zZ-6A","Завантажити сертифікат")</f>
        <v>Завантажити сертифікат</v>
      </c>
    </row>
    <row r="247" spans="1:4" x14ac:dyDescent="0.3">
      <c r="A247" s="2">
        <v>246</v>
      </c>
      <c r="B247" t="s">
        <v>493</v>
      </c>
      <c r="C247" t="s">
        <v>494</v>
      </c>
      <c r="D247" t="str">
        <f>HYPERLINK("https://talan.bank.gov.ua/get-user-certificate/ThOwukUl4_u_Lt9FTnhK","Завантажити сертифікат")</f>
        <v>Завантажити сертифікат</v>
      </c>
    </row>
    <row r="248" spans="1:4" x14ac:dyDescent="0.3">
      <c r="A248" s="2">
        <v>247</v>
      </c>
      <c r="B248" t="s">
        <v>495</v>
      </c>
      <c r="C248" t="s">
        <v>496</v>
      </c>
      <c r="D248" t="str">
        <f>HYPERLINK("https://talan.bank.gov.ua/get-user-certificate/ThOwukmSLvKztp3Cq3rd","Завантажити сертифікат")</f>
        <v>Завантажити сертифікат</v>
      </c>
    </row>
    <row r="249" spans="1:4" x14ac:dyDescent="0.3">
      <c r="A249" s="2">
        <v>248</v>
      </c>
      <c r="B249" t="s">
        <v>497</v>
      </c>
      <c r="C249" t="s">
        <v>498</v>
      </c>
      <c r="D249" t="str">
        <f>HYPERLINK("https://talan.bank.gov.ua/get-user-certificate/ThOwuUofZgriMMb94G0A","Завантажити сертифікат")</f>
        <v>Завантажити сертифікат</v>
      </c>
    </row>
    <row r="250" spans="1:4" x14ac:dyDescent="0.3">
      <c r="A250" s="2">
        <v>249</v>
      </c>
      <c r="B250" t="s">
        <v>499</v>
      </c>
      <c r="C250" t="s">
        <v>500</v>
      </c>
      <c r="D250" t="str">
        <f>HYPERLINK("https://talan.bank.gov.ua/get-user-certificate/ThOwuUQa8m2izi5OEXwx","Завантажити сертифікат")</f>
        <v>Завантажити сертифікат</v>
      </c>
    </row>
    <row r="251" spans="1:4" x14ac:dyDescent="0.3">
      <c r="A251" s="2">
        <v>250</v>
      </c>
      <c r="B251" t="s">
        <v>501</v>
      </c>
      <c r="C251" t="s">
        <v>502</v>
      </c>
      <c r="D251" t="str">
        <f>HYPERLINK("https://talan.bank.gov.ua/get-user-certificate/ThOwuZOrdx57wVEUi5EE","Завантажити сертифікат")</f>
        <v>Завантажити сертифікат</v>
      </c>
    </row>
    <row r="252" spans="1:4" x14ac:dyDescent="0.3">
      <c r="A252" s="2">
        <v>251</v>
      </c>
      <c r="B252" t="s">
        <v>503</v>
      </c>
      <c r="C252" t="s">
        <v>504</v>
      </c>
      <c r="D252" t="str">
        <f>HYPERLINK("https://talan.bank.gov.ua/get-user-certificate/ThOwu0A0JFhsReAy9-V1","Завантажити сертифікат")</f>
        <v>Завантажити сертифікат</v>
      </c>
    </row>
    <row r="253" spans="1:4" x14ac:dyDescent="0.3">
      <c r="A253" s="2">
        <v>252</v>
      </c>
      <c r="B253" t="s">
        <v>505</v>
      </c>
      <c r="C253" t="s">
        <v>506</v>
      </c>
      <c r="D253" t="str">
        <f>HYPERLINK("https://talan.bank.gov.ua/get-user-certificate/ThOwuXK5K0uHvcbfg8Lc","Завантажити сертифікат")</f>
        <v>Завантажити сертифікат</v>
      </c>
    </row>
    <row r="254" spans="1:4" x14ac:dyDescent="0.3">
      <c r="A254" s="2">
        <v>253</v>
      </c>
      <c r="B254" t="s">
        <v>507</v>
      </c>
      <c r="C254" t="s">
        <v>508</v>
      </c>
      <c r="D254" t="str">
        <f>HYPERLINK("https://talan.bank.gov.ua/get-user-certificate/Ju85bs_IgPfmhXiERoOa","Завантажити сертифікат")</f>
        <v>Завантажити сертифікат</v>
      </c>
    </row>
    <row r="255" spans="1:4" x14ac:dyDescent="0.3">
      <c r="A255" s="2">
        <v>254</v>
      </c>
      <c r="B255" t="s">
        <v>509</v>
      </c>
      <c r="C255" t="s">
        <v>510</v>
      </c>
      <c r="D255" t="str">
        <f>HYPERLINK("https://talan.bank.gov.ua/get-user-certificate/dTNcof4prGbEmfgYZXLC","Завантажити сертифікат")</f>
        <v>Завантажити сертифікат</v>
      </c>
    </row>
    <row r="256" spans="1:4" x14ac:dyDescent="0.3">
      <c r="A256" s="2">
        <v>255</v>
      </c>
      <c r="B256" t="s">
        <v>511</v>
      </c>
      <c r="C256" t="s">
        <v>512</v>
      </c>
      <c r="D256" t="str">
        <f>HYPERLINK("https://talan.bank.gov.ua/get-user-certificate/fUV12EK_beB-d8gQ_Vev","Завантажити сертифікат")</f>
        <v>Завантажити сертифікат</v>
      </c>
    </row>
  </sheetData>
  <hyperlinks>
    <hyperlink ref="D2" r:id="rId1" tooltip="Завантажити сертифікат" display="Завантажити сертифікат"/>
    <hyperlink ref="D3" r:id="rId2" tooltip="Завантажити сертифікат" display="Завантажити сертифікат"/>
    <hyperlink ref="D4" r:id="rId3" tooltip="Завантажити сертифікат" display="Завантажити сертифікат"/>
    <hyperlink ref="D5" r:id="rId4" tooltip="Завантажити сертифікат" display="Завантажити сертифікат"/>
    <hyperlink ref="D6" r:id="rId5" tooltip="Завантажити сертифікат" display="Завантажити сертифікат"/>
    <hyperlink ref="D7" r:id="rId6" tooltip="Завантажити сертифікат" display="Завантажити сертифікат"/>
    <hyperlink ref="D8" r:id="rId7" tooltip="Завантажити сертифікат" display="Завантажити сертифікат"/>
    <hyperlink ref="D9" r:id="rId8" tooltip="Завантажити сертифікат" display="Завантажити сертифікат"/>
    <hyperlink ref="D10" r:id="rId9" tooltip="Завантажити сертифікат" display="Завантажити сертифікат"/>
    <hyperlink ref="D11" r:id="rId10" tooltip="Завантажити сертифікат" display="Завантажити сертифікат"/>
    <hyperlink ref="D12" r:id="rId11" tooltip="Завантажити сертифікат" display="Завантажити сертифікат"/>
    <hyperlink ref="D13" r:id="rId12" tooltip="Завантажити сертифікат" display="Завантажити сертифікат"/>
    <hyperlink ref="D14" r:id="rId13" tooltip="Завантажити сертифікат" display="Завантажити сертифікат"/>
    <hyperlink ref="D15" r:id="rId14" tooltip="Завантажити сертифікат" display="Завантажити сертифікат"/>
    <hyperlink ref="D16" r:id="rId15" tooltip="Завантажити сертифікат" display="Завантажити сертифікат"/>
    <hyperlink ref="D17" r:id="rId16" tooltip="Завантажити сертифікат" display="Завантажити сертифікат"/>
    <hyperlink ref="D18" r:id="rId17" tooltip="Завантажити сертифікат" display="Завантажити сертифікат"/>
    <hyperlink ref="D19" r:id="rId18" tooltip="Завантажити сертифікат" display="Завантажити сертифікат"/>
    <hyperlink ref="D20" r:id="rId19" tooltip="Завантажити сертифікат" display="Завантажити сертифікат"/>
    <hyperlink ref="D21" r:id="rId20" tooltip="Завантажити сертифікат" display="Завантажити сертифікат"/>
    <hyperlink ref="D22" r:id="rId21" tooltip="Завантажити сертифікат" display="Завантажити сертифікат"/>
    <hyperlink ref="D23" r:id="rId22" tooltip="Завантажити сертифікат" display="Завантажити сертифікат"/>
    <hyperlink ref="D24" r:id="rId23" tooltip="Завантажити сертифікат" display="Завантажити сертифікат"/>
    <hyperlink ref="D25" r:id="rId24" tooltip="Завантажити сертифікат" display="Завантажити сертифікат"/>
    <hyperlink ref="D26" r:id="rId25" tooltip="Завантажити сертифікат" display="Завантажити сертифікат"/>
    <hyperlink ref="D27" r:id="rId26" tooltip="Завантажити сертифікат" display="Завантажити сертифікат"/>
    <hyperlink ref="D28" r:id="rId27" tooltip="Завантажити сертифікат" display="Завантажити сертифікат"/>
    <hyperlink ref="D29" r:id="rId28" tooltip="Завантажити сертифікат" display="Завантажити сертифікат"/>
    <hyperlink ref="D30" r:id="rId29" tooltip="Завантажити сертифікат" display="Завантажити сертифікат"/>
    <hyperlink ref="D31" r:id="rId30" tooltip="Завантажити сертифікат" display="Завантажити сертифікат"/>
    <hyperlink ref="D32" r:id="rId31" tooltip="Завантажити сертифікат" display="Завантажити сертифікат"/>
    <hyperlink ref="D33" r:id="rId32" tooltip="Завантажити сертифікат" display="Завантажити сертифікат"/>
    <hyperlink ref="D34" r:id="rId33" tooltip="Завантажити сертифікат" display="Завантажити сертифікат"/>
    <hyperlink ref="D35" r:id="rId34" tooltip="Завантажити сертифікат" display="Завантажити сертифікат"/>
    <hyperlink ref="D36" r:id="rId35" tooltip="Завантажити сертифікат" display="Завантажити сертифікат"/>
    <hyperlink ref="D37" r:id="rId36" tooltip="Завантажити сертифікат" display="Завантажити сертифікат"/>
    <hyperlink ref="D38" r:id="rId37" tooltip="Завантажити сертифікат" display="Завантажити сертифікат"/>
    <hyperlink ref="D39" r:id="rId38" tooltip="Завантажити сертифікат" display="Завантажити сертифікат"/>
    <hyperlink ref="D40" r:id="rId39" tooltip="Завантажити сертифікат" display="Завантажити сертифікат"/>
    <hyperlink ref="D41" r:id="rId40" tooltip="Завантажити сертифікат" display="Завантажити сертифікат"/>
    <hyperlink ref="D42" r:id="rId41" tooltip="Завантажити сертифікат" display="Завантажити сертифікат"/>
    <hyperlink ref="D43" r:id="rId42" tooltip="Завантажити сертифікат" display="Завантажити сертифікат"/>
    <hyperlink ref="D44" r:id="rId43" tooltip="Завантажити сертифікат" display="Завантажити сертифікат"/>
    <hyperlink ref="D45" r:id="rId44" tooltip="Завантажити сертифікат" display="Завантажити сертифікат"/>
    <hyperlink ref="D46" r:id="rId45" tooltip="Завантажити сертифікат" display="Завантажити сертифікат"/>
    <hyperlink ref="D47" r:id="rId46" tooltip="Завантажити сертифікат" display="Завантажити сертифікат"/>
    <hyperlink ref="D48" r:id="rId47" tooltip="Завантажити сертифікат" display="Завантажити сертифікат"/>
    <hyperlink ref="D49" r:id="rId48" tooltip="Завантажити сертифікат" display="Завантажити сертифікат"/>
    <hyperlink ref="D50" r:id="rId49" tooltip="Завантажити сертифікат" display="Завантажити сертифікат"/>
    <hyperlink ref="D51" r:id="rId50" tooltip="Завантажити сертифікат" display="Завантажити сертифікат"/>
    <hyperlink ref="D52" r:id="rId51" tooltip="Завантажити сертифікат" display="Завантажити сертифікат"/>
    <hyperlink ref="D53" r:id="rId52" tooltip="Завантажити сертифікат" display="Завантажити сертифікат"/>
    <hyperlink ref="D54" r:id="rId53" tooltip="Завантажити сертифікат" display="Завантажити сертифікат"/>
    <hyperlink ref="D55" r:id="rId54" tooltip="Завантажити сертифікат" display="Завантажити сертифікат"/>
    <hyperlink ref="D56" r:id="rId55" tooltip="Завантажити сертифікат" display="Завантажити сертифікат"/>
    <hyperlink ref="D57" r:id="rId56" tooltip="Завантажити сертифікат" display="Завантажити сертифікат"/>
    <hyperlink ref="D58" r:id="rId57" tooltip="Завантажити сертифікат" display="Завантажити сертифікат"/>
    <hyperlink ref="D59" r:id="rId58" tooltip="Завантажити сертифікат" display="Завантажити сертифікат"/>
    <hyperlink ref="D60" r:id="rId59" tooltip="Завантажити сертифікат" display="Завантажити сертифікат"/>
    <hyperlink ref="D61" r:id="rId60" tooltip="Завантажити сертифікат" display="Завантажити сертифікат"/>
    <hyperlink ref="D62" r:id="rId61" tooltip="Завантажити сертифікат" display="Завантажити сертифікат"/>
    <hyperlink ref="D63" r:id="rId62" tooltip="Завантажити сертифікат" display="Завантажити сертифікат"/>
    <hyperlink ref="D64" r:id="rId63" tooltip="Завантажити сертифікат" display="Завантажити сертифікат"/>
    <hyperlink ref="D65" r:id="rId64" tooltip="Завантажити сертифікат" display="Завантажити сертифікат"/>
    <hyperlink ref="D66" r:id="rId65" tooltip="Завантажити сертифікат" display="Завантажити сертифікат"/>
    <hyperlink ref="D67" r:id="rId66" tooltip="Завантажити сертифікат" display="Завантажити сертифікат"/>
    <hyperlink ref="D68" r:id="rId67" tooltip="Завантажити сертифікат" display="Завантажити сертифікат"/>
    <hyperlink ref="D69" r:id="rId68" tooltip="Завантажити сертифікат" display="Завантажити сертифікат"/>
    <hyperlink ref="D70" r:id="rId69" tooltip="Завантажити сертифікат" display="Завантажити сертифікат"/>
    <hyperlink ref="D71" r:id="rId70" tooltip="Завантажити сертифікат" display="Завантажити сертифікат"/>
    <hyperlink ref="D72" r:id="rId71" tooltip="Завантажити сертифікат" display="Завантажити сертифікат"/>
    <hyperlink ref="D73" r:id="rId72" tooltip="Завантажити сертифікат" display="Завантажити сертифікат"/>
    <hyperlink ref="D74" r:id="rId73" tooltip="Завантажити сертифікат" display="Завантажити сертифікат"/>
    <hyperlink ref="D75" r:id="rId74" tooltip="Завантажити сертифікат" display="Завантажити сертифікат"/>
    <hyperlink ref="D76" r:id="rId75" tooltip="Завантажити сертифікат" display="Завантажити сертифікат"/>
    <hyperlink ref="D77" r:id="rId76" tooltip="Завантажити сертифікат" display="Завантажити сертифікат"/>
    <hyperlink ref="D78" r:id="rId77" tooltip="Завантажити сертифікат" display="Завантажити сертифікат"/>
    <hyperlink ref="D79" r:id="rId78" tooltip="Завантажити сертифікат" display="Завантажити сертифікат"/>
    <hyperlink ref="D80" r:id="rId79" tooltip="Завантажити сертифікат" display="Завантажити сертифікат"/>
    <hyperlink ref="D81" r:id="rId80" tooltip="Завантажити сертифікат" display="Завантажити сертифікат"/>
    <hyperlink ref="D82" r:id="rId81" tooltip="Завантажити сертифікат" display="Завантажити сертифікат"/>
    <hyperlink ref="D83" r:id="rId82" tooltip="Завантажити сертифікат" display="Завантажити сертифікат"/>
    <hyperlink ref="D84" r:id="rId83" tooltip="Завантажити сертифікат" display="Завантажити сертифікат"/>
    <hyperlink ref="D85" r:id="rId84" tooltip="Завантажити сертифікат" display="Завантажити сертифікат"/>
    <hyperlink ref="D86" r:id="rId85" tooltip="Завантажити сертифікат" display="Завантажити сертифікат"/>
    <hyperlink ref="D87" r:id="rId86" tooltip="Завантажити сертифікат" display="Завантажити сертифікат"/>
    <hyperlink ref="D88" r:id="rId87" tooltip="Завантажити сертифікат" display="Завантажити сертифікат"/>
    <hyperlink ref="D89" r:id="rId88" tooltip="Завантажити сертифікат" display="Завантажити сертифікат"/>
    <hyperlink ref="D90" r:id="rId89" tooltip="Завантажити сертифікат" display="Завантажити сертифікат"/>
    <hyperlink ref="D91" r:id="rId90" tooltip="Завантажити сертифікат" display="Завантажити сертифікат"/>
    <hyperlink ref="D92" r:id="rId91" tooltip="Завантажити сертифікат" display="Завантажити сертифікат"/>
    <hyperlink ref="D93" r:id="rId92" tooltip="Завантажити сертифікат" display="Завантажити сертифікат"/>
    <hyperlink ref="D94" r:id="rId93" tooltip="Завантажити сертифікат" display="Завантажити сертифікат"/>
    <hyperlink ref="D95" r:id="rId94" tooltip="Завантажити сертифікат" display="Завантажити сертифікат"/>
    <hyperlink ref="D96" r:id="rId95" tooltip="Завантажити сертифікат" display="Завантажити сертифікат"/>
    <hyperlink ref="D97" r:id="rId96" tooltip="Завантажити сертифікат" display="Завантажити сертифікат"/>
    <hyperlink ref="D98" r:id="rId97" tooltip="Завантажити сертифікат" display="Завантажити сертифікат"/>
    <hyperlink ref="D99" r:id="rId98" tooltip="Завантажити сертифікат" display="Завантажити сертифікат"/>
    <hyperlink ref="D100" r:id="rId99" tooltip="Завантажити сертифікат" display="Завантажити сертифікат"/>
    <hyperlink ref="D101" r:id="rId100" tooltip="Завантажити сертифікат" display="Завантажити сертифікат"/>
    <hyperlink ref="D102" r:id="rId101" tooltip="Завантажити сертифікат" display="Завантажити сертифікат"/>
    <hyperlink ref="D103" r:id="rId102" tooltip="Завантажити сертифікат" display="Завантажити сертифікат"/>
    <hyperlink ref="D104" r:id="rId103" tooltip="Завантажити сертифікат" display="Завантажити сертифікат"/>
    <hyperlink ref="D105" r:id="rId104" tooltip="Завантажити сертифікат" display="Завантажити сертифікат"/>
    <hyperlink ref="D106" r:id="rId105" tooltip="Завантажити сертифікат" display="Завантажити сертифікат"/>
    <hyperlink ref="D107" r:id="rId106" tooltip="Завантажити сертифікат" display="Завантажити сертифікат"/>
    <hyperlink ref="D108" r:id="rId107" tooltip="Завантажити сертифікат" display="Завантажити сертифікат"/>
    <hyperlink ref="D109" r:id="rId108" tooltip="Завантажити сертифікат" display="Завантажити сертифікат"/>
    <hyperlink ref="D110" r:id="rId109" tooltip="Завантажити сертифікат" display="Завантажити сертифікат"/>
    <hyperlink ref="D111" r:id="rId110" tooltip="Завантажити сертифікат" display="Завантажити сертифікат"/>
    <hyperlink ref="D112" r:id="rId111" tooltip="Завантажити сертифікат" display="Завантажити сертифікат"/>
    <hyperlink ref="D113" r:id="rId112" tooltip="Завантажити сертифікат" display="Завантажити сертифікат"/>
    <hyperlink ref="D114" r:id="rId113" tooltip="Завантажити сертифікат" display="Завантажити сертифікат"/>
    <hyperlink ref="D115" r:id="rId114" tooltip="Завантажити сертифікат" display="Завантажити сертифікат"/>
    <hyperlink ref="D116" r:id="rId115" tooltip="Завантажити сертифікат" display="Завантажити сертифікат"/>
    <hyperlink ref="D117" r:id="rId116" tooltip="Завантажити сертифікат" display="Завантажити сертифікат"/>
    <hyperlink ref="D118" r:id="rId117" tooltip="Завантажити сертифікат" display="Завантажити сертифікат"/>
    <hyperlink ref="D119" r:id="rId118" tooltip="Завантажити сертифікат" display="Завантажити сертифікат"/>
    <hyperlink ref="D120" r:id="rId119" tooltip="Завантажити сертифікат" display="Завантажити сертифікат"/>
    <hyperlink ref="D121" r:id="rId120" tooltip="Завантажити сертифікат" display="Завантажити сертифікат"/>
    <hyperlink ref="D122" r:id="rId121" tooltip="Завантажити сертифікат" display="Завантажити сертифікат"/>
    <hyperlink ref="D123" r:id="rId122" tooltip="Завантажити сертифікат" display="Завантажити сертифікат"/>
    <hyperlink ref="D124" r:id="rId123" tooltip="Завантажити сертифікат" display="Завантажити сертифікат"/>
    <hyperlink ref="D125" r:id="rId124" tooltip="Завантажити сертифікат" display="Завантажити сертифікат"/>
    <hyperlink ref="D126" r:id="rId125" tooltip="Завантажити сертифікат" display="Завантажити сертифікат"/>
    <hyperlink ref="D127" r:id="rId126" tooltip="Завантажити сертифікат" display="Завантажити сертифікат"/>
    <hyperlink ref="D128" r:id="rId127" tooltip="Завантажити сертифікат" display="Завантажити сертифікат"/>
    <hyperlink ref="D129" r:id="rId128" tooltip="Завантажити сертифікат" display="Завантажити сертифікат"/>
    <hyperlink ref="D130" r:id="rId129" tooltip="Завантажити сертифікат" display="Завантажити сертифікат"/>
    <hyperlink ref="D131" r:id="rId130" tooltip="Завантажити сертифікат" display="Завантажити сертифікат"/>
    <hyperlink ref="D132" r:id="rId131" tooltip="Завантажити сертифікат" display="Завантажити сертифікат"/>
    <hyperlink ref="D133" r:id="rId132" tooltip="Завантажити сертифікат" display="Завантажити сертифікат"/>
    <hyperlink ref="D134" r:id="rId133" tooltip="Завантажити сертифікат" display="Завантажити сертифікат"/>
    <hyperlink ref="D135" r:id="rId134" tooltip="Завантажити сертифікат" display="Завантажити сертифікат"/>
    <hyperlink ref="D136" r:id="rId135" tooltip="Завантажити сертифікат" display="Завантажити сертифікат"/>
    <hyperlink ref="D137" r:id="rId136" tooltip="Завантажити сертифікат" display="Завантажити сертифікат"/>
    <hyperlink ref="D138" r:id="rId137" tooltip="Завантажити сертифікат" display="Завантажити сертифікат"/>
    <hyperlink ref="D139" r:id="rId138" tooltip="Завантажити сертифікат" display="Завантажити сертифікат"/>
    <hyperlink ref="D140" r:id="rId139" tooltip="Завантажити сертифікат" display="Завантажити сертифікат"/>
    <hyperlink ref="D141" r:id="rId140" tooltip="Завантажити сертифікат" display="Завантажити сертифікат"/>
    <hyperlink ref="D142" r:id="rId141" tooltip="Завантажити сертифікат" display="Завантажити сертифікат"/>
    <hyperlink ref="D143" r:id="rId142" tooltip="Завантажити сертифікат" display="Завантажити сертифікат"/>
    <hyperlink ref="D144" r:id="rId143" tooltip="Завантажити сертифікат" display="Завантажити сертифікат"/>
    <hyperlink ref="D145" r:id="rId144" tooltip="Завантажити сертифікат" display="Завантажити сертифікат"/>
    <hyperlink ref="D146" r:id="rId145" tooltip="Завантажити сертифікат" display="Завантажити сертифікат"/>
    <hyperlink ref="D147" r:id="rId146" tooltip="Завантажити сертифікат" display="Завантажити сертифікат"/>
    <hyperlink ref="D148" r:id="rId147" tooltip="Завантажити сертифікат" display="Завантажити сертифікат"/>
    <hyperlink ref="D149" r:id="rId148" tooltip="Завантажити сертифікат" display="Завантажити сертифікат"/>
    <hyperlink ref="D150" r:id="rId149" tooltip="Завантажити сертифікат" display="Завантажити сертифікат"/>
    <hyperlink ref="D151" r:id="rId150" tooltip="Завантажити сертифікат" display="Завантажити сертифікат"/>
    <hyperlink ref="D152" r:id="rId151" tooltip="Завантажити сертифікат" display="Завантажити сертифікат"/>
    <hyperlink ref="D153" r:id="rId152" tooltip="Завантажити сертифікат" display="Завантажити сертифікат"/>
    <hyperlink ref="D154" r:id="rId153" tooltip="Завантажити сертифікат" display="Завантажити сертифікат"/>
    <hyperlink ref="D155" r:id="rId154" tooltip="Завантажити сертифікат" display="Завантажити сертифікат"/>
    <hyperlink ref="D156" r:id="rId155" tooltip="Завантажити сертифікат" display="Завантажити сертифікат"/>
    <hyperlink ref="D157" r:id="rId156" tooltip="Завантажити сертифікат" display="Завантажити сертифікат"/>
    <hyperlink ref="D158" r:id="rId157" tooltip="Завантажити сертифікат" display="Завантажити сертифікат"/>
    <hyperlink ref="D159" r:id="rId158" tooltip="Завантажити сертифікат" display="Завантажити сертифікат"/>
    <hyperlink ref="D160" r:id="rId159" tooltip="Завантажити сертифікат" display="Завантажити сертифікат"/>
    <hyperlink ref="D161" r:id="rId160" tooltip="Завантажити сертифікат" display="Завантажити сертифікат"/>
    <hyperlink ref="D162" r:id="rId161" tooltip="Завантажити сертифікат" display="Завантажити сертифікат"/>
    <hyperlink ref="D163" r:id="rId162" tooltip="Завантажити сертифікат" display="Завантажити сертифікат"/>
    <hyperlink ref="D164" r:id="rId163" tooltip="Завантажити сертифікат" display="Завантажити сертифікат"/>
    <hyperlink ref="D165" r:id="rId164" tooltip="Завантажити сертифікат" display="Завантажити сертифікат"/>
    <hyperlink ref="D166" r:id="rId165" tooltip="Завантажити сертифікат" display="Завантажити сертифікат"/>
    <hyperlink ref="D167" r:id="rId166" tooltip="Завантажити сертифікат" display="Завантажити сертифікат"/>
    <hyperlink ref="D168" r:id="rId167" tooltip="Завантажити сертифікат" display="Завантажити сертифікат"/>
    <hyperlink ref="D169" r:id="rId168" tooltip="Завантажити сертифікат" display="Завантажити сертифікат"/>
    <hyperlink ref="D170" r:id="rId169" tooltip="Завантажити сертифікат" display="Завантажити сертифікат"/>
    <hyperlink ref="D171" r:id="rId170" tooltip="Завантажити сертифікат" display="Завантажити сертифікат"/>
    <hyperlink ref="D172" r:id="rId171" tooltip="Завантажити сертифікат" display="Завантажити сертифікат"/>
    <hyperlink ref="D173" r:id="rId172" tooltip="Завантажити сертифікат" display="Завантажити сертифікат"/>
    <hyperlink ref="D174" r:id="rId173" tooltip="Завантажити сертифікат" display="Завантажити сертифікат"/>
    <hyperlink ref="D175" r:id="rId174" tooltip="Завантажити сертифікат" display="Завантажити сертифікат"/>
    <hyperlink ref="D176" r:id="rId175" tooltip="Завантажити сертифікат" display="Завантажити сертифікат"/>
    <hyperlink ref="D177" r:id="rId176" tooltip="Завантажити сертифікат" display="Завантажити сертифікат"/>
    <hyperlink ref="D178" r:id="rId177" tooltip="Завантажити сертифікат" display="Завантажити сертифікат"/>
    <hyperlink ref="D179" r:id="rId178" tooltip="Завантажити сертифікат" display="Завантажити сертифікат"/>
    <hyperlink ref="D180" r:id="rId179" tooltip="Завантажити сертифікат" display="Завантажити сертифікат"/>
    <hyperlink ref="D181" r:id="rId180" tooltip="Завантажити сертифікат" display="Завантажити сертифікат"/>
    <hyperlink ref="D182" r:id="rId181" tooltip="Завантажити сертифікат" display="Завантажити сертифікат"/>
    <hyperlink ref="D183" r:id="rId182" tooltip="Завантажити сертифікат" display="Завантажити сертифікат"/>
    <hyperlink ref="D184" r:id="rId183" tooltip="Завантажити сертифікат" display="Завантажити сертифікат"/>
    <hyperlink ref="D185" r:id="rId184" tooltip="Завантажити сертифікат" display="Завантажити сертифікат"/>
    <hyperlink ref="D186" r:id="rId185" tooltip="Завантажити сертифікат" display="Завантажити сертифікат"/>
    <hyperlink ref="D187" r:id="rId186" tooltip="Завантажити сертифікат" display="Завантажити сертифікат"/>
    <hyperlink ref="D188" r:id="rId187" tooltip="Завантажити сертифікат" display="Завантажити сертифікат"/>
    <hyperlink ref="D189" r:id="rId188" tooltip="Завантажити сертифікат" display="Завантажити сертифікат"/>
    <hyperlink ref="D190" r:id="rId189" tooltip="Завантажити сертифікат" display="Завантажити сертифікат"/>
    <hyperlink ref="D191" r:id="rId190" tooltip="Завантажити сертифікат" display="Завантажити сертифікат"/>
    <hyperlink ref="D192" r:id="rId191" tooltip="Завантажити сертифікат" display="Завантажити сертифікат"/>
    <hyperlink ref="D193" r:id="rId192" tooltip="Завантажити сертифікат" display="Завантажити сертифікат"/>
    <hyperlink ref="D194" r:id="rId193" tooltip="Завантажити сертифікат" display="Завантажити сертифікат"/>
    <hyperlink ref="D195" r:id="rId194" tooltip="Завантажити сертифікат" display="Завантажити сертифікат"/>
    <hyperlink ref="D196" r:id="rId195" tooltip="Завантажити сертифікат" display="Завантажити сертифікат"/>
    <hyperlink ref="D197" r:id="rId196" tooltip="Завантажити сертифікат" display="Завантажити сертифікат"/>
    <hyperlink ref="D198" r:id="rId197" tooltip="Завантажити сертифікат" display="Завантажити сертифікат"/>
    <hyperlink ref="D199" r:id="rId198" tooltip="Завантажити сертифікат" display="Завантажити сертифікат"/>
    <hyperlink ref="D200" r:id="rId199" tooltip="Завантажити сертифікат" display="Завантажити сертифікат"/>
    <hyperlink ref="D201" r:id="rId200" tooltip="Завантажити сертифікат" display="Завантажити сертифікат"/>
    <hyperlink ref="D202" r:id="rId201" tooltip="Завантажити сертифікат" display="Завантажити сертифікат"/>
    <hyperlink ref="D203" r:id="rId202" tooltip="Завантажити сертифікат" display="Завантажити сертифікат"/>
    <hyperlink ref="D204" r:id="rId203" tooltip="Завантажити сертифікат" display="Завантажити сертифікат"/>
    <hyperlink ref="D205" r:id="rId204" tooltip="Завантажити сертифікат" display="Завантажити сертифікат"/>
    <hyperlink ref="D206" r:id="rId205" tooltip="Завантажити сертифікат" display="Завантажити сертифікат"/>
    <hyperlink ref="D207" r:id="rId206" tooltip="Завантажити сертифікат" display="Завантажити сертифікат"/>
    <hyperlink ref="D208" r:id="rId207" tooltip="Завантажити сертифікат" display="Завантажити сертифікат"/>
    <hyperlink ref="D210" r:id="rId208" tooltip="Завантажити сертифікат" display="Завантажити сертифікат"/>
    <hyperlink ref="D211" r:id="rId209" tooltip="Завантажити сертифікат" display="Завантажити сертифікат"/>
    <hyperlink ref="D212" r:id="rId210" tooltip="Завантажити сертифікат" display="Завантажити сертифікат"/>
    <hyperlink ref="D213" r:id="rId211" tooltip="Завантажити сертифікат" display="Завантажити сертифікат"/>
    <hyperlink ref="D209" r:id="rId212" tooltip="Завантажити сертифікат" display="Завантажити сертифікат"/>
    <hyperlink ref="D214" r:id="rId213" tooltip="Завантажити сертифікат" display="Завантажити сертифікат"/>
    <hyperlink ref="D215" r:id="rId214" tooltip="Завантажити сертифікат" display="Завантажити сертифікат"/>
    <hyperlink ref="D216" r:id="rId215" tooltip="Завантажити сертифікат" display="Завантажити сертифікат"/>
    <hyperlink ref="D217" r:id="rId216" tooltip="Завантажити сертифікат" display="Завантажити сертифікат"/>
    <hyperlink ref="D218" r:id="rId217" tooltip="Завантажити сертифікат" display="Завантажити сертифікат"/>
    <hyperlink ref="D219" r:id="rId218" tooltip="Завантажити сертифікат" display="Завантажити сертифікат"/>
    <hyperlink ref="D220" r:id="rId219" tooltip="Завантажити сертифікат" display="Завантажити сертифікат"/>
    <hyperlink ref="D221" r:id="rId220" tooltip="Завантажити сертифікат" display="Завантажити сертифікат"/>
    <hyperlink ref="D222" r:id="rId221" tooltip="Завантажити сертифікат" display="Завантажити сертифікат"/>
    <hyperlink ref="D223" r:id="rId222" tooltip="Завантажити сертифікат" display="Завантажити сертифікат"/>
    <hyperlink ref="D224" r:id="rId223" tooltip="Завантажити сертифікат" display="Завантажити сертифікат"/>
    <hyperlink ref="D225" r:id="rId224" tooltip="Завантажити сертифікат" display="Завантажити сертифікат"/>
    <hyperlink ref="D226" r:id="rId225" tooltip="Завантажити сертифікат" display="Завантажити сертифікат"/>
    <hyperlink ref="D227" r:id="rId226" tooltip="Завантажити сертифікат" display="Завантажити сертифікат"/>
    <hyperlink ref="D228" r:id="rId227" tooltip="Завантажити сертифікат" display="Завантажити сертифікат"/>
    <hyperlink ref="D229" r:id="rId228" tooltip="Завантажити сертифікат" display="Завантажити сертифікат"/>
    <hyperlink ref="D230" r:id="rId229" tooltip="Завантажити сертифікат" display="Завантажити сертифікат"/>
    <hyperlink ref="D231" r:id="rId230" tooltip="Завантажити сертифікат" display="Завантажити сертифікат"/>
    <hyperlink ref="D232" r:id="rId231" tooltip="Завантажити сертифікат" display="Завантажити сертифікат"/>
    <hyperlink ref="D233" r:id="rId232" tooltip="Завантажити сертифікат" display="Завантажити сертифікат"/>
    <hyperlink ref="D234" r:id="rId233" tooltip="Завантажити сертифікат" display="Завантажити сертифікат"/>
    <hyperlink ref="D235" r:id="rId234" tooltip="Завантажити сертифікат" display="Завантажити сертифікат"/>
    <hyperlink ref="D236" r:id="rId235" tooltip="Завантажити сертифікат" display="Завантажити сертифікат"/>
    <hyperlink ref="D237" r:id="rId236" tooltip="Завантажити сертифікат" display="Завантажити сертифікат"/>
    <hyperlink ref="D238" r:id="rId237" tooltip="Завантажити сертифікат" display="Завантажити сертифікат"/>
    <hyperlink ref="D239" r:id="rId238" tooltip="Завантажити сертифікат" display="Завантажити сертифікат"/>
    <hyperlink ref="D240" r:id="rId239" tooltip="Завантажити сертифікат" display="Завантажити сертифікат"/>
    <hyperlink ref="D241" r:id="rId240" tooltip="Завантажити сертифікат" display="Завантажити сертифікат"/>
    <hyperlink ref="D242" r:id="rId241" tooltip="Завантажити сертифікат" display="Завантажити сертифікат"/>
    <hyperlink ref="D243" r:id="rId242" tooltip="Завантажити сертифікат" display="Завантажити сертифікат"/>
    <hyperlink ref="D244" r:id="rId243" tooltip="Завантажити сертифікат" display="Завантажити сертифікат"/>
    <hyperlink ref="D245" r:id="rId244" tooltip="Завантажити сертифікат" display="Завантажити сертифікат"/>
    <hyperlink ref="D246" r:id="rId245" tooltip="Завантажити сертифікат" display="Завантажити сертифікат"/>
    <hyperlink ref="D247" r:id="rId246" tooltip="Завантажити сертифікат" display="Завантажити сертифікат"/>
    <hyperlink ref="D248" r:id="rId247" tooltip="Завантажити сертифікат" display="Завантажити сертифікат"/>
    <hyperlink ref="D249" r:id="rId248" tooltip="Завантажити сертифікат" display="Завантажити сертифікат"/>
    <hyperlink ref="D250" r:id="rId249" tooltip="Завантажити сертифікат" display="Завантажити сертифікат"/>
    <hyperlink ref="D251" r:id="rId250" tooltip="Завантажити сертифікат" display="Завантажити сертифікат"/>
    <hyperlink ref="D252" r:id="rId251" tooltip="Завантажити сертифікат" display="Завантажити сертифікат"/>
    <hyperlink ref="D253" r:id="rId252" tooltip="Завантажити сертифікат" display="Завантажити сертифікат"/>
    <hyperlink ref="D254" r:id="rId253" tooltip="Завантажити сертифікат" display="Завантажити сертифікат"/>
    <hyperlink ref="D255" r:id="rId254" tooltip="Завантажити сертифікат" display="Завантажити сертифікат"/>
    <hyperlink ref="D256" r:id="rId255" tooltip="Завантажити сертифікат" display="Завантажити сертифікат"/>
  </hyperlinks>
  <pageMargins left="0.7" right="0.7" top="0.75" bottom="0.75" header="0.3" footer="0.3"/>
  <pageSetup paperSize="9" orientation="portrait" r:id="rId2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Сертифікати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2023-08-21T08:04:49Z</dcterms:modified>
</cp:coreProperties>
</file>