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День банківського працівника\"/>
    </mc:Choice>
  </mc:AlternateContent>
  <bookViews>
    <workbookView xWindow="0" yWindow="0" windowWidth="23040" windowHeight="8676"/>
  </bookViews>
  <sheets>
    <sheet name="Аркуш1" sheetId="2" r:id="rId1"/>
  </sheets>
  <calcPr calcId="162913"/>
</workbook>
</file>

<file path=xl/calcChain.xml><?xml version="1.0" encoding="utf-8"?>
<calcChain xmlns="http://schemas.openxmlformats.org/spreadsheetml/2006/main">
  <c r="D48" i="2" l="1"/>
  <c r="D216" i="2"/>
  <c r="D215" i="2"/>
  <c r="D214" i="2"/>
  <c r="D324" i="2" l="1"/>
  <c r="D308" i="2"/>
  <c r="D312" i="2"/>
  <c r="D316" i="2"/>
  <c r="D320" i="2"/>
  <c r="D304" i="2" l="1"/>
  <c r="D300" i="2"/>
  <c r="D297" i="2"/>
  <c r="D298" i="2"/>
  <c r="D299" i="2"/>
  <c r="D293" i="2"/>
  <c r="D291" i="2"/>
  <c r="D292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38" i="2"/>
  <c r="D237" i="2"/>
  <c r="D236" i="2"/>
  <c r="D235" i="2"/>
  <c r="D234" i="2"/>
  <c r="D233" i="2"/>
  <c r="D232" i="2"/>
  <c r="D228" i="2"/>
  <c r="D227" i="2"/>
  <c r="D226" i="2"/>
  <c r="D225" i="2"/>
  <c r="D221" i="2"/>
  <c r="D220" i="2"/>
  <c r="D213" i="2"/>
  <c r="D212" i="2"/>
  <c r="D211" i="2"/>
  <c r="D207" i="2"/>
  <c r="D206" i="2"/>
  <c r="D205" i="2"/>
  <c r="D204" i="2"/>
  <c r="D203" i="2"/>
  <c r="D199" i="2"/>
  <c r="D198" i="2"/>
  <c r="D197" i="2"/>
  <c r="D196" i="2"/>
  <c r="D195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5" i="2"/>
  <c r="D164" i="2"/>
  <c r="D163" i="2"/>
  <c r="D162" i="2"/>
  <c r="D161" i="2"/>
  <c r="D157" i="2"/>
  <c r="D156" i="2"/>
  <c r="D155" i="2"/>
  <c r="D154" i="2"/>
  <c r="D153" i="2"/>
  <c r="D152" i="2"/>
  <c r="D151" i="2"/>
  <c r="D150" i="2"/>
  <c r="D146" i="2"/>
  <c r="D145" i="2"/>
  <c r="D144" i="2"/>
  <c r="D143" i="2"/>
  <c r="D139" i="2"/>
  <c r="D138" i="2"/>
  <c r="D137" i="2"/>
  <c r="D136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3" i="2"/>
  <c r="D52" i="2"/>
  <c r="D47" i="2"/>
  <c r="D46" i="2"/>
  <c r="D45" i="2"/>
  <c r="D44" i="2"/>
  <c r="D43" i="2"/>
  <c r="D42" i="2"/>
  <c r="D38" i="2"/>
  <c r="D33" i="2"/>
  <c r="D37" i="2"/>
  <c r="D26" i="2"/>
  <c r="D32" i="2" l="1"/>
  <c r="D31" i="2"/>
  <c r="D30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<sst xmlns="http://schemas.openxmlformats.org/spreadsheetml/2006/main" count="618" uniqueCount="275">
  <si>
    <t>Банк</t>
  </si>
  <si>
    <t>ПІБ</t>
  </si>
  <si>
    <t>Посилання на сертифікат</t>
  </si>
  <si>
    <t>АТ "УКРСИББАНК"</t>
  </si>
  <si>
    <t>Катерина Бондаренко</t>
  </si>
  <si>
    <t>Максимляк Ганна</t>
  </si>
  <si>
    <t>Скліфасовська Ганна</t>
  </si>
  <si>
    <t>Щербакова Інна</t>
  </si>
  <si>
    <t>Корнієць Крістіна</t>
  </si>
  <si>
    <t>Лісовець Ганна</t>
  </si>
  <si>
    <t>Підбуртна Анна</t>
  </si>
  <si>
    <t>Гошівська Юлія</t>
  </si>
  <si>
    <t>Роксолана Мартищук</t>
  </si>
  <si>
    <t>Борецька Ярослава</t>
  </si>
  <si>
    <t>Наумович Тетяна</t>
  </si>
  <si>
    <t>Овчаренко Оксана</t>
  </si>
  <si>
    <t>Тихоненко Світлана</t>
  </si>
  <si>
    <t>Жданова Вікторія</t>
  </si>
  <si>
    <t>Яковенко Анжела</t>
  </si>
  <si>
    <t>Адамко Лідія</t>
  </si>
  <si>
    <t>Гарієвич Богдана</t>
  </si>
  <si>
    <t>Цуркан Альона</t>
  </si>
  <si>
    <t>Коломієць Мар'яна</t>
  </si>
  <si>
    <t>Пилипко Тетяна</t>
  </si>
  <si>
    <t>Найда Олена</t>
  </si>
  <si>
    <t>Макар Ірина</t>
  </si>
  <si>
    <t>Грициндишин Любов Василівна</t>
  </si>
  <si>
    <t>АБ "КЛІРИНГОВИЙ ДІМ"</t>
  </si>
  <si>
    <t>Чегодар В'ячеслав</t>
  </si>
  <si>
    <t>Лобова Юлія</t>
  </si>
  <si>
    <t>Романчук Тетяна</t>
  </si>
  <si>
    <t>АКБ «ІНДУСТРІАЛБАНК»</t>
  </si>
  <si>
    <t>Борисенко Інна Володимирівна</t>
  </si>
  <si>
    <t>АТ "КБ "ГЛОБУС"</t>
  </si>
  <si>
    <t>Вінник Юлія</t>
  </si>
  <si>
    <t>Коломієць Ольга</t>
  </si>
  <si>
    <t>Тістик Тетяна</t>
  </si>
  <si>
    <t>Матвієнко Оксана</t>
  </si>
  <si>
    <t>Лозинський Дмитро</t>
  </si>
  <si>
    <t>АТ "БАНК АЛЬЯНС"</t>
  </si>
  <si>
    <t>Стражник Тетяна</t>
  </si>
  <si>
    <t>АТ "Ощадбанк"</t>
  </si>
  <si>
    <t>Макарова Лариса</t>
  </si>
  <si>
    <t>Литовчак Вікторія</t>
  </si>
  <si>
    <t>Шикула Альона</t>
  </si>
  <si>
    <t>Мирошніченко Марина</t>
  </si>
  <si>
    <t>Гаврилюк Анна</t>
  </si>
  <si>
    <t>Грущенко Олександр</t>
  </si>
  <si>
    <t>Волкова Раїса</t>
  </si>
  <si>
    <t>Сіпякова Вікторія</t>
  </si>
  <si>
    <t>Надточій Наталія</t>
  </si>
  <si>
    <t>Бондар Тетяна</t>
  </si>
  <si>
    <t>Сілецький Богдан</t>
  </si>
  <si>
    <t>Кущак Галина</t>
  </si>
  <si>
    <t>Скоропад Юлія</t>
  </si>
  <si>
    <t>Тафтай Юлія Володимирівна</t>
  </si>
  <si>
    <t>Федак Світлана</t>
  </si>
  <si>
    <t>Вандаш Галина</t>
  </si>
  <si>
    <t>Коновченко Роман</t>
  </si>
  <si>
    <t>Малецька Тамара Миколаївна</t>
  </si>
  <si>
    <t>Квятковська Вікторія</t>
  </si>
  <si>
    <t>Керницька Тетяна</t>
  </si>
  <si>
    <t>Гайдаєнко Дмитро</t>
  </si>
  <si>
    <t>Красновська Софія Іванівна</t>
  </si>
  <si>
    <t>Нечитайло Катерина</t>
  </si>
  <si>
    <t>Волошин Оксана</t>
  </si>
  <si>
    <t>Ладанівський Юрій Олексійович</t>
  </si>
  <si>
    <t>Бабич Вікторія</t>
  </si>
  <si>
    <t>Зиблікевич Уляна Анатоліївна</t>
  </si>
  <si>
    <t>Гурко Ганна</t>
  </si>
  <si>
    <t>Ільїна Олена</t>
  </si>
  <si>
    <t>Вуйцик Марія Любомирівна</t>
  </si>
  <si>
    <t>Чабан Катерина</t>
  </si>
  <si>
    <t>Крикун Зоя</t>
  </si>
  <si>
    <t>Матвєєва Олена</t>
  </si>
  <si>
    <t>Давидчук Юлія</t>
  </si>
  <si>
    <t>Перова Оксана Юріївна</t>
  </si>
  <si>
    <t>Маковєєва Наталія</t>
  </si>
  <si>
    <t>Демиденко Тетяна</t>
  </si>
  <si>
    <t>Данилюк Тетяна Євгенівна</t>
  </si>
  <si>
    <t>Черновалова Наталія</t>
  </si>
  <si>
    <t>Рехтета Марія</t>
  </si>
  <si>
    <t>Ряшенцев Роман</t>
  </si>
  <si>
    <t>Оброцька Марія</t>
  </si>
  <si>
    <t>Ничипорчук Інна Вікторівна</t>
  </si>
  <si>
    <t>Рогачова Тамара Вікторівна</t>
  </si>
  <si>
    <t>АТ "ПУМБ"</t>
  </si>
  <si>
    <t>Катерна Анна</t>
  </si>
  <si>
    <t>Бабаченко Артур</t>
  </si>
  <si>
    <t>Боснюк Марія</t>
  </si>
  <si>
    <t>Зайцева Аліна</t>
  </si>
  <si>
    <t>Максимов Олег</t>
  </si>
  <si>
    <t>Терещенко Владислава</t>
  </si>
  <si>
    <t>Балакан Ганна</t>
  </si>
  <si>
    <t>Айрапетян Олена Валеріївна</t>
  </si>
  <si>
    <t>Лепеха Євгенія</t>
  </si>
  <si>
    <t>Узун Дмитро</t>
  </si>
  <si>
    <t>Павлова Ірина</t>
  </si>
  <si>
    <t>Бєляєва Анастасія</t>
  </si>
  <si>
    <t>Глуханюк Тетяна</t>
  </si>
  <si>
    <t>Петрунін Сергій</t>
  </si>
  <si>
    <t>Білошицька Ольга</t>
  </si>
  <si>
    <t>Рисіч Карина</t>
  </si>
  <si>
    <t>Гончаренко Євгенія</t>
  </si>
  <si>
    <t>Халдай Оксана Вікторівна</t>
  </si>
  <si>
    <t>Світлана Муравицька</t>
  </si>
  <si>
    <t>Муравицька Світлана</t>
  </si>
  <si>
    <t>Антіпова Юлія</t>
  </si>
  <si>
    <t>Стойловська Валерія</t>
  </si>
  <si>
    <t>Абраамян Меріне</t>
  </si>
  <si>
    <t>Козубаль Людмила</t>
  </si>
  <si>
    <t>Гвоздик Лілія</t>
  </si>
  <si>
    <t>Пулик Віра</t>
  </si>
  <si>
    <t>Толмач Світлана</t>
  </si>
  <si>
    <t>АТ "КРЕДОБАНК"</t>
  </si>
  <si>
    <t>Кузьменко Марина</t>
  </si>
  <si>
    <t>Лешкович Наталія Петрівна</t>
  </si>
  <si>
    <t>Красько Світлана Олександрівна</t>
  </si>
  <si>
    <t>АТ "БАНК КРЕДИТ ДНІПРО"</t>
  </si>
  <si>
    <t>Єгорцева Олександра</t>
  </si>
  <si>
    <t>Ярославцева Ольга</t>
  </si>
  <si>
    <t>Мар'яна Кисиличин</t>
  </si>
  <si>
    <t>АТ АКБ "Львів"</t>
  </si>
  <si>
    <t>Оксенчук Галина</t>
  </si>
  <si>
    <t>Тригуб Софія</t>
  </si>
  <si>
    <t>Дергало Мирослава</t>
  </si>
  <si>
    <t>Ковмір Лілія</t>
  </si>
  <si>
    <t>Халабова Олена</t>
  </si>
  <si>
    <t>Гірак Оксана</t>
  </si>
  <si>
    <t>Кучинський Роман Степанович</t>
  </si>
  <si>
    <t>АТ "Ідея Банк"</t>
  </si>
  <si>
    <t>Хоцяновська Уляна</t>
  </si>
  <si>
    <t>Шиліна Анастасія</t>
  </si>
  <si>
    <t>Андрієшин Олеся</t>
  </si>
  <si>
    <t>Козак Ірина</t>
  </si>
  <si>
    <t>АТ КБ "ПриватБанк"</t>
  </si>
  <si>
    <t>Раїн Євгенія Василівна</t>
  </si>
  <si>
    <t>Пархоменко Тетяна</t>
  </si>
  <si>
    <t>Яковчук Олександр</t>
  </si>
  <si>
    <t>Куцан Ірина</t>
  </si>
  <si>
    <t>Подобіна Леся</t>
  </si>
  <si>
    <t>Кусьвік Марія Федорівна</t>
  </si>
  <si>
    <t>Гордійчук Вадим Олександрович</t>
  </si>
  <si>
    <t>Мірошниченко Наталя</t>
  </si>
  <si>
    <t>Лисенко Олена</t>
  </si>
  <si>
    <t>Колосова Алла</t>
  </si>
  <si>
    <t>Володченко Дмитро Ігорович</t>
  </si>
  <si>
    <t>Литвинська Ольга</t>
  </si>
  <si>
    <t>Татарова Оксана</t>
  </si>
  <si>
    <t xml:space="preserve">Левченко Тетяна </t>
  </si>
  <si>
    <t xml:space="preserve">Товпишко Неля </t>
  </si>
  <si>
    <t>Мовчан Ганна</t>
  </si>
  <si>
    <t>Приндилас Віталій</t>
  </si>
  <si>
    <t>Демченко Любов</t>
  </si>
  <si>
    <t>Садовенко Анна</t>
  </si>
  <si>
    <t>Чергуца Валентина</t>
  </si>
  <si>
    <t>Снімщіков Андрій</t>
  </si>
  <si>
    <t>Губіна Вікторія</t>
  </si>
  <si>
    <t xml:space="preserve"> АТ "ПРАВЕКС БАНК"</t>
  </si>
  <si>
    <t>Собіна Анна</t>
  </si>
  <si>
    <t>Барадакова Світлана</t>
  </si>
  <si>
    <t>Бевз Олена Анатоліївна</t>
  </si>
  <si>
    <t>Тертична Світлана</t>
  </si>
  <si>
    <t>АТ "БАНК ІНВЕСТИЦІЙ ТА ЗАОЩАДЖЕНЬ"</t>
  </si>
  <si>
    <t>Гуменюк Ірина Юріївна</t>
  </si>
  <si>
    <t>Приймак Микола Миколайович</t>
  </si>
  <si>
    <t>Скотаренко Ярослав Вікторович</t>
  </si>
  <si>
    <t>Семенда Наталія Валентинівна</t>
  </si>
  <si>
    <t>АТ «Укрексімбанк»</t>
  </si>
  <si>
    <t>Васильченко Леся</t>
  </si>
  <si>
    <t>Старенчук Світлана</t>
  </si>
  <si>
    <t>АТ "Райффайзен Банк"</t>
  </si>
  <si>
    <t>Романенко Марія</t>
  </si>
  <si>
    <t>ПАТ АБ "Південний"</t>
  </si>
  <si>
    <t>Іванцова Наталія</t>
  </si>
  <si>
    <t>Тінова Світлана</t>
  </si>
  <si>
    <t>Торгало Андрій</t>
  </si>
  <si>
    <t>АТ "СЕНС БАНК"</t>
  </si>
  <si>
    <t>Лавренко Світлана</t>
  </si>
  <si>
    <t>Данилюк Оксана</t>
  </si>
  <si>
    <t>Ніколайчук Тамара</t>
  </si>
  <si>
    <t>Коптило Марина</t>
  </si>
  <si>
    <t>Тамара Ніколайчук</t>
  </si>
  <si>
    <t>Ярослава Маркелова</t>
  </si>
  <si>
    <t>АТ "А-Банк"</t>
  </si>
  <si>
    <t xml:space="preserve">Кожура Ірина Володимирівна </t>
  </si>
  <si>
    <t xml:space="preserve">Сирцова Аліна Вікторівна </t>
  </si>
  <si>
    <t xml:space="preserve">Бойко Оксана Володимирівна </t>
  </si>
  <si>
    <t>Грицик Наталія Олександрівна</t>
  </si>
  <si>
    <t>Рошко Наталія Петрівна</t>
  </si>
  <si>
    <t>Яценко Ірина Валеріївна</t>
  </si>
  <si>
    <t>Зіненко Зоя Віталіївна</t>
  </si>
  <si>
    <t>Кондель Юлія Петрівна</t>
  </si>
  <si>
    <t>Шпаковська Юлія Ігорівна</t>
  </si>
  <si>
    <t>Кожура Ірина Володимирівна</t>
  </si>
  <si>
    <t>Марушкова Марія Костянтинівна</t>
  </si>
  <si>
    <t>Гончаренко Рената Степанівна</t>
  </si>
  <si>
    <t>Черненко Маргарита Юріївна</t>
  </si>
  <si>
    <t>Горецька Олександра Юріївна</t>
  </si>
  <si>
    <t>Волкова Наталія Володимирівна</t>
  </si>
  <si>
    <t>Ткач Олена Володимирівна</t>
  </si>
  <si>
    <t>Сирцова Аліна Вікторівна</t>
  </si>
  <si>
    <t>Шевченко Ганна Анатоліївна</t>
  </si>
  <si>
    <t>Муха Юлія Андріївна</t>
  </si>
  <si>
    <t>Чигрикова Тетяна Володимирівна</t>
  </si>
  <si>
    <t>Хлизіна Наталя Сергіївна</t>
  </si>
  <si>
    <t>Бойко Оксана Володимирівна</t>
  </si>
  <si>
    <t>Сіньков Євгеній Валентинович</t>
  </si>
  <si>
    <t>Бурдасова Катерина Дмитрівна</t>
  </si>
  <si>
    <t>Біленька Світлана Олександрівна</t>
  </si>
  <si>
    <t>Ніколюк Інна Валеріївна</t>
  </si>
  <si>
    <t>Ягнюк Євгеній Сергійович</t>
  </si>
  <si>
    <t>Мартиненко Олена Петрівна</t>
  </si>
  <si>
    <t>Левінцова Юлія Вікторівна</t>
  </si>
  <si>
    <t>Золотар Оксана Анатоіівна</t>
  </si>
  <si>
    <t>Наливайко Едуард Юрійович</t>
  </si>
  <si>
    <t>Пащенко Аліна Олександрівна</t>
  </si>
  <si>
    <t>Стретович-Панченко Віта Валентинівна</t>
  </si>
  <si>
    <t>Семірякова Леся Сергіївна</t>
  </si>
  <si>
    <t>Данилюк Ольга Сергіївна</t>
  </si>
  <si>
    <t>Левицька Наталія Григорівна</t>
  </si>
  <si>
    <t>Кардаш Валентин Миколайович</t>
  </si>
  <si>
    <t>Угрин Ірина Миколаївна</t>
  </si>
  <si>
    <t>Петричкович Світлана Іванівна</t>
  </si>
  <si>
    <t>Стасюк Софія Миколаївна</t>
  </si>
  <si>
    <t>Черняк Наталія Василівна</t>
  </si>
  <si>
    <t>Гром Костянтин Валерійович</t>
  </si>
  <si>
    <t>Дудник Ірина Борисівна</t>
  </si>
  <si>
    <t>Бугровенко Ольга Володимирівна</t>
  </si>
  <si>
    <t>Олєйнікова Аліна Сергіівна</t>
  </si>
  <si>
    <t>АТ "ОТП БАНК"</t>
  </si>
  <si>
    <t>Торопова Аліна</t>
  </si>
  <si>
    <t>Савченко Олег</t>
  </si>
  <si>
    <t>АТ "АСВІО БАНК"</t>
  </si>
  <si>
    <t>Шуліка Євген</t>
  </si>
  <si>
    <t>Рибалко Юлія</t>
  </si>
  <si>
    <t>Новосад Володимир</t>
  </si>
  <si>
    <t>№ з/п</t>
  </si>
  <si>
    <t>Анна Кисіль</t>
  </si>
  <si>
    <t>Анастасія Колісниченко</t>
  </si>
  <si>
    <t>Любов Авраменко</t>
  </si>
  <si>
    <t>Юлія Хрустальова</t>
  </si>
  <si>
    <t>Олена Лисак</t>
  </si>
  <si>
    <t>Юрій Притуп</t>
  </si>
  <si>
    <t>Артем Гусаков</t>
  </si>
  <si>
    <t>Яна Скуйбеда</t>
  </si>
  <si>
    <t>Сергій Заваденко</t>
  </si>
  <si>
    <t>Христина Гаврищишин</t>
  </si>
  <si>
    <t>Олексій Карпушевський</t>
  </si>
  <si>
    <t xml:space="preserve">Алеся Шишмило </t>
  </si>
  <si>
    <t>Ксенія Горбуля</t>
  </si>
  <si>
    <t>Оксана Кужель</t>
  </si>
  <si>
    <t>Тетяна Ратушняк</t>
  </si>
  <si>
    <t>Марина Селіна</t>
  </si>
  <si>
    <t>Анастасія Доломан</t>
  </si>
  <si>
    <t>Оксана Гаврилів</t>
  </si>
  <si>
    <t xml:space="preserve">Олена Левошко </t>
  </si>
  <si>
    <t>Надія Жабич</t>
  </si>
  <si>
    <t>Андрій Данилевський</t>
  </si>
  <si>
    <t>Ганна Кіщенко</t>
  </si>
  <si>
    <t>АБ "УКРГАЗБАНК"</t>
  </si>
  <si>
    <t>Місак Арзуманян</t>
  </si>
  <si>
    <t>АТ "КРЕДИТВЕСТ БАНК"</t>
  </si>
  <si>
    <t>Олексій Петрівський</t>
  </si>
  <si>
    <t>ПуАТ "КБ "АКОРДБАНК"</t>
  </si>
  <si>
    <t>Вячеслав Скобін</t>
  </si>
  <si>
    <t>АТ "КРИСТАЛБАНК"</t>
  </si>
  <si>
    <t xml:space="preserve">Кристина Катеренюк </t>
  </si>
  <si>
    <t>АТ "АГРОПРОСПЕРІС БАНК"</t>
  </si>
  <si>
    <t>Ганна Нагорна</t>
  </si>
  <si>
    <t>АТ "КОМІНБАНК"</t>
  </si>
  <si>
    <t>Татарко Дмитро</t>
  </si>
  <si>
    <t>Богдан Крикун</t>
  </si>
  <si>
    <t>Дмитро Цвик</t>
  </si>
  <si>
    <t>Яцентюк Оксана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</si>
</sst>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6l6d8bd2hZr200ka0YfL" TargetMode="External"/><Relationship Id="rId21" Type="http://schemas.openxmlformats.org/officeDocument/2006/relationships/hyperlink" Target="https://talan.bank.gov.ua/get-user-certificate/6l6d8rqzZM1kyeOEeewp" TargetMode="External"/><Relationship Id="rId42" Type="http://schemas.openxmlformats.org/officeDocument/2006/relationships/hyperlink" Target="https://talan.bank.gov.ua/get-user-certificate/6l6d8ZRLbJxySb9yQu0h" TargetMode="External"/><Relationship Id="rId63" Type="http://schemas.openxmlformats.org/officeDocument/2006/relationships/hyperlink" Target="https://talan.bank.gov.ua/get-user-certificate/6l6d8lnpVj8JCDeOSb-4" TargetMode="External"/><Relationship Id="rId84" Type="http://schemas.openxmlformats.org/officeDocument/2006/relationships/hyperlink" Target="https://talan.bank.gov.ua/get-user-certificate/6l6d8stjg5n8OBd8BRbH" TargetMode="External"/><Relationship Id="rId138" Type="http://schemas.openxmlformats.org/officeDocument/2006/relationships/hyperlink" Target="https://talan.bank.gov.ua/get-user-certificate/6l6d8NjRBVvy0WBVSvuS" TargetMode="External"/><Relationship Id="rId159" Type="http://schemas.openxmlformats.org/officeDocument/2006/relationships/hyperlink" Target="https://talan.bank.gov.ua/get-user-certificate/6l6d8J74Nv_DDkxu8THL" TargetMode="External"/><Relationship Id="rId170" Type="http://schemas.openxmlformats.org/officeDocument/2006/relationships/hyperlink" Target="https://talan.bank.gov.ua/get-user-certificate/pRQLAS5fkNPCkqkmqhiO" TargetMode="External"/><Relationship Id="rId191" Type="http://schemas.openxmlformats.org/officeDocument/2006/relationships/hyperlink" Target="https://talan.bank.gov.ua/get-user-certificate/6l6d8ewxAcSJyk5aBmc4" TargetMode="External"/><Relationship Id="rId205" Type="http://schemas.openxmlformats.org/officeDocument/2006/relationships/hyperlink" Target="https://talan.bank.gov.ua/get-user-certificate/6l6d89D7ZOaC8Ed7qwDO" TargetMode="External"/><Relationship Id="rId226" Type="http://schemas.openxmlformats.org/officeDocument/2006/relationships/hyperlink" Target="https://talan.bank.gov.ua/get-user-certificate/6l6d81pTnfSoUVA2OqO8" TargetMode="External"/><Relationship Id="rId107" Type="http://schemas.openxmlformats.org/officeDocument/2006/relationships/hyperlink" Target="https://talan.bank.gov.ua/get-user-certificate/6l6d8DcpPxo0HtUQY9ND" TargetMode="External"/><Relationship Id="rId11" Type="http://schemas.openxmlformats.org/officeDocument/2006/relationships/hyperlink" Target="https://talan.bank.gov.ua/get-user-certificate/6l6d8x-wReKkcEeYqc3m" TargetMode="External"/><Relationship Id="rId32" Type="http://schemas.openxmlformats.org/officeDocument/2006/relationships/hyperlink" Target="https://talan.bank.gov.ua/get-user-certificate/6l6d8QkxdOu52fSv6uAq" TargetMode="External"/><Relationship Id="rId53" Type="http://schemas.openxmlformats.org/officeDocument/2006/relationships/hyperlink" Target="https://talan.bank.gov.ua/get-user-certificate/6l6d8zmGlW-aMtYXAoXs" TargetMode="External"/><Relationship Id="rId74" Type="http://schemas.openxmlformats.org/officeDocument/2006/relationships/hyperlink" Target="https://talan.bank.gov.ua/get-user-certificate/6l6d856AwbBcCSOTbvFn" TargetMode="External"/><Relationship Id="rId128" Type="http://schemas.openxmlformats.org/officeDocument/2006/relationships/hyperlink" Target="https://talan.bank.gov.ua/get-user-certificate/6l6d8Nir0HrPgEdTYjxJ" TargetMode="External"/><Relationship Id="rId149" Type="http://schemas.openxmlformats.org/officeDocument/2006/relationships/hyperlink" Target="https://talan.bank.gov.ua/get-user-certificate/6l6d82xs3jTZvxTjxOJW" TargetMode="External"/><Relationship Id="rId5" Type="http://schemas.openxmlformats.org/officeDocument/2006/relationships/hyperlink" Target="https://talan.bank.gov.ua/get-user-certificate/6l6d8eBZVhei3zbqppLu" TargetMode="External"/><Relationship Id="rId95" Type="http://schemas.openxmlformats.org/officeDocument/2006/relationships/hyperlink" Target="https://talan.bank.gov.ua/get-user-certificate/6l6d8qU5HBuOrfSU9Ouh" TargetMode="External"/><Relationship Id="rId160" Type="http://schemas.openxmlformats.org/officeDocument/2006/relationships/hyperlink" Target="https://talan.bank.gov.ua/get-user-certificate/pRQLAJqaS22x48AaLd_3" TargetMode="External"/><Relationship Id="rId181" Type="http://schemas.openxmlformats.org/officeDocument/2006/relationships/hyperlink" Target="https://talan.bank.gov.ua/get-user-certificate/pRQLApspdWQ3vkCoxQUF" TargetMode="External"/><Relationship Id="rId216" Type="http://schemas.openxmlformats.org/officeDocument/2006/relationships/hyperlink" Target="https://talan.bank.gov.ua/get-user-certificate/6l6d8bBgb2ev-Y4kiVh8" TargetMode="External"/><Relationship Id="rId237" Type="http://schemas.openxmlformats.org/officeDocument/2006/relationships/hyperlink" Target="https://talan.bank.gov.ua/get-user-certificate/pRQLAAIHSUtOPqgWp11j" TargetMode="External"/><Relationship Id="rId22" Type="http://schemas.openxmlformats.org/officeDocument/2006/relationships/hyperlink" Target="https://talan.bank.gov.ua/get-user-certificate/6l6d8cVU2OM8wsgcL6iy" TargetMode="External"/><Relationship Id="rId43" Type="http://schemas.openxmlformats.org/officeDocument/2006/relationships/hyperlink" Target="https://talan.bank.gov.ua/get-user-certificate/6l6d8QLsh42tfLHvGjki" TargetMode="External"/><Relationship Id="rId64" Type="http://schemas.openxmlformats.org/officeDocument/2006/relationships/hyperlink" Target="https://talan.bank.gov.ua/get-user-certificate/6l6d8-mb658cKS6NoIxc" TargetMode="External"/><Relationship Id="rId118" Type="http://schemas.openxmlformats.org/officeDocument/2006/relationships/hyperlink" Target="https://talan.bank.gov.ua/get-user-certificate/6l6d8yNY86h4NuruEq3O" TargetMode="External"/><Relationship Id="rId139" Type="http://schemas.openxmlformats.org/officeDocument/2006/relationships/hyperlink" Target="https://talan.bank.gov.ua/get-user-certificate/6l6d8_g16IycoVFBVMPW" TargetMode="External"/><Relationship Id="rId85" Type="http://schemas.openxmlformats.org/officeDocument/2006/relationships/hyperlink" Target="https://talan.bank.gov.ua/get-user-certificate/6l6d8itl-bA08z05GYN-" TargetMode="External"/><Relationship Id="rId150" Type="http://schemas.openxmlformats.org/officeDocument/2006/relationships/hyperlink" Target="https://talan.bank.gov.ua/get-user-certificate/6l6d8JF-PkF-ea6g-5A2" TargetMode="External"/><Relationship Id="rId171" Type="http://schemas.openxmlformats.org/officeDocument/2006/relationships/hyperlink" Target="https://talan.bank.gov.ua/get-user-certificate/6l6d88nj4ynOUG7z6wqG" TargetMode="External"/><Relationship Id="rId192" Type="http://schemas.openxmlformats.org/officeDocument/2006/relationships/hyperlink" Target="https://talan.bank.gov.ua/get-user-certificate/6l6d8g_9AjpnvdcTkTWp" TargetMode="External"/><Relationship Id="rId206" Type="http://schemas.openxmlformats.org/officeDocument/2006/relationships/hyperlink" Target="https://talan.bank.gov.ua/get-user-certificate/6l6d85gy7R2DrLaS-J_i" TargetMode="External"/><Relationship Id="rId227" Type="http://schemas.openxmlformats.org/officeDocument/2006/relationships/hyperlink" Target="https://talan.bank.gov.ua/get-user-certificate/pRQLAVHBBduYUmeQYy8J" TargetMode="External"/><Relationship Id="rId12" Type="http://schemas.openxmlformats.org/officeDocument/2006/relationships/hyperlink" Target="https://talan.bank.gov.ua/get-user-certificate/6l6d8AJxqK5r8mQGShKG" TargetMode="External"/><Relationship Id="rId33" Type="http://schemas.openxmlformats.org/officeDocument/2006/relationships/hyperlink" Target="https://talan.bank.gov.ua/get-user-certificate/6l6d8wI27GkY5ww67flw" TargetMode="External"/><Relationship Id="rId108" Type="http://schemas.openxmlformats.org/officeDocument/2006/relationships/hyperlink" Target="https://talan.bank.gov.ua/get-user-certificate/6l6d8CyFWBmODhpZAFnB" TargetMode="External"/><Relationship Id="rId129" Type="http://schemas.openxmlformats.org/officeDocument/2006/relationships/hyperlink" Target="https://talan.bank.gov.ua/get-user-certificate/6l6d8Ul6DwE9BtbPDpGt" TargetMode="External"/><Relationship Id="rId54" Type="http://schemas.openxmlformats.org/officeDocument/2006/relationships/hyperlink" Target="https://talan.bank.gov.ua/get-user-certificate/6l6d8-wPEVNDX1rX0JUu" TargetMode="External"/><Relationship Id="rId75" Type="http://schemas.openxmlformats.org/officeDocument/2006/relationships/hyperlink" Target="https://talan.bank.gov.ua/get-user-certificate/6l6d8myBGh9y07dfOPlD" TargetMode="External"/><Relationship Id="rId96" Type="http://schemas.openxmlformats.org/officeDocument/2006/relationships/hyperlink" Target="https://talan.bank.gov.ua/get-user-certificate/6l6d8LF4kcXs3iA5zZhG" TargetMode="External"/><Relationship Id="rId140" Type="http://schemas.openxmlformats.org/officeDocument/2006/relationships/hyperlink" Target="https://talan.bank.gov.ua/get-user-certificate/6l6d8CkwEYvKqX2xTSrO" TargetMode="External"/><Relationship Id="rId161" Type="http://schemas.openxmlformats.org/officeDocument/2006/relationships/hyperlink" Target="https://talan.bank.gov.ua/get-user-certificate/6l6d89jcYPnOOSWDOZzq" TargetMode="External"/><Relationship Id="rId182" Type="http://schemas.openxmlformats.org/officeDocument/2006/relationships/hyperlink" Target="https://talan.bank.gov.ua/get-user-certificate/6l6d8uIN4ztJvVCArbQ1" TargetMode="External"/><Relationship Id="rId217" Type="http://schemas.openxmlformats.org/officeDocument/2006/relationships/hyperlink" Target="https://talan.bank.gov.ua/get-user-certificate/6l6d8KOXHhyDwHd4cy7V" TargetMode="External"/><Relationship Id="rId6" Type="http://schemas.openxmlformats.org/officeDocument/2006/relationships/hyperlink" Target="https://talan.bank.gov.ua/get-user-certificate/6l6d8NgITf81LSt0hvtF" TargetMode="External"/><Relationship Id="rId238" Type="http://schemas.openxmlformats.org/officeDocument/2006/relationships/hyperlink" Target="https://talan.bank.gov.ua/get-user-certificate/pRQLAGz66T5BpPAHWENA" TargetMode="External"/><Relationship Id="rId23" Type="http://schemas.openxmlformats.org/officeDocument/2006/relationships/hyperlink" Target="https://talan.bank.gov.ua/get-user-certificate/6l6d8RpSntpTLiH3EN8w" TargetMode="External"/><Relationship Id="rId119" Type="http://schemas.openxmlformats.org/officeDocument/2006/relationships/hyperlink" Target="https://talan.bank.gov.ua/get-user-certificate/pRQLAIRZK1lzTYnLsK5P" TargetMode="External"/><Relationship Id="rId44" Type="http://schemas.openxmlformats.org/officeDocument/2006/relationships/hyperlink" Target="https://talan.bank.gov.ua/get-user-certificate/6l6d8bVXveqTIinAv4sl" TargetMode="External"/><Relationship Id="rId65" Type="http://schemas.openxmlformats.org/officeDocument/2006/relationships/hyperlink" Target="https://talan.bank.gov.ua/get-user-certificate/6l6d8QslzojgQD3yG1Mu" TargetMode="External"/><Relationship Id="rId86" Type="http://schemas.openxmlformats.org/officeDocument/2006/relationships/hyperlink" Target="https://talan.bank.gov.ua/get-user-certificate/6l6d8yoCjda6d2lhhE1X" TargetMode="External"/><Relationship Id="rId130" Type="http://schemas.openxmlformats.org/officeDocument/2006/relationships/hyperlink" Target="https://talan.bank.gov.ua/get-user-certificate/6l6d8ahElk6opxqt2k6O" TargetMode="External"/><Relationship Id="rId151" Type="http://schemas.openxmlformats.org/officeDocument/2006/relationships/hyperlink" Target="https://talan.bank.gov.ua/get-user-certificate/6l6d8skvcdSUVNRoPffj" TargetMode="External"/><Relationship Id="rId172" Type="http://schemas.openxmlformats.org/officeDocument/2006/relationships/hyperlink" Target="https://talan.bank.gov.ua/get-user-certificate/6l6d86MPrUqDvtauxNUu" TargetMode="External"/><Relationship Id="rId193" Type="http://schemas.openxmlformats.org/officeDocument/2006/relationships/hyperlink" Target="https://talan.bank.gov.ua/get-user-certificate/6l6d8lcUBj-s513_ZPgT" TargetMode="External"/><Relationship Id="rId207" Type="http://schemas.openxmlformats.org/officeDocument/2006/relationships/hyperlink" Target="https://talan.bank.gov.ua/get-user-certificate/6l6d89NpWimKuUExdtR-" TargetMode="External"/><Relationship Id="rId228" Type="http://schemas.openxmlformats.org/officeDocument/2006/relationships/hyperlink" Target="https://talan.bank.gov.ua/get-user-certificate/6l6d8AprDgJTwi4RZUJb" TargetMode="External"/><Relationship Id="rId13" Type="http://schemas.openxmlformats.org/officeDocument/2006/relationships/hyperlink" Target="https://talan.bank.gov.ua/get-user-certificate/6l6d8_VDImPVLj19jdhh" TargetMode="External"/><Relationship Id="rId109" Type="http://schemas.openxmlformats.org/officeDocument/2006/relationships/hyperlink" Target="https://talan.bank.gov.ua/get-user-certificate/6l6d8sZdYguU4snXkc6K" TargetMode="External"/><Relationship Id="rId34" Type="http://schemas.openxmlformats.org/officeDocument/2006/relationships/hyperlink" Target="https://talan.bank.gov.ua/get-user-certificate/6l6d8Fhxg5FIGo9uzqnU" TargetMode="External"/><Relationship Id="rId55" Type="http://schemas.openxmlformats.org/officeDocument/2006/relationships/hyperlink" Target="https://talan.bank.gov.ua/get-user-certificate/6l6d8bTb_o5nPOyv6-Vx" TargetMode="External"/><Relationship Id="rId76" Type="http://schemas.openxmlformats.org/officeDocument/2006/relationships/hyperlink" Target="https://talan.bank.gov.ua/get-user-certificate/6l6d8hEb8PLs6_FX8U58" TargetMode="External"/><Relationship Id="rId97" Type="http://schemas.openxmlformats.org/officeDocument/2006/relationships/hyperlink" Target="https://talan.bank.gov.ua/get-user-certificate/6l6d8gaxVbpB2rXC86I9" TargetMode="External"/><Relationship Id="rId120" Type="http://schemas.openxmlformats.org/officeDocument/2006/relationships/hyperlink" Target="https://talan.bank.gov.ua/get-user-certificate/6l6d8_N0HW5-N2nCI0hc" TargetMode="External"/><Relationship Id="rId141" Type="http://schemas.openxmlformats.org/officeDocument/2006/relationships/hyperlink" Target="https://talan.bank.gov.ua/get-user-certificate/6l6d8fEwu_TbRO0r2ZTE" TargetMode="External"/><Relationship Id="rId7" Type="http://schemas.openxmlformats.org/officeDocument/2006/relationships/hyperlink" Target="https://talan.bank.gov.ua/get-user-certificate/6l6d8u6PK1VkkV4qK2dX" TargetMode="External"/><Relationship Id="rId162" Type="http://schemas.openxmlformats.org/officeDocument/2006/relationships/hyperlink" Target="https://talan.bank.gov.ua/get-user-certificate/6l6d8SdwpJdVhBCMVQ1T" TargetMode="External"/><Relationship Id="rId183" Type="http://schemas.openxmlformats.org/officeDocument/2006/relationships/hyperlink" Target="https://talan.bank.gov.ua/get-user-certificate/6l6d8F5gtfvXwZFnW5YR" TargetMode="External"/><Relationship Id="rId218" Type="http://schemas.openxmlformats.org/officeDocument/2006/relationships/hyperlink" Target="https://talan.bank.gov.ua/get-user-certificate/6l6d8yAM5zQ5uRZY5aXj" TargetMode="External"/><Relationship Id="rId239" Type="http://schemas.openxmlformats.org/officeDocument/2006/relationships/hyperlink" Target="https://talan.bank.gov.ua/get-user-certificate/pRQLAsKFEIofkGrY_Umt" TargetMode="External"/><Relationship Id="rId24" Type="http://schemas.openxmlformats.org/officeDocument/2006/relationships/hyperlink" Target="https://talan.bank.gov.ua/get-user-certificate/6l6d8X0P-jCveekbKXCo" TargetMode="External"/><Relationship Id="rId45" Type="http://schemas.openxmlformats.org/officeDocument/2006/relationships/hyperlink" Target="https://talan.bank.gov.ua/get-user-certificate/6l6d8KVpBwWJ5NPLdVL6" TargetMode="External"/><Relationship Id="rId66" Type="http://schemas.openxmlformats.org/officeDocument/2006/relationships/hyperlink" Target="https://talan.bank.gov.ua/get-user-certificate/6l6d8JMo5oZmwPPFh85s" TargetMode="External"/><Relationship Id="rId87" Type="http://schemas.openxmlformats.org/officeDocument/2006/relationships/hyperlink" Target="https://talan.bank.gov.ua/get-user-certificate/6l6d81ip2l33Td5RLWUB" TargetMode="External"/><Relationship Id="rId110" Type="http://schemas.openxmlformats.org/officeDocument/2006/relationships/hyperlink" Target="https://talan.bank.gov.ua/get-user-certificate/6l6d8NBqsUEblYAaImZO" TargetMode="External"/><Relationship Id="rId131" Type="http://schemas.openxmlformats.org/officeDocument/2006/relationships/hyperlink" Target="https://talan.bank.gov.ua/get-user-certificate/6l6d8JzuEST-SdOHyJfp" TargetMode="External"/><Relationship Id="rId152" Type="http://schemas.openxmlformats.org/officeDocument/2006/relationships/hyperlink" Target="https://talan.bank.gov.ua/get-user-certificate/6l6d8u8Re390Epiy-9PY" TargetMode="External"/><Relationship Id="rId173" Type="http://schemas.openxmlformats.org/officeDocument/2006/relationships/hyperlink" Target="https://talan.bank.gov.ua/get-user-certificate/6l6d8psgQvSmRBPNMvIl" TargetMode="External"/><Relationship Id="rId194" Type="http://schemas.openxmlformats.org/officeDocument/2006/relationships/hyperlink" Target="https://talan.bank.gov.ua/get-user-certificate/6l6d8_cZIbR7-0F8tR5G" TargetMode="External"/><Relationship Id="rId208" Type="http://schemas.openxmlformats.org/officeDocument/2006/relationships/hyperlink" Target="https://talan.bank.gov.ua/get-user-certificate/6l6d8znsPOEzfJZVkvs6" TargetMode="External"/><Relationship Id="rId229" Type="http://schemas.openxmlformats.org/officeDocument/2006/relationships/hyperlink" Target="https://talan.bank.gov.ua/get-user-certificate/6l6d8KU3fGuokg1LHKRe" TargetMode="External"/><Relationship Id="rId240" Type="http://schemas.openxmlformats.org/officeDocument/2006/relationships/hyperlink" Target="https://talan.bank.gov.ua/get-user-certificate/pRQLAEllot9NaQh4QyB-" TargetMode="External"/><Relationship Id="rId14" Type="http://schemas.openxmlformats.org/officeDocument/2006/relationships/hyperlink" Target="https://talan.bank.gov.ua/get-user-certificate/6l6d8ZeMi88asEQ1jGDd" TargetMode="External"/><Relationship Id="rId35" Type="http://schemas.openxmlformats.org/officeDocument/2006/relationships/hyperlink" Target="https://talan.bank.gov.ua/get-user-certificate/6l6d8jThbdZ0ZJ6AGj7R" TargetMode="External"/><Relationship Id="rId56" Type="http://schemas.openxmlformats.org/officeDocument/2006/relationships/hyperlink" Target="https://talan.bank.gov.ua/get-user-certificate/6l6d814U7MSiZbMe2ii7" TargetMode="External"/><Relationship Id="rId77" Type="http://schemas.openxmlformats.org/officeDocument/2006/relationships/hyperlink" Target="https://talan.bank.gov.ua/get-user-certificate/6l6d8zMDLVXcsLjqMRLm" TargetMode="External"/><Relationship Id="rId100" Type="http://schemas.openxmlformats.org/officeDocument/2006/relationships/hyperlink" Target="https://talan.bank.gov.ua/get-user-certificate/6l6d8o2fmYo4dFECvOfO" TargetMode="External"/><Relationship Id="rId8" Type="http://schemas.openxmlformats.org/officeDocument/2006/relationships/hyperlink" Target="https://talan.bank.gov.ua/get-user-certificate/6l6d8i0XoyTWRRWGbS9k" TargetMode="External"/><Relationship Id="rId98" Type="http://schemas.openxmlformats.org/officeDocument/2006/relationships/hyperlink" Target="https://talan.bank.gov.ua/get-user-certificate/6l6d8zrsoRjaGhAnHGDy" TargetMode="External"/><Relationship Id="rId121" Type="http://schemas.openxmlformats.org/officeDocument/2006/relationships/hyperlink" Target="https://talan.bank.gov.ua/get-user-certificate/6l6d8l0VASx__ySUFNSB" TargetMode="External"/><Relationship Id="rId142" Type="http://schemas.openxmlformats.org/officeDocument/2006/relationships/hyperlink" Target="https://talan.bank.gov.ua/get-user-certificate/6l6d8gJX1ahUS_udl9tH" TargetMode="External"/><Relationship Id="rId163" Type="http://schemas.openxmlformats.org/officeDocument/2006/relationships/hyperlink" Target="https://talan.bank.gov.ua/get-user-certificate/6l6d8Ne_WTLxqIgCGYs8" TargetMode="External"/><Relationship Id="rId184" Type="http://schemas.openxmlformats.org/officeDocument/2006/relationships/hyperlink" Target="https://talan.bank.gov.ua/get-user-certificate/6l6d8a8YXScuaesr6Ad0" TargetMode="External"/><Relationship Id="rId219" Type="http://schemas.openxmlformats.org/officeDocument/2006/relationships/hyperlink" Target="https://talan.bank.gov.ua/get-user-certificate/6l6d8IGpyPzvZx53dR0s" TargetMode="External"/><Relationship Id="rId230" Type="http://schemas.openxmlformats.org/officeDocument/2006/relationships/hyperlink" Target="https://talan.bank.gov.ua/get-user-certificate/pRQLAn8NV8bTarajOQRB" TargetMode="External"/><Relationship Id="rId25" Type="http://schemas.openxmlformats.org/officeDocument/2006/relationships/hyperlink" Target="https://talan.bank.gov.ua/get-user-certificate/6l6d81uRmmo8yJnB-8s0" TargetMode="External"/><Relationship Id="rId46" Type="http://schemas.openxmlformats.org/officeDocument/2006/relationships/hyperlink" Target="https://talan.bank.gov.ua/get-user-certificate/6l6d85AJnx1_Hex-mpER" TargetMode="External"/><Relationship Id="rId67" Type="http://schemas.openxmlformats.org/officeDocument/2006/relationships/hyperlink" Target="https://talan.bank.gov.ua/get-user-certificate/6l6d8Dcd8gjnoyDVCHve" TargetMode="External"/><Relationship Id="rId88" Type="http://schemas.openxmlformats.org/officeDocument/2006/relationships/hyperlink" Target="https://talan.bank.gov.ua/get-user-certificate/6l6d8fECkpSB-WeVbd6N" TargetMode="External"/><Relationship Id="rId111" Type="http://schemas.openxmlformats.org/officeDocument/2006/relationships/hyperlink" Target="https://talan.bank.gov.ua/get-user-certificate/pRQLAjmgZUTsvsQTqL8T" TargetMode="External"/><Relationship Id="rId132" Type="http://schemas.openxmlformats.org/officeDocument/2006/relationships/hyperlink" Target="https://talan.bank.gov.ua/get-user-certificate/pRQLALWMcRsrhtUHbhCd" TargetMode="External"/><Relationship Id="rId153" Type="http://schemas.openxmlformats.org/officeDocument/2006/relationships/hyperlink" Target="https://talan.bank.gov.ua/get-user-certificate/6l6d8U6fSbgnQ-en2mAC" TargetMode="External"/><Relationship Id="rId174" Type="http://schemas.openxmlformats.org/officeDocument/2006/relationships/hyperlink" Target="https://talan.bank.gov.ua/get-user-certificate/pRQLAaOuaCgJOUqg9dCi" TargetMode="External"/><Relationship Id="rId195" Type="http://schemas.openxmlformats.org/officeDocument/2006/relationships/hyperlink" Target="https://talan.bank.gov.ua/get-user-certificate/6l6d8NiWBUZ0MCpkusT3" TargetMode="External"/><Relationship Id="rId209" Type="http://schemas.openxmlformats.org/officeDocument/2006/relationships/hyperlink" Target="https://talan.bank.gov.ua/get-user-certificate/6l6d8Qs6m2vzrh45H2hl" TargetMode="External"/><Relationship Id="rId220" Type="http://schemas.openxmlformats.org/officeDocument/2006/relationships/hyperlink" Target="https://talan.bank.gov.ua/get-user-certificate/6l6d8NV2gT24BeElKkIc" TargetMode="External"/><Relationship Id="rId241" Type="http://schemas.openxmlformats.org/officeDocument/2006/relationships/hyperlink" Target="https://talan.bank.gov.ua/get-user-certificate/aLQJtEace4YXBxCgDwIg" TargetMode="External"/><Relationship Id="rId15" Type="http://schemas.openxmlformats.org/officeDocument/2006/relationships/hyperlink" Target="https://talan.bank.gov.ua/get-user-certificate/6l6d8TIqk008fWeRAkQk" TargetMode="External"/><Relationship Id="rId36" Type="http://schemas.openxmlformats.org/officeDocument/2006/relationships/hyperlink" Target="https://talan.bank.gov.ua/get-user-certificate/pRQLAqvpgFjh8OTom0Ds" TargetMode="External"/><Relationship Id="rId57" Type="http://schemas.openxmlformats.org/officeDocument/2006/relationships/hyperlink" Target="https://talan.bank.gov.ua/get-user-certificate/6l6d8DGd88CYrguUblz2" TargetMode="External"/><Relationship Id="rId10" Type="http://schemas.openxmlformats.org/officeDocument/2006/relationships/hyperlink" Target="https://talan.bank.gov.ua/get-user-certificate/6l6d8uykSMvyB8v9YJTA" TargetMode="External"/><Relationship Id="rId31" Type="http://schemas.openxmlformats.org/officeDocument/2006/relationships/hyperlink" Target="https://talan.bank.gov.ua/get-user-certificate/6l6d8m0l_g2bOFQVIrfi" TargetMode="External"/><Relationship Id="rId52" Type="http://schemas.openxmlformats.org/officeDocument/2006/relationships/hyperlink" Target="https://talan.bank.gov.ua/get-user-certificate/6l6d8BgkQ2fW_htrviig" TargetMode="External"/><Relationship Id="rId73" Type="http://schemas.openxmlformats.org/officeDocument/2006/relationships/hyperlink" Target="https://talan.bank.gov.ua/get-user-certificate/6l6d8lVQx_bRgY7TjM5L" TargetMode="External"/><Relationship Id="rId78" Type="http://schemas.openxmlformats.org/officeDocument/2006/relationships/hyperlink" Target="https://talan.bank.gov.ua/get-user-certificate/6l6d8l0AHt9rJAZkVHzm" TargetMode="External"/><Relationship Id="rId94" Type="http://schemas.openxmlformats.org/officeDocument/2006/relationships/hyperlink" Target="https://talan.bank.gov.ua/get-user-certificate/6l6d8vO9qVaLumUQnL0M" TargetMode="External"/><Relationship Id="rId99" Type="http://schemas.openxmlformats.org/officeDocument/2006/relationships/hyperlink" Target="https://talan.bank.gov.ua/get-user-certificate/6l6d80sta0lwUgTXFDtM" TargetMode="External"/><Relationship Id="rId101" Type="http://schemas.openxmlformats.org/officeDocument/2006/relationships/hyperlink" Target="https://talan.bank.gov.ua/get-user-certificate/6l6d82Gfca-37NiqyJtZ" TargetMode="External"/><Relationship Id="rId122" Type="http://schemas.openxmlformats.org/officeDocument/2006/relationships/hyperlink" Target="https://talan.bank.gov.ua/get-user-certificate/6l6d8EyLMhWi8XcMNK5C" TargetMode="External"/><Relationship Id="rId143" Type="http://schemas.openxmlformats.org/officeDocument/2006/relationships/hyperlink" Target="https://talan.bank.gov.ua/get-user-certificate/6l6d8Zuf2Jv1Izg-Mhdi" TargetMode="External"/><Relationship Id="rId148" Type="http://schemas.openxmlformats.org/officeDocument/2006/relationships/hyperlink" Target="https://talan.bank.gov.ua/get-user-certificate/6l6d8m4dJLxfqhp_KT23" TargetMode="External"/><Relationship Id="rId164" Type="http://schemas.openxmlformats.org/officeDocument/2006/relationships/hyperlink" Target="https://talan.bank.gov.ua/get-user-certificate/6l6d8BVCC-aJTwSstibf" TargetMode="External"/><Relationship Id="rId169" Type="http://schemas.openxmlformats.org/officeDocument/2006/relationships/hyperlink" Target="https://talan.bank.gov.ua/get-user-certificate/6l6d8IEEeJ_gpZsjH028" TargetMode="External"/><Relationship Id="rId185" Type="http://schemas.openxmlformats.org/officeDocument/2006/relationships/hyperlink" Target="https://talan.bank.gov.ua/get-user-certificate/6l6d8Kz89NYxQ0uhS11-" TargetMode="External"/><Relationship Id="rId4" Type="http://schemas.openxmlformats.org/officeDocument/2006/relationships/hyperlink" Target="https://talan.bank.gov.ua/get-user-certificate/6l6d8J0GAwgELZtzTJei" TargetMode="External"/><Relationship Id="rId9" Type="http://schemas.openxmlformats.org/officeDocument/2006/relationships/hyperlink" Target="https://talan.bank.gov.ua/get-user-certificate/6l6d833j9g4c8RLUPHjy" TargetMode="External"/><Relationship Id="rId180" Type="http://schemas.openxmlformats.org/officeDocument/2006/relationships/hyperlink" Target="https://talan.bank.gov.ua/get-user-certificate/6l6d8E3ZxYzRpLQAf3tW" TargetMode="External"/><Relationship Id="rId210" Type="http://schemas.openxmlformats.org/officeDocument/2006/relationships/hyperlink" Target="https://talan.bank.gov.ua/get-user-certificate/6l6d8Axng_iAik7rpCX-" TargetMode="External"/><Relationship Id="rId215" Type="http://schemas.openxmlformats.org/officeDocument/2006/relationships/hyperlink" Target="https://talan.bank.gov.ua/get-user-certificate/6l6d89CzBxSiebB-ehTy" TargetMode="External"/><Relationship Id="rId236" Type="http://schemas.openxmlformats.org/officeDocument/2006/relationships/hyperlink" Target="https://talan.bank.gov.ua/get-user-certificate/pRQLAcnTrEr3zFyM2K4u" TargetMode="External"/><Relationship Id="rId26" Type="http://schemas.openxmlformats.org/officeDocument/2006/relationships/hyperlink" Target="https://talan.bank.gov.ua/get-user-certificate/6l6d8kY6hdWczsSCzmGJ" TargetMode="External"/><Relationship Id="rId231" Type="http://schemas.openxmlformats.org/officeDocument/2006/relationships/hyperlink" Target="https://talan.bank.gov.ua/get-user-certificate/6l6d8Z37r4Fns1FqYpYp" TargetMode="External"/><Relationship Id="rId47" Type="http://schemas.openxmlformats.org/officeDocument/2006/relationships/hyperlink" Target="https://talan.bank.gov.ua/get-user-certificate/6l6d8zUEu4Sx40dPQJtD" TargetMode="External"/><Relationship Id="rId68" Type="http://schemas.openxmlformats.org/officeDocument/2006/relationships/hyperlink" Target="https://talan.bank.gov.ua/get-user-certificate/6l6d8JsN-hGDZ_7-Bi4F" TargetMode="External"/><Relationship Id="rId89" Type="http://schemas.openxmlformats.org/officeDocument/2006/relationships/hyperlink" Target="https://talan.bank.gov.ua/get-user-certificate/6l6d8qICKL4uCd_aayj2" TargetMode="External"/><Relationship Id="rId112" Type="http://schemas.openxmlformats.org/officeDocument/2006/relationships/hyperlink" Target="https://talan.bank.gov.ua/get-user-certificate/6l6d8Nl-3eGh_BaubYpl" TargetMode="External"/><Relationship Id="rId133" Type="http://schemas.openxmlformats.org/officeDocument/2006/relationships/hyperlink" Target="https://talan.bank.gov.ua/get-user-certificate/6l6d85-zvuRtddPHsMPF" TargetMode="External"/><Relationship Id="rId154" Type="http://schemas.openxmlformats.org/officeDocument/2006/relationships/hyperlink" Target="https://talan.bank.gov.ua/get-user-certificate/6l6d8AfdGpYqgepC2mY4" TargetMode="External"/><Relationship Id="rId175" Type="http://schemas.openxmlformats.org/officeDocument/2006/relationships/hyperlink" Target="https://talan.bank.gov.ua/get-user-certificate/6l6d8RvmRj0CB8ttnGWs" TargetMode="External"/><Relationship Id="rId196" Type="http://schemas.openxmlformats.org/officeDocument/2006/relationships/hyperlink" Target="https://talan.bank.gov.ua/get-user-certificate/6l6d8LqLm1o2HRDoLAza" TargetMode="External"/><Relationship Id="rId200" Type="http://schemas.openxmlformats.org/officeDocument/2006/relationships/hyperlink" Target="https://talan.bank.gov.ua/get-user-certificate/6l6d83wy0ZRFubosCJGk" TargetMode="External"/><Relationship Id="rId16" Type="http://schemas.openxmlformats.org/officeDocument/2006/relationships/hyperlink" Target="https://talan.bank.gov.ua/get-user-certificate/6l6d80FkblNR2r7auY10" TargetMode="External"/><Relationship Id="rId221" Type="http://schemas.openxmlformats.org/officeDocument/2006/relationships/hyperlink" Target="https://talan.bank.gov.ua/get-user-certificate/6l6d8BRI6C5-JiGsRHba" TargetMode="External"/><Relationship Id="rId242" Type="http://schemas.openxmlformats.org/officeDocument/2006/relationships/hyperlink" Target="https://talan.bank.gov.ua/get-user-certificate/aLQJtVcoj-p_QEdQrdUP" TargetMode="External"/><Relationship Id="rId37" Type="http://schemas.openxmlformats.org/officeDocument/2006/relationships/hyperlink" Target="https://talan.bank.gov.ua/get-user-certificate/6l6d8CHUlTUue-K-xUML" TargetMode="External"/><Relationship Id="rId58" Type="http://schemas.openxmlformats.org/officeDocument/2006/relationships/hyperlink" Target="https://talan.bank.gov.ua/get-user-certificate/6l6d897X_pbL1wZAxyop" TargetMode="External"/><Relationship Id="rId79" Type="http://schemas.openxmlformats.org/officeDocument/2006/relationships/hyperlink" Target="https://talan.bank.gov.ua/get-user-certificate/6l6d8hL-psjQx_7Grx7n" TargetMode="External"/><Relationship Id="rId102" Type="http://schemas.openxmlformats.org/officeDocument/2006/relationships/hyperlink" Target="https://talan.bank.gov.ua/get-user-certificate/6l6d8c9JuQ8P0u7ldgsx" TargetMode="External"/><Relationship Id="rId123" Type="http://schemas.openxmlformats.org/officeDocument/2006/relationships/hyperlink" Target="https://talan.bank.gov.ua/get-user-certificate/6l6d8VIFphwQ2WaI5-xJ" TargetMode="External"/><Relationship Id="rId144" Type="http://schemas.openxmlformats.org/officeDocument/2006/relationships/hyperlink" Target="https://talan.bank.gov.ua/get-user-certificate/6l6d8KadI73xLpBwilA4" TargetMode="External"/><Relationship Id="rId90" Type="http://schemas.openxmlformats.org/officeDocument/2006/relationships/hyperlink" Target="https://talan.bank.gov.ua/get-user-certificate/6l6d81WGYu8hsTNITjBe" TargetMode="External"/><Relationship Id="rId165" Type="http://schemas.openxmlformats.org/officeDocument/2006/relationships/hyperlink" Target="https://talan.bank.gov.ua/get-user-certificate/pRQLA6qTvDvPg0v7Cfhk" TargetMode="External"/><Relationship Id="rId186" Type="http://schemas.openxmlformats.org/officeDocument/2006/relationships/hyperlink" Target="https://talan.bank.gov.ua/get-user-certificate/6l6d8FKhOp0ZAcnqK4YG" TargetMode="External"/><Relationship Id="rId211" Type="http://schemas.openxmlformats.org/officeDocument/2006/relationships/hyperlink" Target="https://talan.bank.gov.ua/get-user-certificate/6l6d8_NDsL2aXZlc_vhQ" TargetMode="External"/><Relationship Id="rId232" Type="http://schemas.openxmlformats.org/officeDocument/2006/relationships/hyperlink" Target="https://talan.bank.gov.ua/get-user-certificate/6l6d85K3CNzMoUfHLh5L" TargetMode="External"/><Relationship Id="rId27" Type="http://schemas.openxmlformats.org/officeDocument/2006/relationships/hyperlink" Target="https://talan.bank.gov.ua/get-user-certificate/pRQLAv_dnrOazm4nM0Hq" TargetMode="External"/><Relationship Id="rId48" Type="http://schemas.openxmlformats.org/officeDocument/2006/relationships/hyperlink" Target="https://talan.bank.gov.ua/get-user-certificate/6l6d8jJJhNEZIyG12Vgm" TargetMode="External"/><Relationship Id="rId69" Type="http://schemas.openxmlformats.org/officeDocument/2006/relationships/hyperlink" Target="https://talan.bank.gov.ua/get-user-certificate/6l6d8bl4_ktZbN_DEEVV" TargetMode="External"/><Relationship Id="rId113" Type="http://schemas.openxmlformats.org/officeDocument/2006/relationships/hyperlink" Target="https://talan.bank.gov.ua/get-user-certificate/6l6d8sff6fKPvpFsnijy" TargetMode="External"/><Relationship Id="rId134" Type="http://schemas.openxmlformats.org/officeDocument/2006/relationships/hyperlink" Target="https://talan.bank.gov.ua/get-user-certificate/6l6d8vL_MPPtWVOLd5vQ" TargetMode="External"/><Relationship Id="rId80" Type="http://schemas.openxmlformats.org/officeDocument/2006/relationships/hyperlink" Target="https://talan.bank.gov.ua/get-user-certificate/6l6d8elrir873b0bZMuU" TargetMode="External"/><Relationship Id="rId155" Type="http://schemas.openxmlformats.org/officeDocument/2006/relationships/hyperlink" Target="https://talan.bank.gov.ua/get-user-certificate/pRQLAC_UJqzTh3lSSt9p" TargetMode="External"/><Relationship Id="rId176" Type="http://schemas.openxmlformats.org/officeDocument/2006/relationships/hyperlink" Target="https://talan.bank.gov.ua/get-user-certificate/6l6d8fbH4AuboyxpAOla" TargetMode="External"/><Relationship Id="rId197" Type="http://schemas.openxmlformats.org/officeDocument/2006/relationships/hyperlink" Target="https://talan.bank.gov.ua/get-user-certificate/6l6d8TTYb8Ja-49DeyBY" TargetMode="External"/><Relationship Id="rId201" Type="http://schemas.openxmlformats.org/officeDocument/2006/relationships/hyperlink" Target="https://talan.bank.gov.ua/get-user-certificate/6l6d8Wc4jcNca-N2wzKU" TargetMode="External"/><Relationship Id="rId222" Type="http://schemas.openxmlformats.org/officeDocument/2006/relationships/hyperlink" Target="https://talan.bank.gov.ua/get-user-certificate/6l6d87XVbfXO9TA5Pv-3" TargetMode="External"/><Relationship Id="rId243" Type="http://schemas.openxmlformats.org/officeDocument/2006/relationships/hyperlink" Target="https://talan.bank.gov.ua/get-user-certificate/aLQJtE0qBsQ7O6cSKA4o" TargetMode="External"/><Relationship Id="rId17" Type="http://schemas.openxmlformats.org/officeDocument/2006/relationships/hyperlink" Target="https://talan.bank.gov.ua/get-user-certificate/6l6d84dUprpmq8G8TlWu" TargetMode="External"/><Relationship Id="rId38" Type="http://schemas.openxmlformats.org/officeDocument/2006/relationships/hyperlink" Target="https://talan.bank.gov.ua/get-user-certificate/pRQLAiKXDBgYnKr4c5Cq" TargetMode="External"/><Relationship Id="rId59" Type="http://schemas.openxmlformats.org/officeDocument/2006/relationships/hyperlink" Target="https://talan.bank.gov.ua/get-user-certificate/6l6d8Ji1fYPBY8nHZMrC" TargetMode="External"/><Relationship Id="rId103" Type="http://schemas.openxmlformats.org/officeDocument/2006/relationships/hyperlink" Target="https://talan.bank.gov.ua/get-user-certificate/6l6d85EO3sFLjLovRQlq" TargetMode="External"/><Relationship Id="rId124" Type="http://schemas.openxmlformats.org/officeDocument/2006/relationships/hyperlink" Target="https://talan.bank.gov.ua/get-user-certificate/6l6d8afCcZwvlkH9MJrF" TargetMode="External"/><Relationship Id="rId70" Type="http://schemas.openxmlformats.org/officeDocument/2006/relationships/hyperlink" Target="https://talan.bank.gov.ua/get-user-certificate/6l6d8JW23To-miHi7hGp" TargetMode="External"/><Relationship Id="rId91" Type="http://schemas.openxmlformats.org/officeDocument/2006/relationships/hyperlink" Target="https://talan.bank.gov.ua/get-user-certificate/6l6d8GlOOYUFbTNf5Edc" TargetMode="External"/><Relationship Id="rId145" Type="http://schemas.openxmlformats.org/officeDocument/2006/relationships/hyperlink" Target="https://talan.bank.gov.ua/get-user-certificate/6l6d8V7W-1UPGeaPik5O" TargetMode="External"/><Relationship Id="rId166" Type="http://schemas.openxmlformats.org/officeDocument/2006/relationships/hyperlink" Target="https://talan.bank.gov.ua/get-user-certificate/6l6d8LR3YmzhWelYUstr" TargetMode="External"/><Relationship Id="rId187" Type="http://schemas.openxmlformats.org/officeDocument/2006/relationships/hyperlink" Target="https://talan.bank.gov.ua/get-user-certificate/6l6d8Hmp_YXn1tNbhY8x" TargetMode="External"/><Relationship Id="rId1" Type="http://schemas.openxmlformats.org/officeDocument/2006/relationships/hyperlink" Target="https://talan.bank.gov.ua/get-user-certificate/6l6d8iobgcYZ52og4Slx" TargetMode="External"/><Relationship Id="rId212" Type="http://schemas.openxmlformats.org/officeDocument/2006/relationships/hyperlink" Target="https://talan.bank.gov.ua/get-user-certificate/6l6d8A4VmJSzSHjVZvtF" TargetMode="External"/><Relationship Id="rId233" Type="http://schemas.openxmlformats.org/officeDocument/2006/relationships/hyperlink" Target="https://talan.bank.gov.ua/get-user-certificate/6l6d8plhRUDUzmN9N72g" TargetMode="External"/><Relationship Id="rId28" Type="http://schemas.openxmlformats.org/officeDocument/2006/relationships/hyperlink" Target="https://talan.bank.gov.ua/get-user-certificate/6l6d8tvekIHnqqZodBFc" TargetMode="External"/><Relationship Id="rId49" Type="http://schemas.openxmlformats.org/officeDocument/2006/relationships/hyperlink" Target="https://talan.bank.gov.ua/get-user-certificate/6l6d8KRjWpv2GWbZZHWS" TargetMode="External"/><Relationship Id="rId114" Type="http://schemas.openxmlformats.org/officeDocument/2006/relationships/hyperlink" Target="https://talan.bank.gov.ua/get-user-certificate/6l6d8XJhAerbqG3uJuPo" TargetMode="External"/><Relationship Id="rId60" Type="http://schemas.openxmlformats.org/officeDocument/2006/relationships/hyperlink" Target="https://talan.bank.gov.ua/get-user-certificate/6l6d8QUXavKTcLcOkjbX" TargetMode="External"/><Relationship Id="rId81" Type="http://schemas.openxmlformats.org/officeDocument/2006/relationships/hyperlink" Target="https://talan.bank.gov.ua/get-user-certificate/6l6d8zjxq27XurJennyk" TargetMode="External"/><Relationship Id="rId135" Type="http://schemas.openxmlformats.org/officeDocument/2006/relationships/hyperlink" Target="https://talan.bank.gov.ua/get-user-certificate/6l6d8zfBIOOtIqchVjbH" TargetMode="External"/><Relationship Id="rId156" Type="http://schemas.openxmlformats.org/officeDocument/2006/relationships/hyperlink" Target="https://talan.bank.gov.ua/get-user-certificate/6l6d830nmXXnThy1-Odu" TargetMode="External"/><Relationship Id="rId177" Type="http://schemas.openxmlformats.org/officeDocument/2006/relationships/hyperlink" Target="https://talan.bank.gov.ua/get-user-certificate/6l6d8a_5ggkKCWvG_MGl" TargetMode="External"/><Relationship Id="rId198" Type="http://schemas.openxmlformats.org/officeDocument/2006/relationships/hyperlink" Target="https://talan.bank.gov.ua/get-user-certificate/6l6d8uayExjRqiVjFIJN" TargetMode="External"/><Relationship Id="rId202" Type="http://schemas.openxmlformats.org/officeDocument/2006/relationships/hyperlink" Target="https://talan.bank.gov.ua/get-user-certificate/6l6d8ndsvEznefEOd4-8" TargetMode="External"/><Relationship Id="rId223" Type="http://schemas.openxmlformats.org/officeDocument/2006/relationships/hyperlink" Target="https://talan.bank.gov.ua/get-user-certificate/6l6d8udbV-_Cc1WdKAPv" TargetMode="External"/><Relationship Id="rId244" Type="http://schemas.openxmlformats.org/officeDocument/2006/relationships/hyperlink" Target="https://talan.bank.gov.ua/get-user-certificate/aLQJt8x2KQ-qFKNnTDKJ" TargetMode="External"/><Relationship Id="rId18" Type="http://schemas.openxmlformats.org/officeDocument/2006/relationships/hyperlink" Target="https://talan.bank.gov.ua/get-user-certificate/6l6d8vy6EMAxaz9x7G5M" TargetMode="External"/><Relationship Id="rId39" Type="http://schemas.openxmlformats.org/officeDocument/2006/relationships/hyperlink" Target="https://talan.bank.gov.ua/get-user-certificate/6l6d8p4KJ7_KcOMn7PyQ" TargetMode="External"/><Relationship Id="rId50" Type="http://schemas.openxmlformats.org/officeDocument/2006/relationships/hyperlink" Target="https://talan.bank.gov.ua/get-user-certificate/6l6d8zOENU68EURqYYMA" TargetMode="External"/><Relationship Id="rId104" Type="http://schemas.openxmlformats.org/officeDocument/2006/relationships/hyperlink" Target="https://talan.bank.gov.ua/get-user-certificate/6l6d890OX2rtqaj-y-2M" TargetMode="External"/><Relationship Id="rId125" Type="http://schemas.openxmlformats.org/officeDocument/2006/relationships/hyperlink" Target="https://talan.bank.gov.ua/get-user-certificate/6l6d8LGY5xNwFjERFLqQ" TargetMode="External"/><Relationship Id="rId146" Type="http://schemas.openxmlformats.org/officeDocument/2006/relationships/hyperlink" Target="https://talan.bank.gov.ua/get-user-certificate/6l6d8opiELJKr0uVD1Xs" TargetMode="External"/><Relationship Id="rId167" Type="http://schemas.openxmlformats.org/officeDocument/2006/relationships/hyperlink" Target="https://talan.bank.gov.ua/get-user-certificate/6l6d8qIGBEK8PSnRfYjt" TargetMode="External"/><Relationship Id="rId188" Type="http://schemas.openxmlformats.org/officeDocument/2006/relationships/hyperlink" Target="https://talan.bank.gov.ua/get-user-certificate/6l6d8VMUKHiEdFVx4E04" TargetMode="External"/><Relationship Id="rId71" Type="http://schemas.openxmlformats.org/officeDocument/2006/relationships/hyperlink" Target="https://talan.bank.gov.ua/get-user-certificate/6l6d8IMWTNmbuwEBG8kZ" TargetMode="External"/><Relationship Id="rId92" Type="http://schemas.openxmlformats.org/officeDocument/2006/relationships/hyperlink" Target="https://talan.bank.gov.ua/get-user-certificate/6l6d8mIfhrZXN1VkS_0q" TargetMode="External"/><Relationship Id="rId213" Type="http://schemas.openxmlformats.org/officeDocument/2006/relationships/hyperlink" Target="https://talan.bank.gov.ua/get-user-certificate/6l6d8a8Bf5swwBFHXxem" TargetMode="External"/><Relationship Id="rId234" Type="http://schemas.openxmlformats.org/officeDocument/2006/relationships/hyperlink" Target="https://talan.bank.gov.ua/get-user-certificate/pRQLAxheZvvzT99KLDBW" TargetMode="External"/><Relationship Id="rId2" Type="http://schemas.openxmlformats.org/officeDocument/2006/relationships/hyperlink" Target="https://talan.bank.gov.ua/get-user-certificate/6l6d8HXh6ceaWPEPBXyN" TargetMode="External"/><Relationship Id="rId29" Type="http://schemas.openxmlformats.org/officeDocument/2006/relationships/hyperlink" Target="https://talan.bank.gov.ua/get-user-certificate/pRQLAwx6SpT44FDpBD5Y" TargetMode="External"/><Relationship Id="rId40" Type="http://schemas.openxmlformats.org/officeDocument/2006/relationships/hyperlink" Target="https://talan.bank.gov.ua/get-user-certificate/6l6d8rvOVBQmE0e52Aqn" TargetMode="External"/><Relationship Id="rId115" Type="http://schemas.openxmlformats.org/officeDocument/2006/relationships/hyperlink" Target="https://talan.bank.gov.ua/get-user-certificate/pRQLABZsFm93VpLjW5Or" TargetMode="External"/><Relationship Id="rId136" Type="http://schemas.openxmlformats.org/officeDocument/2006/relationships/hyperlink" Target="https://talan.bank.gov.ua/get-user-certificate/6l6d8SVTiBOHImCI4x5J" TargetMode="External"/><Relationship Id="rId157" Type="http://schemas.openxmlformats.org/officeDocument/2006/relationships/hyperlink" Target="https://talan.bank.gov.ua/get-user-certificate/6l6d8KIHl_YHdXdbsKq5" TargetMode="External"/><Relationship Id="rId178" Type="http://schemas.openxmlformats.org/officeDocument/2006/relationships/hyperlink" Target="https://talan.bank.gov.ua/get-user-certificate/6l6d8IjJPfw30xnV9I3x" TargetMode="External"/><Relationship Id="rId61" Type="http://schemas.openxmlformats.org/officeDocument/2006/relationships/hyperlink" Target="https://talan.bank.gov.ua/get-user-certificate/6l6d833yu89gsKHBvw9w" TargetMode="External"/><Relationship Id="rId82" Type="http://schemas.openxmlformats.org/officeDocument/2006/relationships/hyperlink" Target="https://talan.bank.gov.ua/get-user-certificate/6l6d811yqbSThKwoCNre" TargetMode="External"/><Relationship Id="rId199" Type="http://schemas.openxmlformats.org/officeDocument/2006/relationships/hyperlink" Target="https://talan.bank.gov.ua/get-user-certificate/6l6d8J3KnXZiuK00lHb-" TargetMode="External"/><Relationship Id="rId203" Type="http://schemas.openxmlformats.org/officeDocument/2006/relationships/hyperlink" Target="https://talan.bank.gov.ua/get-user-certificate/6l6d8CUqU_YULomvRHVD" TargetMode="External"/><Relationship Id="rId19" Type="http://schemas.openxmlformats.org/officeDocument/2006/relationships/hyperlink" Target="https://talan.bank.gov.ua/get-user-certificate/6l6d8WgInsQ-UysAh5kR" TargetMode="External"/><Relationship Id="rId224" Type="http://schemas.openxmlformats.org/officeDocument/2006/relationships/hyperlink" Target="https://talan.bank.gov.ua/get-user-certificate/6l6d8g9PhRCz0WHYih1q" TargetMode="External"/><Relationship Id="rId245" Type="http://schemas.openxmlformats.org/officeDocument/2006/relationships/printerSettings" Target="../printerSettings/printerSettings1.bin"/><Relationship Id="rId30" Type="http://schemas.openxmlformats.org/officeDocument/2006/relationships/hyperlink" Target="https://talan.bank.gov.ua/get-user-certificate/pRQLATIKdCTEFPQN5-Ri" TargetMode="External"/><Relationship Id="rId105" Type="http://schemas.openxmlformats.org/officeDocument/2006/relationships/hyperlink" Target="https://talan.bank.gov.ua/get-user-certificate/6l6d8Dy5JivUS4067z_C" TargetMode="External"/><Relationship Id="rId126" Type="http://schemas.openxmlformats.org/officeDocument/2006/relationships/hyperlink" Target="https://talan.bank.gov.ua/get-user-certificate/6l6d8dnZj8DMtdH3_CDb" TargetMode="External"/><Relationship Id="rId147" Type="http://schemas.openxmlformats.org/officeDocument/2006/relationships/hyperlink" Target="https://talan.bank.gov.ua/get-user-certificate/6l6d8T8PDOS9WnuyQPtH" TargetMode="External"/><Relationship Id="rId168" Type="http://schemas.openxmlformats.org/officeDocument/2006/relationships/hyperlink" Target="https://talan.bank.gov.ua/get-user-certificate/pRQLA8RfepsxS11Ye2Cz" TargetMode="External"/><Relationship Id="rId51" Type="http://schemas.openxmlformats.org/officeDocument/2006/relationships/hyperlink" Target="https://talan.bank.gov.ua/get-user-certificate/6l6d8WmvvnxH1kRVl_5f" TargetMode="External"/><Relationship Id="rId72" Type="http://schemas.openxmlformats.org/officeDocument/2006/relationships/hyperlink" Target="https://talan.bank.gov.ua/get-user-certificate/6l6d87iFCvpwuLYfSDgA" TargetMode="External"/><Relationship Id="rId93" Type="http://schemas.openxmlformats.org/officeDocument/2006/relationships/hyperlink" Target="https://talan.bank.gov.ua/get-user-certificate/6l6d8oC55HkD-Rs_63Tz" TargetMode="External"/><Relationship Id="rId189" Type="http://schemas.openxmlformats.org/officeDocument/2006/relationships/hyperlink" Target="https://talan.bank.gov.ua/get-user-certificate/6l6d8cHV3yl-NOX2pUOu" TargetMode="External"/><Relationship Id="rId3" Type="http://schemas.openxmlformats.org/officeDocument/2006/relationships/hyperlink" Target="https://talan.bank.gov.ua/get-user-certificate/6l6d8_niyvqbGtVGRMTU" TargetMode="External"/><Relationship Id="rId214" Type="http://schemas.openxmlformats.org/officeDocument/2006/relationships/hyperlink" Target="https://talan.bank.gov.ua/get-user-certificate/6l6d89h3tZP_S4Oddi-1" TargetMode="External"/><Relationship Id="rId235" Type="http://schemas.openxmlformats.org/officeDocument/2006/relationships/hyperlink" Target="https://talan.bank.gov.ua/get-user-certificate/pRQLAPmKvc97LOFxKHKg" TargetMode="External"/><Relationship Id="rId116" Type="http://schemas.openxmlformats.org/officeDocument/2006/relationships/hyperlink" Target="https://talan.bank.gov.ua/get-user-certificate/6l6d8-YDuZahXkfNuj5L" TargetMode="External"/><Relationship Id="rId137" Type="http://schemas.openxmlformats.org/officeDocument/2006/relationships/hyperlink" Target="https://talan.bank.gov.ua/get-user-certificate/6l6d8byQzewDvhkUvmkz" TargetMode="External"/><Relationship Id="rId158" Type="http://schemas.openxmlformats.org/officeDocument/2006/relationships/hyperlink" Target="https://talan.bank.gov.ua/get-user-certificate/6l6d8dbq4VfmDg79Mr8C" TargetMode="External"/><Relationship Id="rId20" Type="http://schemas.openxmlformats.org/officeDocument/2006/relationships/hyperlink" Target="https://talan.bank.gov.ua/get-user-certificate/6l6d8yNd6da9Uvf18BmZ" TargetMode="External"/><Relationship Id="rId41" Type="http://schemas.openxmlformats.org/officeDocument/2006/relationships/hyperlink" Target="https://talan.bank.gov.ua/get-user-certificate/6l6d84iQsmVQ4xYYcIP4" TargetMode="External"/><Relationship Id="rId62" Type="http://schemas.openxmlformats.org/officeDocument/2006/relationships/hyperlink" Target="https://talan.bank.gov.ua/get-user-certificate/6l6d8x0dRvRGgILzz8oW" TargetMode="External"/><Relationship Id="rId83" Type="http://schemas.openxmlformats.org/officeDocument/2006/relationships/hyperlink" Target="https://talan.bank.gov.ua/get-user-certificate/pRQLALyZ4IQpMDxvbL7d" TargetMode="External"/><Relationship Id="rId179" Type="http://schemas.openxmlformats.org/officeDocument/2006/relationships/hyperlink" Target="https://talan.bank.gov.ua/get-user-certificate/6l6d8JHaaLQbeJ6WN7XU" TargetMode="External"/><Relationship Id="rId190" Type="http://schemas.openxmlformats.org/officeDocument/2006/relationships/hyperlink" Target="https://talan.bank.gov.ua/get-user-certificate/6l6d8WTrCAD0kVZPXF70" TargetMode="External"/><Relationship Id="rId204" Type="http://schemas.openxmlformats.org/officeDocument/2006/relationships/hyperlink" Target="https://talan.bank.gov.ua/get-user-certificate/6l6d8WbsW0tGRIWAiAvI" TargetMode="External"/><Relationship Id="rId225" Type="http://schemas.openxmlformats.org/officeDocument/2006/relationships/hyperlink" Target="https://talan.bank.gov.ua/get-user-certificate/6l6d8L_tzzy0wXiG4oCc" TargetMode="External"/><Relationship Id="rId106" Type="http://schemas.openxmlformats.org/officeDocument/2006/relationships/hyperlink" Target="https://talan.bank.gov.ua/get-user-certificate/6l6d8EqMeBxtiV2c6I3Q" TargetMode="External"/><Relationship Id="rId127" Type="http://schemas.openxmlformats.org/officeDocument/2006/relationships/hyperlink" Target="https://talan.bank.gov.ua/get-user-certificate/pRQLAf-dO7MoHuHYlx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4"/>
  <sheetViews>
    <sheetView tabSelected="1" topLeftCell="A40" workbookViewId="0">
      <selection activeCell="B48" sqref="B48"/>
    </sheetView>
  </sheetViews>
  <sheetFormatPr defaultRowHeight="14.4" x14ac:dyDescent="0.3"/>
  <cols>
    <col min="1" max="1" width="8.88671875" style="1"/>
    <col min="2" max="2" width="25.21875" style="1" customWidth="1"/>
    <col min="3" max="3" width="27" style="1" customWidth="1"/>
    <col min="4" max="4" width="26.109375" style="1" customWidth="1"/>
    <col min="5" max="16384" width="8.88671875" style="1"/>
  </cols>
  <sheetData>
    <row r="1" spans="1:4" x14ac:dyDescent="0.3">
      <c r="A1" s="5" t="s">
        <v>3</v>
      </c>
      <c r="B1" s="5"/>
      <c r="C1" s="5"/>
      <c r="D1" s="5"/>
    </row>
    <row r="2" spans="1:4" x14ac:dyDescent="0.3">
      <c r="A2" s="2" t="s">
        <v>237</v>
      </c>
      <c r="B2" s="2" t="s">
        <v>0</v>
      </c>
      <c r="C2" s="2" t="s">
        <v>1</v>
      </c>
      <c r="D2" s="2" t="s">
        <v>2</v>
      </c>
    </row>
    <row r="3" spans="1:4" x14ac:dyDescent="0.3">
      <c r="A3" s="1">
        <v>1</v>
      </c>
      <c r="B3" s="1" t="s">
        <v>3</v>
      </c>
      <c r="C3" s="1" t="s">
        <v>4</v>
      </c>
      <c r="D3" s="1" t="str">
        <f>HYPERLINK("https://talan.bank.gov.ua/get-user-certificate/6l6d8iobgcYZ52og4Slx","Завантажити сертифікат")</f>
        <v>Завантажити сертифікат</v>
      </c>
    </row>
    <row r="4" spans="1:4" x14ac:dyDescent="0.3">
      <c r="A4" s="1">
        <v>2</v>
      </c>
      <c r="B4" s="1" t="s">
        <v>3</v>
      </c>
      <c r="C4" s="1" t="s">
        <v>5</v>
      </c>
      <c r="D4" s="1" t="str">
        <f>HYPERLINK("https://talan.bank.gov.ua/get-user-certificate/6l6d8HXh6ceaWPEPBXyN","Завантажити сертифікат")</f>
        <v>Завантажити сертифікат</v>
      </c>
    </row>
    <row r="5" spans="1:4" x14ac:dyDescent="0.3">
      <c r="A5" s="1">
        <v>3</v>
      </c>
      <c r="B5" s="1" t="s">
        <v>3</v>
      </c>
      <c r="C5" s="1" t="s">
        <v>6</v>
      </c>
      <c r="D5" s="1" t="str">
        <f>HYPERLINK("https://talan.bank.gov.ua/get-user-certificate/6l6d8_niyvqbGtVGRMTU","Завантажити сертифікат")</f>
        <v>Завантажити сертифікат</v>
      </c>
    </row>
    <row r="6" spans="1:4" x14ac:dyDescent="0.3">
      <c r="A6" s="1">
        <v>4</v>
      </c>
      <c r="B6" s="1" t="s">
        <v>3</v>
      </c>
      <c r="C6" s="1" t="s">
        <v>7</v>
      </c>
      <c r="D6" s="1" t="str">
        <f>HYPERLINK("https://talan.bank.gov.ua/get-user-certificate/6l6d8J0GAwgELZtzTJei","Завантажити сертифікат")</f>
        <v>Завантажити сертифікат</v>
      </c>
    </row>
    <row r="7" spans="1:4" x14ac:dyDescent="0.3">
      <c r="A7" s="1">
        <v>5</v>
      </c>
      <c r="B7" s="1" t="s">
        <v>3</v>
      </c>
      <c r="C7" s="1" t="s">
        <v>8</v>
      </c>
      <c r="D7" s="1" t="str">
        <f>HYPERLINK("https://talan.bank.gov.ua/get-user-certificate/6l6d8eBZVhei3zbqppLu","Завантажити сертифікат")</f>
        <v>Завантажити сертифікат</v>
      </c>
    </row>
    <row r="8" spans="1:4" x14ac:dyDescent="0.3">
      <c r="A8" s="1">
        <v>6</v>
      </c>
      <c r="B8" s="1" t="s">
        <v>3</v>
      </c>
      <c r="C8" s="1" t="s">
        <v>9</v>
      </c>
      <c r="D8" s="1" t="str">
        <f>HYPERLINK("https://talan.bank.gov.ua/get-user-certificate/6l6d8NgITf81LSt0hvtF","Завантажити сертифікат")</f>
        <v>Завантажити сертифікат</v>
      </c>
    </row>
    <row r="9" spans="1:4" x14ac:dyDescent="0.3">
      <c r="A9" s="1">
        <v>7</v>
      </c>
      <c r="B9" s="1" t="s">
        <v>3</v>
      </c>
      <c r="C9" s="1" t="s">
        <v>10</v>
      </c>
      <c r="D9" s="1" t="str">
        <f>HYPERLINK("https://talan.bank.gov.ua/get-user-certificate/6l6d8u6PK1VkkV4qK2dX","Завантажити сертифікат")</f>
        <v>Завантажити сертифікат</v>
      </c>
    </row>
    <row r="10" spans="1:4" x14ac:dyDescent="0.3">
      <c r="A10" s="1">
        <v>8</v>
      </c>
      <c r="B10" s="1" t="s">
        <v>3</v>
      </c>
      <c r="C10" s="1" t="s">
        <v>11</v>
      </c>
      <c r="D10" s="1" t="str">
        <f>HYPERLINK("https://talan.bank.gov.ua/get-user-certificate/6l6d8i0XoyTWRRWGbS9k","Завантажити сертифікат")</f>
        <v>Завантажити сертифікат</v>
      </c>
    </row>
    <row r="11" spans="1:4" x14ac:dyDescent="0.3">
      <c r="A11" s="1">
        <v>9</v>
      </c>
      <c r="B11" s="1" t="s">
        <v>3</v>
      </c>
      <c r="C11" s="1" t="s">
        <v>12</v>
      </c>
      <c r="D11" s="1" t="str">
        <f>HYPERLINK("https://talan.bank.gov.ua/get-user-certificate/6l6d833j9g4c8RLUPHjy","Завантажити сертифікат")</f>
        <v>Завантажити сертифікат</v>
      </c>
    </row>
    <row r="12" spans="1:4" x14ac:dyDescent="0.3">
      <c r="A12" s="1">
        <v>10</v>
      </c>
      <c r="B12" s="1" t="s">
        <v>3</v>
      </c>
      <c r="C12" s="1" t="s">
        <v>13</v>
      </c>
      <c r="D12" s="1" t="str">
        <f>HYPERLINK("https://talan.bank.gov.ua/get-user-certificate/6l6d8uykSMvyB8v9YJTA","Завантажити сертифікат")</f>
        <v>Завантажити сертифікат</v>
      </c>
    </row>
    <row r="13" spans="1:4" x14ac:dyDescent="0.3">
      <c r="A13" s="1">
        <v>11</v>
      </c>
      <c r="B13" s="1" t="s">
        <v>3</v>
      </c>
      <c r="C13" s="1" t="s">
        <v>14</v>
      </c>
      <c r="D13" s="1" t="str">
        <f>HYPERLINK("https://talan.bank.gov.ua/get-user-certificate/6l6d8x-wReKkcEeYqc3m","Завантажити сертифікат")</f>
        <v>Завантажити сертифікат</v>
      </c>
    </row>
    <row r="14" spans="1:4" x14ac:dyDescent="0.3">
      <c r="A14" s="1">
        <v>12</v>
      </c>
      <c r="B14" s="1" t="s">
        <v>3</v>
      </c>
      <c r="C14" s="1" t="s">
        <v>15</v>
      </c>
      <c r="D14" s="1" t="str">
        <f>HYPERLINK("https://talan.bank.gov.ua/get-user-certificate/6l6d8AJxqK5r8mQGShKG","Завантажити сертифікат")</f>
        <v>Завантажити сертифікат</v>
      </c>
    </row>
    <row r="15" spans="1:4" x14ac:dyDescent="0.3">
      <c r="A15" s="1">
        <v>13</v>
      </c>
      <c r="B15" s="1" t="s">
        <v>3</v>
      </c>
      <c r="C15" s="1" t="s">
        <v>16</v>
      </c>
      <c r="D15" s="1" t="str">
        <f>HYPERLINK("https://talan.bank.gov.ua/get-user-certificate/6l6d8_VDImPVLj19jdhh","Завантажити сертифікат")</f>
        <v>Завантажити сертифікат</v>
      </c>
    </row>
    <row r="16" spans="1:4" x14ac:dyDescent="0.3">
      <c r="A16" s="1">
        <v>14</v>
      </c>
      <c r="B16" s="1" t="s">
        <v>3</v>
      </c>
      <c r="C16" s="1" t="s">
        <v>17</v>
      </c>
      <c r="D16" s="1" t="str">
        <f>HYPERLINK("https://talan.bank.gov.ua/get-user-certificate/6l6d8ZeMi88asEQ1jGDd","Завантажити сертифікат")</f>
        <v>Завантажити сертифікат</v>
      </c>
    </row>
    <row r="17" spans="1:4" x14ac:dyDescent="0.3">
      <c r="A17" s="1">
        <v>15</v>
      </c>
      <c r="B17" s="1" t="s">
        <v>3</v>
      </c>
      <c r="C17" s="1" t="s">
        <v>18</v>
      </c>
      <c r="D17" s="1" t="str">
        <f>HYPERLINK("https://talan.bank.gov.ua/get-user-certificate/6l6d8TIqk008fWeRAkQk","Завантажити сертифікат")</f>
        <v>Завантажити сертифікат</v>
      </c>
    </row>
    <row r="18" spans="1:4" x14ac:dyDescent="0.3">
      <c r="A18" s="1">
        <v>16</v>
      </c>
      <c r="B18" s="1" t="s">
        <v>3</v>
      </c>
      <c r="C18" s="1" t="s">
        <v>19</v>
      </c>
      <c r="D18" s="1" t="str">
        <f>HYPERLINK("https://talan.bank.gov.ua/get-user-certificate/6l6d80FkblNR2r7auY10","Завантажити сертифікат")</f>
        <v>Завантажити сертифікат</v>
      </c>
    </row>
    <row r="19" spans="1:4" x14ac:dyDescent="0.3">
      <c r="A19" s="1">
        <v>17</v>
      </c>
      <c r="B19" s="1" t="s">
        <v>3</v>
      </c>
      <c r="C19" s="1" t="s">
        <v>20</v>
      </c>
      <c r="D19" s="1" t="str">
        <f>HYPERLINK("https://talan.bank.gov.ua/get-user-certificate/6l6d84dUprpmq8G8TlWu","Завантажити сертифікат")</f>
        <v>Завантажити сертифікат</v>
      </c>
    </row>
    <row r="20" spans="1:4" x14ac:dyDescent="0.3">
      <c r="A20" s="1">
        <v>18</v>
      </c>
      <c r="B20" s="1" t="s">
        <v>3</v>
      </c>
      <c r="C20" s="1" t="s">
        <v>21</v>
      </c>
      <c r="D20" s="1" t="str">
        <f>HYPERLINK("https://talan.bank.gov.ua/get-user-certificate/6l6d8vy6EMAxaz9x7G5M","Завантажити сертифікат")</f>
        <v>Завантажити сертифікат</v>
      </c>
    </row>
    <row r="21" spans="1:4" x14ac:dyDescent="0.3">
      <c r="A21" s="1">
        <v>19</v>
      </c>
      <c r="B21" s="1" t="s">
        <v>3</v>
      </c>
      <c r="C21" s="1" t="s">
        <v>22</v>
      </c>
      <c r="D21" s="1" t="str">
        <f>HYPERLINK("https://talan.bank.gov.ua/get-user-certificate/6l6d8WgInsQ-UysAh5kR","Завантажити сертифікат")</f>
        <v>Завантажити сертифікат</v>
      </c>
    </row>
    <row r="22" spans="1:4" x14ac:dyDescent="0.3">
      <c r="A22" s="1">
        <v>20</v>
      </c>
      <c r="B22" s="1" t="s">
        <v>3</v>
      </c>
      <c r="C22" s="1" t="s">
        <v>23</v>
      </c>
      <c r="D22" s="1" t="str">
        <f>HYPERLINK("https://talan.bank.gov.ua/get-user-certificate/6l6d8yNd6da9Uvf18BmZ","Завантажити сертифікат")</f>
        <v>Завантажити сертифікат</v>
      </c>
    </row>
    <row r="23" spans="1:4" x14ac:dyDescent="0.3">
      <c r="A23" s="1">
        <v>21</v>
      </c>
      <c r="B23" s="1" t="s">
        <v>3</v>
      </c>
      <c r="C23" s="1" t="s">
        <v>24</v>
      </c>
      <c r="D23" s="1" t="str">
        <f>HYPERLINK("https://talan.bank.gov.ua/get-user-certificate/6l6d8rqzZM1kyeOEeewp","Завантажити сертифікат")</f>
        <v>Завантажити сертифікат</v>
      </c>
    </row>
    <row r="24" spans="1:4" x14ac:dyDescent="0.3">
      <c r="A24" s="1">
        <v>22</v>
      </c>
      <c r="B24" s="1" t="s">
        <v>3</v>
      </c>
      <c r="C24" s="1" t="s">
        <v>25</v>
      </c>
      <c r="D24" s="1" t="str">
        <f>HYPERLINK("https://talan.bank.gov.ua/get-user-certificate/6l6d8cVU2OM8wsgcL6iy","Завантажити сертифікат")</f>
        <v>Завантажити сертифікат</v>
      </c>
    </row>
    <row r="25" spans="1:4" ht="28.8" x14ac:dyDescent="0.3">
      <c r="A25" s="1">
        <v>23</v>
      </c>
      <c r="B25" s="1" t="s">
        <v>3</v>
      </c>
      <c r="C25" s="1" t="s">
        <v>26</v>
      </c>
      <c r="D25" s="1" t="str">
        <f>HYPERLINK("https://talan.bank.gov.ua/get-user-certificate/6l6d8RpSntpTLiH3EN8w","Завантажити сертифікат")</f>
        <v>Завантажити сертифікат</v>
      </c>
    </row>
    <row r="26" spans="1:4" x14ac:dyDescent="0.3">
      <c r="A26" s="1">
        <v>24</v>
      </c>
      <c r="B26" s="1" t="s">
        <v>3</v>
      </c>
      <c r="C26" s="1" t="s">
        <v>238</v>
      </c>
      <c r="D26" s="1" t="str">
        <f>HYPERLINK("https://talan.bank.gov.ua/get-user-certificate/pRQLAv_dnrOazm4nM0Hq","Завантажити сертифікат")</f>
        <v>Завантажити сертифікат</v>
      </c>
    </row>
    <row r="28" spans="1:4" x14ac:dyDescent="0.3">
      <c r="A28" s="5" t="s">
        <v>27</v>
      </c>
      <c r="B28" s="5"/>
      <c r="C28" s="5"/>
      <c r="D28" s="5"/>
    </row>
    <row r="29" spans="1:4" x14ac:dyDescent="0.3">
      <c r="A29" s="2" t="s">
        <v>237</v>
      </c>
      <c r="B29" s="2" t="s">
        <v>0</v>
      </c>
      <c r="C29" s="2" t="s">
        <v>1</v>
      </c>
      <c r="D29" s="2" t="s">
        <v>2</v>
      </c>
    </row>
    <row r="30" spans="1:4" x14ac:dyDescent="0.3">
      <c r="A30" s="1">
        <v>1</v>
      </c>
      <c r="B30" s="1" t="s">
        <v>27</v>
      </c>
      <c r="C30" s="1" t="s">
        <v>28</v>
      </c>
      <c r="D30" s="1" t="str">
        <f>HYPERLINK("https://talan.bank.gov.ua/get-user-certificate/6l6d8X0P-jCveekbKXCo","Завантажити сертифікат")</f>
        <v>Завантажити сертифікат</v>
      </c>
    </row>
    <row r="31" spans="1:4" x14ac:dyDescent="0.3">
      <c r="A31" s="1">
        <v>2</v>
      </c>
      <c r="B31" s="1" t="s">
        <v>27</v>
      </c>
      <c r="C31" s="1" t="s">
        <v>29</v>
      </c>
      <c r="D31" s="1" t="str">
        <f>HYPERLINK("https://talan.bank.gov.ua/get-user-certificate/6l6d81uRmmo8yJnB-8s0","Завантажити сертифікат")</f>
        <v>Завантажити сертифікат</v>
      </c>
    </row>
    <row r="32" spans="1:4" x14ac:dyDescent="0.3">
      <c r="A32" s="1">
        <v>3</v>
      </c>
      <c r="B32" s="1" t="s">
        <v>27</v>
      </c>
      <c r="C32" s="1" t="s">
        <v>30</v>
      </c>
      <c r="D32" s="1" t="str">
        <f>HYPERLINK("https://talan.bank.gov.ua/get-user-certificate/6l6d8kY6hdWczsSCzmGJ","Завантажити сертифікат")</f>
        <v>Завантажити сертифікат</v>
      </c>
    </row>
    <row r="33" spans="1:4" x14ac:dyDescent="0.3">
      <c r="A33" s="1">
        <v>4</v>
      </c>
      <c r="B33" s="1" t="s">
        <v>27</v>
      </c>
      <c r="C33" s="1" t="s">
        <v>239</v>
      </c>
      <c r="D33" s="1" t="str">
        <f>HYPERLINK("https://talan.bank.gov.ua/get-user-certificate/pRQLAwx6SpT44FDpBD5Y","Завантажити сертифікат")</f>
        <v>Завантажити сертифікат</v>
      </c>
    </row>
    <row r="35" spans="1:4" x14ac:dyDescent="0.3">
      <c r="A35" s="5" t="s">
        <v>31</v>
      </c>
      <c r="B35" s="5"/>
      <c r="C35" s="5"/>
      <c r="D35" s="5"/>
    </row>
    <row r="36" spans="1:4" x14ac:dyDescent="0.3">
      <c r="A36" s="2" t="s">
        <v>237</v>
      </c>
      <c r="B36" s="2" t="s">
        <v>0</v>
      </c>
      <c r="C36" s="2" t="s">
        <v>1</v>
      </c>
      <c r="D36" s="2" t="s">
        <v>2</v>
      </c>
    </row>
    <row r="37" spans="1:4" ht="28.8" x14ac:dyDescent="0.3">
      <c r="A37" s="1">
        <v>1</v>
      </c>
      <c r="B37" s="1" t="s">
        <v>31</v>
      </c>
      <c r="C37" s="1" t="s">
        <v>32</v>
      </c>
      <c r="D37" s="1" t="str">
        <f>HYPERLINK("https://talan.bank.gov.ua/get-user-certificate/6l6d8tvekIHnqqZodBFc","Завантажити сертифікат")</f>
        <v>Завантажити сертифікат</v>
      </c>
    </row>
    <row r="38" spans="1:4" x14ac:dyDescent="0.3">
      <c r="A38" s="1">
        <v>2</v>
      </c>
      <c r="B38" s="1" t="s">
        <v>31</v>
      </c>
      <c r="C38" s="1" t="s">
        <v>240</v>
      </c>
      <c r="D38" s="1" t="str">
        <f>HYPERLINK("https://talan.bank.gov.ua/get-user-certificate/pRQLATIKdCTEFPQN5-Ri","Завантажити сертифікат")</f>
        <v>Завантажити сертифікат</v>
      </c>
    </row>
    <row r="40" spans="1:4" x14ac:dyDescent="0.3">
      <c r="A40" s="5" t="s">
        <v>33</v>
      </c>
      <c r="B40" s="5"/>
      <c r="C40" s="5"/>
      <c r="D40" s="5"/>
    </row>
    <row r="41" spans="1:4" x14ac:dyDescent="0.3">
      <c r="A41" s="2" t="s">
        <v>237</v>
      </c>
      <c r="B41" s="2" t="s">
        <v>0</v>
      </c>
      <c r="C41" s="2" t="s">
        <v>1</v>
      </c>
      <c r="D41" s="2" t="s">
        <v>2</v>
      </c>
    </row>
    <row r="42" spans="1:4" x14ac:dyDescent="0.3">
      <c r="A42" s="1">
        <v>1</v>
      </c>
      <c r="B42" s="1" t="s">
        <v>33</v>
      </c>
      <c r="C42" s="1" t="s">
        <v>34</v>
      </c>
      <c r="D42" s="1" t="str">
        <f>HYPERLINK("https://talan.bank.gov.ua/get-user-certificate/6l6d8m0l_g2bOFQVIrfi","Завантажити сертифікат")</f>
        <v>Завантажити сертифікат</v>
      </c>
    </row>
    <row r="43" spans="1:4" x14ac:dyDescent="0.3">
      <c r="A43" s="1">
        <v>2</v>
      </c>
      <c r="B43" s="1" t="s">
        <v>33</v>
      </c>
      <c r="C43" s="1" t="s">
        <v>35</v>
      </c>
      <c r="D43" s="1" t="str">
        <f>HYPERLINK("https://talan.bank.gov.ua/get-user-certificate/6l6d8QkxdOu52fSv6uAq","Завантажити сертифікат")</f>
        <v>Завантажити сертифікат</v>
      </c>
    </row>
    <row r="44" spans="1:4" x14ac:dyDescent="0.3">
      <c r="A44" s="1">
        <v>3</v>
      </c>
      <c r="B44" s="1" t="s">
        <v>33</v>
      </c>
      <c r="C44" s="1" t="s">
        <v>36</v>
      </c>
      <c r="D44" s="1" t="str">
        <f>HYPERLINK("https://talan.bank.gov.ua/get-user-certificate/6l6d8wI27GkY5ww67flw","Завантажити сертифікат")</f>
        <v>Завантажити сертифікат</v>
      </c>
    </row>
    <row r="45" spans="1:4" x14ac:dyDescent="0.3">
      <c r="A45" s="1">
        <v>4</v>
      </c>
      <c r="B45" s="1" t="s">
        <v>33</v>
      </c>
      <c r="C45" s="1" t="s">
        <v>37</v>
      </c>
      <c r="D45" s="1" t="str">
        <f>HYPERLINK("https://talan.bank.gov.ua/get-user-certificate/6l6d8Fhxg5FIGo9uzqnU","Завантажити сертифікат")</f>
        <v>Завантажити сертифікат</v>
      </c>
    </row>
    <row r="46" spans="1:4" x14ac:dyDescent="0.3">
      <c r="A46" s="1">
        <v>5</v>
      </c>
      <c r="B46" s="1" t="s">
        <v>33</v>
      </c>
      <c r="C46" s="1" t="s">
        <v>38</v>
      </c>
      <c r="D46" s="1" t="str">
        <f>HYPERLINK("https://talan.bank.gov.ua/get-user-certificate/6l6d8jThbdZ0ZJ6AGj7R","Завантажити сертифікат")</f>
        <v>Завантажити сертифікат</v>
      </c>
    </row>
    <row r="47" spans="1:4" x14ac:dyDescent="0.3">
      <c r="A47" s="1">
        <v>6</v>
      </c>
      <c r="B47" s="1" t="s">
        <v>33</v>
      </c>
      <c r="C47" s="1" t="s">
        <v>241</v>
      </c>
      <c r="D47" s="1" t="str">
        <f>HYPERLINK("https://talan.bank.gov.ua/get-user-certificate/pRQLAqvpgFjh8OTom0Ds","Завантажити сертифікат")</f>
        <v>Завантажити сертифікат</v>
      </c>
    </row>
    <row r="48" spans="1:4" x14ac:dyDescent="0.3">
      <c r="A48" s="1">
        <v>7</v>
      </c>
      <c r="B48" t="s">
        <v>33</v>
      </c>
      <c r="C48" t="s">
        <v>274</v>
      </c>
      <c r="D48" t="str">
        <f>HYPERLINK("https://talan.bank.gov.ua/get-user-certificate/aLQJt8x2KQ-qFKNnTDKJ","Завантажити сертифікат")</f>
        <v>Завантажити сертифікат</v>
      </c>
    </row>
    <row r="50" spans="1:4" x14ac:dyDescent="0.3">
      <c r="A50" s="5" t="s">
        <v>39</v>
      </c>
      <c r="B50" s="5"/>
      <c r="C50" s="5"/>
      <c r="D50" s="5"/>
    </row>
    <row r="51" spans="1:4" x14ac:dyDescent="0.3">
      <c r="A51" s="2" t="s">
        <v>237</v>
      </c>
      <c r="B51" s="2" t="s">
        <v>0</v>
      </c>
      <c r="C51" s="2" t="s">
        <v>1</v>
      </c>
      <c r="D51" s="2" t="s">
        <v>2</v>
      </c>
    </row>
    <row r="52" spans="1:4" x14ac:dyDescent="0.3">
      <c r="A52" s="1">
        <v>1</v>
      </c>
      <c r="B52" s="1" t="s">
        <v>39</v>
      </c>
      <c r="C52" s="1" t="s">
        <v>40</v>
      </c>
      <c r="D52" s="1" t="str">
        <f>HYPERLINK("https://talan.bank.gov.ua/get-user-certificate/6l6d8CHUlTUue-K-xUML","Завантажити сертифікат")</f>
        <v>Завантажити сертифікат</v>
      </c>
    </row>
    <row r="53" spans="1:4" x14ac:dyDescent="0.3">
      <c r="A53" s="1">
        <v>2</v>
      </c>
      <c r="B53" s="1" t="s">
        <v>39</v>
      </c>
      <c r="C53" s="1" t="s">
        <v>242</v>
      </c>
      <c r="D53" s="1" t="str">
        <f>HYPERLINK("https://talan.bank.gov.ua/get-user-certificate/pRQLAiKXDBgYnKr4c5Cq","Завантажити сертифікат")</f>
        <v>Завантажити сертифікат</v>
      </c>
    </row>
    <row r="55" spans="1:4" x14ac:dyDescent="0.3">
      <c r="A55" s="5" t="s">
        <v>41</v>
      </c>
      <c r="B55" s="5"/>
      <c r="C55" s="5"/>
      <c r="D55" s="5"/>
    </row>
    <row r="56" spans="1:4" x14ac:dyDescent="0.3">
      <c r="A56" s="2" t="s">
        <v>237</v>
      </c>
      <c r="B56" s="2" t="s">
        <v>0</v>
      </c>
      <c r="C56" s="2" t="s">
        <v>1</v>
      </c>
      <c r="D56" s="2" t="s">
        <v>2</v>
      </c>
    </row>
    <row r="57" spans="1:4" x14ac:dyDescent="0.3">
      <c r="A57" s="1">
        <v>1</v>
      </c>
      <c r="B57" s="1" t="s">
        <v>41</v>
      </c>
      <c r="C57" s="1" t="s">
        <v>42</v>
      </c>
      <c r="D57" s="1" t="str">
        <f>HYPERLINK("https://talan.bank.gov.ua/get-user-certificate/6l6d8p4KJ7_KcOMn7PyQ","Завантажити сертифікат")</f>
        <v>Завантажити сертифікат</v>
      </c>
    </row>
    <row r="58" spans="1:4" x14ac:dyDescent="0.3">
      <c r="A58" s="1">
        <v>2</v>
      </c>
      <c r="B58" s="1" t="s">
        <v>41</v>
      </c>
      <c r="C58" s="1" t="s">
        <v>43</v>
      </c>
      <c r="D58" s="1" t="str">
        <f>HYPERLINK("https://talan.bank.gov.ua/get-user-certificate/6l6d8rvOVBQmE0e52Aqn","Завантажити сертифікат")</f>
        <v>Завантажити сертифікат</v>
      </c>
    </row>
    <row r="59" spans="1:4" x14ac:dyDescent="0.3">
      <c r="A59" s="1">
        <v>3</v>
      </c>
      <c r="B59" s="1" t="s">
        <v>41</v>
      </c>
      <c r="C59" s="1" t="s">
        <v>44</v>
      </c>
      <c r="D59" s="1" t="str">
        <f>HYPERLINK("https://talan.bank.gov.ua/get-user-certificate/6l6d84iQsmVQ4xYYcIP4","Завантажити сертифікат")</f>
        <v>Завантажити сертифікат</v>
      </c>
    </row>
    <row r="60" spans="1:4" x14ac:dyDescent="0.3">
      <c r="A60" s="1">
        <v>4</v>
      </c>
      <c r="B60" s="1" t="s">
        <v>41</v>
      </c>
      <c r="C60" s="1" t="s">
        <v>45</v>
      </c>
      <c r="D60" s="1" t="str">
        <f>HYPERLINK("https://talan.bank.gov.ua/get-user-certificate/6l6d8ZRLbJxySb9yQu0h","Завантажити сертифікат")</f>
        <v>Завантажити сертифікат</v>
      </c>
    </row>
    <row r="61" spans="1:4" x14ac:dyDescent="0.3">
      <c r="A61" s="1">
        <v>5</v>
      </c>
      <c r="B61" s="1" t="s">
        <v>41</v>
      </c>
      <c r="C61" s="1" t="s">
        <v>46</v>
      </c>
      <c r="D61" s="1" t="str">
        <f>HYPERLINK("https://talan.bank.gov.ua/get-user-certificate/6l6d8QLsh42tfLHvGjki","Завантажити сертифікат")</f>
        <v>Завантажити сертифікат</v>
      </c>
    </row>
    <row r="62" spans="1:4" x14ac:dyDescent="0.3">
      <c r="A62" s="1">
        <v>6</v>
      </c>
      <c r="B62" s="1" t="s">
        <v>41</v>
      </c>
      <c r="C62" s="1" t="s">
        <v>47</v>
      </c>
      <c r="D62" s="1" t="str">
        <f>HYPERLINK("https://talan.bank.gov.ua/get-user-certificate/6l6d8bVXveqTIinAv4sl","Завантажити сертифікат")</f>
        <v>Завантажити сертифікат</v>
      </c>
    </row>
    <row r="63" spans="1:4" x14ac:dyDescent="0.3">
      <c r="A63" s="1">
        <v>7</v>
      </c>
      <c r="B63" s="1" t="s">
        <v>41</v>
      </c>
      <c r="C63" s="1" t="s">
        <v>48</v>
      </c>
      <c r="D63" s="1" t="str">
        <f>HYPERLINK("https://talan.bank.gov.ua/get-user-certificate/6l6d8KVpBwWJ5NPLdVL6","Завантажити сертифікат")</f>
        <v>Завантажити сертифікат</v>
      </c>
    </row>
    <row r="64" spans="1:4" x14ac:dyDescent="0.3">
      <c r="A64" s="1">
        <v>8</v>
      </c>
      <c r="B64" s="1" t="s">
        <v>41</v>
      </c>
      <c r="C64" s="1" t="s">
        <v>49</v>
      </c>
      <c r="D64" s="1" t="str">
        <f>HYPERLINK("https://talan.bank.gov.ua/get-user-certificate/6l6d85AJnx1_Hex-mpER","Завантажити сертифікат")</f>
        <v>Завантажити сертифікат</v>
      </c>
    </row>
    <row r="65" spans="1:4" x14ac:dyDescent="0.3">
      <c r="A65" s="1">
        <v>9</v>
      </c>
      <c r="B65" s="1" t="s">
        <v>41</v>
      </c>
      <c r="C65" s="1" t="s">
        <v>50</v>
      </c>
      <c r="D65" s="1" t="str">
        <f>HYPERLINK("https://talan.bank.gov.ua/get-user-certificate/6l6d8zUEu4Sx40dPQJtD","Завантажити сертифікат")</f>
        <v>Завантажити сертифікат</v>
      </c>
    </row>
    <row r="66" spans="1:4" x14ac:dyDescent="0.3">
      <c r="A66" s="1">
        <v>10</v>
      </c>
      <c r="B66" s="1" t="s">
        <v>41</v>
      </c>
      <c r="C66" s="1" t="s">
        <v>51</v>
      </c>
      <c r="D66" s="1" t="str">
        <f>HYPERLINK("https://talan.bank.gov.ua/get-user-certificate/6l6d8jJJhNEZIyG12Vgm","Завантажити сертифікат")</f>
        <v>Завантажити сертифікат</v>
      </c>
    </row>
    <row r="67" spans="1:4" x14ac:dyDescent="0.3">
      <c r="A67" s="1">
        <v>11</v>
      </c>
      <c r="B67" s="1" t="s">
        <v>41</v>
      </c>
      <c r="C67" s="1" t="s">
        <v>52</v>
      </c>
      <c r="D67" s="1" t="str">
        <f>HYPERLINK("https://talan.bank.gov.ua/get-user-certificate/6l6d8KRjWpv2GWbZZHWS","Завантажити сертифікат")</f>
        <v>Завантажити сертифікат</v>
      </c>
    </row>
    <row r="68" spans="1:4" x14ac:dyDescent="0.3">
      <c r="A68" s="1">
        <v>12</v>
      </c>
      <c r="B68" s="1" t="s">
        <v>41</v>
      </c>
      <c r="C68" s="1" t="s">
        <v>53</v>
      </c>
      <c r="D68" s="1" t="str">
        <f>HYPERLINK("https://talan.bank.gov.ua/get-user-certificate/6l6d8zOENU68EURqYYMA","Завантажити сертифікат")</f>
        <v>Завантажити сертифікат</v>
      </c>
    </row>
    <row r="69" spans="1:4" x14ac:dyDescent="0.3">
      <c r="A69" s="1">
        <v>13</v>
      </c>
      <c r="B69" s="1" t="s">
        <v>41</v>
      </c>
      <c r="C69" s="1" t="s">
        <v>54</v>
      </c>
      <c r="D69" s="1" t="str">
        <f>HYPERLINK("https://talan.bank.gov.ua/get-user-certificate/6l6d8WmvvnxH1kRVl_5f","Завантажити сертифікат")</f>
        <v>Завантажити сертифікат</v>
      </c>
    </row>
    <row r="70" spans="1:4" x14ac:dyDescent="0.3">
      <c r="A70" s="1">
        <v>14</v>
      </c>
      <c r="B70" s="1" t="s">
        <v>41</v>
      </c>
      <c r="C70" s="1" t="s">
        <v>55</v>
      </c>
      <c r="D70" s="1" t="str">
        <f>HYPERLINK("https://talan.bank.gov.ua/get-user-certificate/6l6d8BgkQ2fW_htrviig","Завантажити сертифікат")</f>
        <v>Завантажити сертифікат</v>
      </c>
    </row>
    <row r="71" spans="1:4" x14ac:dyDescent="0.3">
      <c r="A71" s="1">
        <v>15</v>
      </c>
      <c r="B71" s="1" t="s">
        <v>41</v>
      </c>
      <c r="C71" s="1" t="s">
        <v>56</v>
      </c>
      <c r="D71" s="1" t="str">
        <f>HYPERLINK("https://talan.bank.gov.ua/get-user-certificate/6l6d8zmGlW-aMtYXAoXs","Завантажити сертифікат")</f>
        <v>Завантажити сертифікат</v>
      </c>
    </row>
    <row r="72" spans="1:4" x14ac:dyDescent="0.3">
      <c r="A72" s="1">
        <v>16</v>
      </c>
      <c r="B72" s="1" t="s">
        <v>41</v>
      </c>
      <c r="C72" s="1" t="s">
        <v>57</v>
      </c>
      <c r="D72" s="1" t="str">
        <f>HYPERLINK("https://talan.bank.gov.ua/get-user-certificate/6l6d8-wPEVNDX1rX0JUu","Завантажити сертифікат")</f>
        <v>Завантажити сертифікат</v>
      </c>
    </row>
    <row r="73" spans="1:4" x14ac:dyDescent="0.3">
      <c r="A73" s="1">
        <v>17</v>
      </c>
      <c r="B73" s="1" t="s">
        <v>41</v>
      </c>
      <c r="C73" s="1" t="s">
        <v>58</v>
      </c>
      <c r="D73" s="1" t="str">
        <f>HYPERLINK("https://talan.bank.gov.ua/get-user-certificate/6l6d8bTb_o5nPOyv6-Vx","Завантажити сертифікат")</f>
        <v>Завантажити сертифікат</v>
      </c>
    </row>
    <row r="74" spans="1:4" ht="28.8" x14ac:dyDescent="0.3">
      <c r="A74" s="1">
        <v>18</v>
      </c>
      <c r="B74" s="1" t="s">
        <v>41</v>
      </c>
      <c r="C74" s="1" t="s">
        <v>59</v>
      </c>
      <c r="D74" s="1" t="str">
        <f>HYPERLINK("https://talan.bank.gov.ua/get-user-certificate/6l6d814U7MSiZbMe2ii7","Завантажити сертифікат")</f>
        <v>Завантажити сертифікат</v>
      </c>
    </row>
    <row r="75" spans="1:4" x14ac:dyDescent="0.3">
      <c r="A75" s="1">
        <v>19</v>
      </c>
      <c r="B75" s="1" t="s">
        <v>41</v>
      </c>
      <c r="C75" s="1" t="s">
        <v>60</v>
      </c>
      <c r="D75" s="1" t="str">
        <f>HYPERLINK("https://talan.bank.gov.ua/get-user-certificate/6l6d8DGd88CYrguUblz2","Завантажити сертифікат")</f>
        <v>Завантажити сертифікат</v>
      </c>
    </row>
    <row r="76" spans="1:4" x14ac:dyDescent="0.3">
      <c r="A76" s="1">
        <v>20</v>
      </c>
      <c r="B76" s="1" t="s">
        <v>41</v>
      </c>
      <c r="C76" s="1" t="s">
        <v>61</v>
      </c>
      <c r="D76" s="1" t="str">
        <f>HYPERLINK("https://talan.bank.gov.ua/get-user-certificate/6l6d897X_pbL1wZAxyop","Завантажити сертифікат")</f>
        <v>Завантажити сертифікат</v>
      </c>
    </row>
    <row r="77" spans="1:4" x14ac:dyDescent="0.3">
      <c r="A77" s="1">
        <v>21</v>
      </c>
      <c r="B77" s="1" t="s">
        <v>41</v>
      </c>
      <c r="C77" s="1" t="s">
        <v>62</v>
      </c>
      <c r="D77" s="1" t="str">
        <f>HYPERLINK("https://talan.bank.gov.ua/get-user-certificate/6l6d8Ji1fYPBY8nHZMrC","Завантажити сертифікат")</f>
        <v>Завантажити сертифікат</v>
      </c>
    </row>
    <row r="78" spans="1:4" x14ac:dyDescent="0.3">
      <c r="A78" s="1">
        <v>22</v>
      </c>
      <c r="B78" s="1" t="s">
        <v>41</v>
      </c>
      <c r="C78" s="1" t="s">
        <v>63</v>
      </c>
      <c r="D78" s="1" t="str">
        <f>HYPERLINK("https://talan.bank.gov.ua/get-user-certificate/6l6d8QUXavKTcLcOkjbX","Завантажити сертифікат")</f>
        <v>Завантажити сертифікат</v>
      </c>
    </row>
    <row r="79" spans="1:4" x14ac:dyDescent="0.3">
      <c r="A79" s="1">
        <v>23</v>
      </c>
      <c r="B79" s="1" t="s">
        <v>41</v>
      </c>
      <c r="C79" s="1" t="s">
        <v>64</v>
      </c>
      <c r="D79" s="1" t="str">
        <f>HYPERLINK("https://talan.bank.gov.ua/get-user-certificate/6l6d833yu89gsKHBvw9w","Завантажити сертифікат")</f>
        <v>Завантажити сертифікат</v>
      </c>
    </row>
    <row r="80" spans="1:4" x14ac:dyDescent="0.3">
      <c r="A80" s="1">
        <v>24</v>
      </c>
      <c r="B80" s="1" t="s">
        <v>41</v>
      </c>
      <c r="C80" s="1" t="s">
        <v>65</v>
      </c>
      <c r="D80" s="1" t="str">
        <f>HYPERLINK("https://talan.bank.gov.ua/get-user-certificate/6l6d8x0dRvRGgILzz8oW","Завантажити сертифікат")</f>
        <v>Завантажити сертифікат</v>
      </c>
    </row>
    <row r="81" spans="1:4" ht="28.8" x14ac:dyDescent="0.3">
      <c r="A81" s="1">
        <v>25</v>
      </c>
      <c r="B81" s="1" t="s">
        <v>41</v>
      </c>
      <c r="C81" s="1" t="s">
        <v>66</v>
      </c>
      <c r="D81" s="1" t="str">
        <f>HYPERLINK("https://talan.bank.gov.ua/get-user-certificate/6l6d8lnpVj8JCDeOSb-4","Завантажити сертифікат")</f>
        <v>Завантажити сертифікат</v>
      </c>
    </row>
    <row r="82" spans="1:4" x14ac:dyDescent="0.3">
      <c r="A82" s="1">
        <v>26</v>
      </c>
      <c r="B82" s="1" t="s">
        <v>41</v>
      </c>
      <c r="C82" s="1" t="s">
        <v>67</v>
      </c>
      <c r="D82" s="1" t="str">
        <f>HYPERLINK("https://talan.bank.gov.ua/get-user-certificate/6l6d8-mb658cKS6NoIxc","Завантажити сертифікат")</f>
        <v>Завантажити сертифікат</v>
      </c>
    </row>
    <row r="83" spans="1:4" ht="28.8" x14ac:dyDescent="0.3">
      <c r="A83" s="1">
        <v>27</v>
      </c>
      <c r="B83" s="1" t="s">
        <v>41</v>
      </c>
      <c r="C83" s="1" t="s">
        <v>68</v>
      </c>
      <c r="D83" s="1" t="str">
        <f>HYPERLINK("https://talan.bank.gov.ua/get-user-certificate/6l6d8QslzojgQD3yG1Mu","Завантажити сертифікат")</f>
        <v>Завантажити сертифікат</v>
      </c>
    </row>
    <row r="84" spans="1:4" x14ac:dyDescent="0.3">
      <c r="A84" s="1">
        <v>28</v>
      </c>
      <c r="B84" s="1" t="s">
        <v>41</v>
      </c>
      <c r="C84" s="1" t="s">
        <v>69</v>
      </c>
      <c r="D84" s="1" t="str">
        <f>HYPERLINK("https://talan.bank.gov.ua/get-user-certificate/6l6d8JMo5oZmwPPFh85s","Завантажити сертифікат")</f>
        <v>Завантажити сертифікат</v>
      </c>
    </row>
    <row r="85" spans="1:4" x14ac:dyDescent="0.3">
      <c r="A85" s="1">
        <v>29</v>
      </c>
      <c r="B85" s="1" t="s">
        <v>41</v>
      </c>
      <c r="C85" s="1" t="s">
        <v>70</v>
      </c>
      <c r="D85" s="1" t="str">
        <f>HYPERLINK("https://talan.bank.gov.ua/get-user-certificate/6l6d8Dcd8gjnoyDVCHve","Завантажити сертифікат")</f>
        <v>Завантажити сертифікат</v>
      </c>
    </row>
    <row r="86" spans="1:4" x14ac:dyDescent="0.3">
      <c r="A86" s="1">
        <v>30</v>
      </c>
      <c r="B86" s="1" t="s">
        <v>41</v>
      </c>
      <c r="C86" s="1" t="s">
        <v>71</v>
      </c>
      <c r="D86" s="1" t="str">
        <f>HYPERLINK("https://talan.bank.gov.ua/get-user-certificate/6l6d8JsN-hGDZ_7-Bi4F","Завантажити сертифікат")</f>
        <v>Завантажити сертифікат</v>
      </c>
    </row>
    <row r="87" spans="1:4" x14ac:dyDescent="0.3">
      <c r="A87" s="1">
        <v>31</v>
      </c>
      <c r="B87" s="1" t="s">
        <v>41</v>
      </c>
      <c r="C87" s="1" t="s">
        <v>72</v>
      </c>
      <c r="D87" s="1" t="str">
        <f>HYPERLINK("https://talan.bank.gov.ua/get-user-certificate/6l6d8bl4_ktZbN_DEEVV","Завантажити сертифікат")</f>
        <v>Завантажити сертифікат</v>
      </c>
    </row>
    <row r="88" spans="1:4" x14ac:dyDescent="0.3">
      <c r="A88" s="1">
        <v>32</v>
      </c>
      <c r="B88" s="1" t="s">
        <v>41</v>
      </c>
      <c r="C88" s="1" t="s">
        <v>73</v>
      </c>
      <c r="D88" s="1" t="str">
        <f>HYPERLINK("https://talan.bank.gov.ua/get-user-certificate/6l6d8JW23To-miHi7hGp","Завантажити сертифікат")</f>
        <v>Завантажити сертифікат</v>
      </c>
    </row>
    <row r="89" spans="1:4" x14ac:dyDescent="0.3">
      <c r="A89" s="1">
        <v>33</v>
      </c>
      <c r="B89" s="1" t="s">
        <v>41</v>
      </c>
      <c r="C89" s="1" t="s">
        <v>74</v>
      </c>
      <c r="D89" s="1" t="str">
        <f>HYPERLINK("https://talan.bank.gov.ua/get-user-certificate/6l6d8IMWTNmbuwEBG8kZ","Завантажити сертифікат")</f>
        <v>Завантажити сертифікат</v>
      </c>
    </row>
    <row r="90" spans="1:4" x14ac:dyDescent="0.3">
      <c r="A90" s="1">
        <v>34</v>
      </c>
      <c r="B90" s="1" t="s">
        <v>41</v>
      </c>
      <c r="C90" s="1" t="s">
        <v>75</v>
      </c>
      <c r="D90" s="1" t="str">
        <f>HYPERLINK("https://talan.bank.gov.ua/get-user-certificate/6l6d87iFCvpwuLYfSDgA","Завантажити сертифікат")</f>
        <v>Завантажити сертифікат</v>
      </c>
    </row>
    <row r="91" spans="1:4" x14ac:dyDescent="0.3">
      <c r="A91" s="1">
        <v>35</v>
      </c>
      <c r="B91" s="1" t="s">
        <v>41</v>
      </c>
      <c r="C91" s="1" t="s">
        <v>76</v>
      </c>
      <c r="D91" s="1" t="str">
        <f>HYPERLINK("https://talan.bank.gov.ua/get-user-certificate/6l6d8lVQx_bRgY7TjM5L","Завантажити сертифікат")</f>
        <v>Завантажити сертифікат</v>
      </c>
    </row>
    <row r="92" spans="1:4" x14ac:dyDescent="0.3">
      <c r="A92" s="1">
        <v>36</v>
      </c>
      <c r="B92" s="1" t="s">
        <v>41</v>
      </c>
      <c r="C92" s="1" t="s">
        <v>77</v>
      </c>
      <c r="D92" s="1" t="str">
        <f>HYPERLINK("https://talan.bank.gov.ua/get-user-certificate/6l6d856AwbBcCSOTbvFn","Завантажити сертифікат")</f>
        <v>Завантажити сертифікат</v>
      </c>
    </row>
    <row r="93" spans="1:4" x14ac:dyDescent="0.3">
      <c r="A93" s="1">
        <v>37</v>
      </c>
      <c r="B93" s="1" t="s">
        <v>41</v>
      </c>
      <c r="C93" s="1" t="s">
        <v>78</v>
      </c>
      <c r="D93" s="1" t="str">
        <f>HYPERLINK("https://talan.bank.gov.ua/get-user-certificate/6l6d8myBGh9y07dfOPlD","Завантажити сертифікат")</f>
        <v>Завантажити сертифікат</v>
      </c>
    </row>
    <row r="94" spans="1:4" x14ac:dyDescent="0.3">
      <c r="A94" s="1">
        <v>38</v>
      </c>
      <c r="B94" s="1" t="s">
        <v>41</v>
      </c>
      <c r="C94" s="1" t="s">
        <v>79</v>
      </c>
      <c r="D94" s="1" t="str">
        <f>HYPERLINK("https://talan.bank.gov.ua/get-user-certificate/6l6d8hEb8PLs6_FX8U58","Завантажити сертифікат")</f>
        <v>Завантажити сертифікат</v>
      </c>
    </row>
    <row r="95" spans="1:4" x14ac:dyDescent="0.3">
      <c r="A95" s="1">
        <v>39</v>
      </c>
      <c r="B95" s="1" t="s">
        <v>41</v>
      </c>
      <c r="C95" s="1" t="s">
        <v>80</v>
      </c>
      <c r="D95" s="1" t="str">
        <f>HYPERLINK("https://talan.bank.gov.ua/get-user-certificate/6l6d8zMDLVXcsLjqMRLm","Завантажити сертифікат")</f>
        <v>Завантажити сертифікат</v>
      </c>
    </row>
    <row r="96" spans="1:4" x14ac:dyDescent="0.3">
      <c r="A96" s="1">
        <v>40</v>
      </c>
      <c r="B96" s="1" t="s">
        <v>41</v>
      </c>
      <c r="C96" s="1" t="s">
        <v>81</v>
      </c>
      <c r="D96" s="1" t="str">
        <f>HYPERLINK("https://talan.bank.gov.ua/get-user-certificate/6l6d8l0AHt9rJAZkVHzm","Завантажити сертифікат")</f>
        <v>Завантажити сертифікат</v>
      </c>
    </row>
    <row r="97" spans="1:4" x14ac:dyDescent="0.3">
      <c r="A97" s="1">
        <v>41</v>
      </c>
      <c r="B97" s="1" t="s">
        <v>41</v>
      </c>
      <c r="C97" s="1" t="s">
        <v>82</v>
      </c>
      <c r="D97" s="1" t="str">
        <f>HYPERLINK("https://talan.bank.gov.ua/get-user-certificate/6l6d8hL-psjQx_7Grx7n","Завантажити сертифікат")</f>
        <v>Завантажити сертифікат</v>
      </c>
    </row>
    <row r="98" spans="1:4" x14ac:dyDescent="0.3">
      <c r="A98" s="1">
        <v>42</v>
      </c>
      <c r="B98" s="1" t="s">
        <v>41</v>
      </c>
      <c r="C98" s="1" t="s">
        <v>83</v>
      </c>
      <c r="D98" s="1" t="str">
        <f>HYPERLINK("https://talan.bank.gov.ua/get-user-certificate/6l6d8elrir873b0bZMuU","Завантажити сертифікат")</f>
        <v>Завантажити сертифікат</v>
      </c>
    </row>
    <row r="99" spans="1:4" x14ac:dyDescent="0.3">
      <c r="A99" s="1">
        <v>43</v>
      </c>
      <c r="B99" s="1" t="s">
        <v>41</v>
      </c>
      <c r="C99" s="1" t="s">
        <v>84</v>
      </c>
      <c r="D99" s="1" t="str">
        <f>HYPERLINK("https://talan.bank.gov.ua/get-user-certificate/6l6d8zjxq27XurJennyk","Завантажити сертифікат")</f>
        <v>Завантажити сертифікат</v>
      </c>
    </row>
    <row r="100" spans="1:4" x14ac:dyDescent="0.3">
      <c r="A100" s="1">
        <v>44</v>
      </c>
      <c r="B100" s="1" t="s">
        <v>41</v>
      </c>
      <c r="C100" s="1" t="s">
        <v>85</v>
      </c>
      <c r="D100" s="1" t="str">
        <f>HYPERLINK("https://talan.bank.gov.ua/get-user-certificate/6l6d811yqbSThKwoCNre","Завантажити сертифікат")</f>
        <v>Завантажити сертифікат</v>
      </c>
    </row>
    <row r="101" spans="1:4" x14ac:dyDescent="0.3">
      <c r="A101" s="1">
        <v>45</v>
      </c>
      <c r="B101" s="1" t="s">
        <v>41</v>
      </c>
      <c r="C101" s="1" t="s">
        <v>243</v>
      </c>
      <c r="D101" s="1" t="str">
        <f>HYPERLINK("https://talan.bank.gov.ua/get-user-certificate/pRQLALyZ4IQpMDxvbL7d","Завантажити сертифікат")</f>
        <v>Завантажити сертифікат</v>
      </c>
    </row>
    <row r="103" spans="1:4" x14ac:dyDescent="0.3">
      <c r="A103" s="5" t="s">
        <v>86</v>
      </c>
      <c r="B103" s="5"/>
      <c r="C103" s="5"/>
      <c r="D103" s="5"/>
    </row>
    <row r="104" spans="1:4" x14ac:dyDescent="0.3">
      <c r="A104" s="2" t="s">
        <v>237</v>
      </c>
      <c r="B104" s="2" t="s">
        <v>0</v>
      </c>
      <c r="C104" s="2" t="s">
        <v>1</v>
      </c>
      <c r="D104" s="2" t="s">
        <v>2</v>
      </c>
    </row>
    <row r="105" spans="1:4" x14ac:dyDescent="0.3">
      <c r="A105" s="1">
        <v>1</v>
      </c>
      <c r="B105" s="1" t="s">
        <v>86</v>
      </c>
      <c r="C105" s="1" t="s">
        <v>87</v>
      </c>
      <c r="D105" s="1" t="str">
        <f>HYPERLINK("https://talan.bank.gov.ua/get-user-certificate/6l6d8stjg5n8OBd8BRbH","Завантажити сертифікат")</f>
        <v>Завантажити сертифікат</v>
      </c>
    </row>
    <row r="106" spans="1:4" x14ac:dyDescent="0.3">
      <c r="A106" s="1">
        <v>2</v>
      </c>
      <c r="B106" s="1" t="s">
        <v>86</v>
      </c>
      <c r="C106" s="1" t="s">
        <v>88</v>
      </c>
      <c r="D106" s="1" t="str">
        <f>HYPERLINK("https://talan.bank.gov.ua/get-user-certificate/6l6d8itl-bA08z05GYN-","Завантажити сертифікат")</f>
        <v>Завантажити сертифікат</v>
      </c>
    </row>
    <row r="107" spans="1:4" x14ac:dyDescent="0.3">
      <c r="A107" s="1">
        <v>3</v>
      </c>
      <c r="B107" s="1" t="s">
        <v>86</v>
      </c>
      <c r="C107" s="1" t="s">
        <v>89</v>
      </c>
      <c r="D107" s="1" t="str">
        <f>HYPERLINK("https://talan.bank.gov.ua/get-user-certificate/6l6d8yoCjda6d2lhhE1X","Завантажити сертифікат")</f>
        <v>Завантажити сертифікат</v>
      </c>
    </row>
    <row r="108" spans="1:4" x14ac:dyDescent="0.3">
      <c r="A108" s="1">
        <v>4</v>
      </c>
      <c r="B108" s="1" t="s">
        <v>86</v>
      </c>
      <c r="C108" s="1" t="s">
        <v>90</v>
      </c>
      <c r="D108" s="1" t="str">
        <f>HYPERLINK("https://talan.bank.gov.ua/get-user-certificate/6l6d81ip2l33Td5RLWUB","Завантажити сертифікат")</f>
        <v>Завантажити сертифікат</v>
      </c>
    </row>
    <row r="109" spans="1:4" x14ac:dyDescent="0.3">
      <c r="A109" s="1">
        <v>5</v>
      </c>
      <c r="B109" s="1" t="s">
        <v>86</v>
      </c>
      <c r="C109" s="1" t="s">
        <v>91</v>
      </c>
      <c r="D109" s="1" t="str">
        <f>HYPERLINK("https://talan.bank.gov.ua/get-user-certificate/6l6d8fECkpSB-WeVbd6N","Завантажити сертифікат")</f>
        <v>Завантажити сертифікат</v>
      </c>
    </row>
    <row r="110" spans="1:4" x14ac:dyDescent="0.3">
      <c r="A110" s="1">
        <v>6</v>
      </c>
      <c r="B110" s="1" t="s">
        <v>86</v>
      </c>
      <c r="C110" s="1" t="s">
        <v>92</v>
      </c>
      <c r="D110" s="1" t="str">
        <f>HYPERLINK("https://talan.bank.gov.ua/get-user-certificate/6l6d8qICKL4uCd_aayj2","Завантажити сертифікат")</f>
        <v>Завантажити сертифікат</v>
      </c>
    </row>
    <row r="111" spans="1:4" x14ac:dyDescent="0.3">
      <c r="A111" s="1">
        <v>7</v>
      </c>
      <c r="B111" s="1" t="s">
        <v>86</v>
      </c>
      <c r="C111" s="1" t="s">
        <v>93</v>
      </c>
      <c r="D111" s="1" t="str">
        <f>HYPERLINK("https://talan.bank.gov.ua/get-user-certificate/6l6d81WGYu8hsTNITjBe","Завантажити сертифікат")</f>
        <v>Завантажити сертифікат</v>
      </c>
    </row>
    <row r="112" spans="1:4" x14ac:dyDescent="0.3">
      <c r="A112" s="1">
        <v>8</v>
      </c>
      <c r="B112" s="1" t="s">
        <v>86</v>
      </c>
      <c r="C112" s="1" t="s">
        <v>94</v>
      </c>
      <c r="D112" s="1" t="str">
        <f>HYPERLINK("https://talan.bank.gov.ua/get-user-certificate/6l6d8GlOOYUFbTNf5Edc","Завантажити сертифікат")</f>
        <v>Завантажити сертифікат</v>
      </c>
    </row>
    <row r="113" spans="1:4" x14ac:dyDescent="0.3">
      <c r="A113" s="1">
        <v>9</v>
      </c>
      <c r="B113" s="1" t="s">
        <v>86</v>
      </c>
      <c r="C113" s="1" t="s">
        <v>95</v>
      </c>
      <c r="D113" s="1" t="str">
        <f>HYPERLINK("https://talan.bank.gov.ua/get-user-certificate/6l6d8mIfhrZXN1VkS_0q","Завантажити сертифікат")</f>
        <v>Завантажити сертифікат</v>
      </c>
    </row>
    <row r="114" spans="1:4" x14ac:dyDescent="0.3">
      <c r="A114" s="1">
        <v>10</v>
      </c>
      <c r="B114" s="1" t="s">
        <v>86</v>
      </c>
      <c r="C114" s="1" t="s">
        <v>96</v>
      </c>
      <c r="D114" s="1" t="str">
        <f>HYPERLINK("https://talan.bank.gov.ua/get-user-certificate/6l6d8oC55HkD-Rs_63Tz","Завантажити сертифікат")</f>
        <v>Завантажити сертифікат</v>
      </c>
    </row>
    <row r="115" spans="1:4" x14ac:dyDescent="0.3">
      <c r="A115" s="1">
        <v>11</v>
      </c>
      <c r="B115" s="1" t="s">
        <v>86</v>
      </c>
      <c r="C115" s="1" t="s">
        <v>97</v>
      </c>
      <c r="D115" s="1" t="str">
        <f>HYPERLINK("https://talan.bank.gov.ua/get-user-certificate/6l6d8vO9qVaLumUQnL0M","Завантажити сертифікат")</f>
        <v>Завантажити сертифікат</v>
      </c>
    </row>
    <row r="116" spans="1:4" x14ac:dyDescent="0.3">
      <c r="A116" s="1">
        <v>12</v>
      </c>
      <c r="B116" s="1" t="s">
        <v>86</v>
      </c>
      <c r="C116" s="1" t="s">
        <v>98</v>
      </c>
      <c r="D116" s="1" t="str">
        <f>HYPERLINK("https://talan.bank.gov.ua/get-user-certificate/6l6d8qU5HBuOrfSU9Ouh","Завантажити сертифікат")</f>
        <v>Завантажити сертифікат</v>
      </c>
    </row>
    <row r="117" spans="1:4" x14ac:dyDescent="0.3">
      <c r="A117" s="1">
        <v>13</v>
      </c>
      <c r="B117" s="1" t="s">
        <v>86</v>
      </c>
      <c r="C117" s="1" t="s">
        <v>99</v>
      </c>
      <c r="D117" s="1" t="str">
        <f>HYPERLINK("https://talan.bank.gov.ua/get-user-certificate/6l6d8LF4kcXs3iA5zZhG","Завантажити сертифікат")</f>
        <v>Завантажити сертифікат</v>
      </c>
    </row>
    <row r="118" spans="1:4" x14ac:dyDescent="0.3">
      <c r="A118" s="1">
        <v>14</v>
      </c>
      <c r="B118" s="1" t="s">
        <v>86</v>
      </c>
      <c r="C118" s="1" t="s">
        <v>100</v>
      </c>
      <c r="D118" s="1" t="str">
        <f>HYPERLINK("https://talan.bank.gov.ua/get-user-certificate/6l6d8gaxVbpB2rXC86I9","Завантажити сертифікат")</f>
        <v>Завантажити сертифікат</v>
      </c>
    </row>
    <row r="119" spans="1:4" x14ac:dyDescent="0.3">
      <c r="A119" s="1">
        <v>15</v>
      </c>
      <c r="B119" s="1" t="s">
        <v>86</v>
      </c>
      <c r="C119" s="1" t="s">
        <v>101</v>
      </c>
      <c r="D119" s="1" t="str">
        <f>HYPERLINK("https://talan.bank.gov.ua/get-user-certificate/6l6d8zrsoRjaGhAnHGDy","Завантажити сертифікат")</f>
        <v>Завантажити сертифікат</v>
      </c>
    </row>
    <row r="120" spans="1:4" x14ac:dyDescent="0.3">
      <c r="A120" s="1">
        <v>16</v>
      </c>
      <c r="B120" s="1" t="s">
        <v>86</v>
      </c>
      <c r="C120" s="1" t="s">
        <v>102</v>
      </c>
      <c r="D120" s="1" t="str">
        <f>HYPERLINK("https://talan.bank.gov.ua/get-user-certificate/6l6d80sta0lwUgTXFDtM","Завантажити сертифікат")</f>
        <v>Завантажити сертифікат</v>
      </c>
    </row>
    <row r="121" spans="1:4" x14ac:dyDescent="0.3">
      <c r="A121" s="1">
        <v>17</v>
      </c>
      <c r="B121" s="1" t="s">
        <v>86</v>
      </c>
      <c r="C121" s="1" t="s">
        <v>103</v>
      </c>
      <c r="D121" s="1" t="str">
        <f>HYPERLINK("https://talan.bank.gov.ua/get-user-certificate/6l6d8o2fmYo4dFECvOfO","Завантажити сертифікат")</f>
        <v>Завантажити сертифікат</v>
      </c>
    </row>
    <row r="122" spans="1:4" x14ac:dyDescent="0.3">
      <c r="A122" s="1">
        <v>18</v>
      </c>
      <c r="B122" s="3" t="s">
        <v>86</v>
      </c>
      <c r="C122" s="3" t="s">
        <v>104</v>
      </c>
      <c r="D122" s="1" t="str">
        <f>HYPERLINK("https://talan.bank.gov.ua/get-user-certificate/6l6d82Gfca-37NiqyJtZ","Завантажити сертифікат")</f>
        <v>Завантажити сертифікат</v>
      </c>
    </row>
    <row r="123" spans="1:4" x14ac:dyDescent="0.3">
      <c r="A123" s="1">
        <v>19</v>
      </c>
      <c r="B123" s="1" t="s">
        <v>86</v>
      </c>
      <c r="C123" s="1" t="s">
        <v>105</v>
      </c>
      <c r="D123" s="1" t="str">
        <f>HYPERLINK("https://talan.bank.gov.ua/get-user-certificate/6l6d8c9JuQ8P0u7ldgsx","Завантажити сертифікат")</f>
        <v>Завантажити сертифікат</v>
      </c>
    </row>
    <row r="124" spans="1:4" x14ac:dyDescent="0.3">
      <c r="A124" s="1">
        <v>20</v>
      </c>
      <c r="B124" s="1" t="s">
        <v>86</v>
      </c>
      <c r="C124" s="1" t="s">
        <v>106</v>
      </c>
      <c r="D124" s="1" t="str">
        <f>HYPERLINK("https://talan.bank.gov.ua/get-user-certificate/6l6d85EO3sFLjLovRQlq","Завантажити сертифікат")</f>
        <v>Завантажити сертифікат</v>
      </c>
    </row>
    <row r="125" spans="1:4" x14ac:dyDescent="0.3">
      <c r="A125" s="1">
        <v>21</v>
      </c>
      <c r="B125" s="1" t="s">
        <v>86</v>
      </c>
      <c r="C125" s="1" t="s">
        <v>107</v>
      </c>
      <c r="D125" s="1" t="str">
        <f>HYPERLINK("https://talan.bank.gov.ua/get-user-certificate/6l6d890OX2rtqaj-y-2M","Завантажити сертифікат")</f>
        <v>Завантажити сертифікат</v>
      </c>
    </row>
    <row r="126" spans="1:4" x14ac:dyDescent="0.3">
      <c r="A126" s="1">
        <v>22</v>
      </c>
      <c r="B126" s="1" t="s">
        <v>86</v>
      </c>
      <c r="C126" s="1" t="s">
        <v>108</v>
      </c>
      <c r="D126" s="1" t="str">
        <f>HYPERLINK("https://talan.bank.gov.ua/get-user-certificate/6l6d8Dy5JivUS4067z_C","Завантажити сертифікат")</f>
        <v>Завантажити сертифікат</v>
      </c>
    </row>
    <row r="127" spans="1:4" x14ac:dyDescent="0.3">
      <c r="A127" s="1">
        <v>23</v>
      </c>
      <c r="B127" s="1" t="s">
        <v>86</v>
      </c>
      <c r="C127" s="1" t="s">
        <v>109</v>
      </c>
      <c r="D127" s="1" t="str">
        <f>HYPERLINK("https://talan.bank.gov.ua/get-user-certificate/6l6d8EqMeBxtiV2c6I3Q","Завантажити сертифікат")</f>
        <v>Завантажити сертифікат</v>
      </c>
    </row>
    <row r="128" spans="1:4" x14ac:dyDescent="0.3">
      <c r="A128" s="1">
        <v>24</v>
      </c>
      <c r="B128" s="1" t="s">
        <v>86</v>
      </c>
      <c r="C128" s="1" t="s">
        <v>110</v>
      </c>
      <c r="D128" s="1" t="str">
        <f>HYPERLINK("https://talan.bank.gov.ua/get-user-certificate/6l6d8DcpPxo0HtUQY9ND","Завантажити сертифікат")</f>
        <v>Завантажити сертифікат</v>
      </c>
    </row>
    <row r="129" spans="1:4" x14ac:dyDescent="0.3">
      <c r="A129" s="1">
        <v>25</v>
      </c>
      <c r="B129" s="1" t="s">
        <v>86</v>
      </c>
      <c r="C129" s="1" t="s">
        <v>111</v>
      </c>
      <c r="D129" s="1" t="str">
        <f>HYPERLINK("https://talan.bank.gov.ua/get-user-certificate/6l6d8CyFWBmODhpZAFnB","Завантажити сертифікат")</f>
        <v>Завантажити сертифікат</v>
      </c>
    </row>
    <row r="130" spans="1:4" x14ac:dyDescent="0.3">
      <c r="A130" s="1">
        <v>26</v>
      </c>
      <c r="B130" s="1" t="s">
        <v>86</v>
      </c>
      <c r="C130" s="1" t="s">
        <v>112</v>
      </c>
      <c r="D130" s="1" t="str">
        <f>HYPERLINK("https://talan.bank.gov.ua/get-user-certificate/6l6d8sZdYguU4snXkc6K","Завантажити сертифікат")</f>
        <v>Завантажити сертифікат</v>
      </c>
    </row>
    <row r="131" spans="1:4" x14ac:dyDescent="0.3">
      <c r="A131" s="1">
        <v>27</v>
      </c>
      <c r="B131" s="1" t="s">
        <v>86</v>
      </c>
      <c r="C131" s="1" t="s">
        <v>113</v>
      </c>
      <c r="D131" s="1" t="str">
        <f>HYPERLINK("https://talan.bank.gov.ua/get-user-certificate/6l6d8NBqsUEblYAaImZO","Завантажити сертифікат")</f>
        <v>Завантажити сертифікат</v>
      </c>
    </row>
    <row r="132" spans="1:4" x14ac:dyDescent="0.3">
      <c r="A132" s="1">
        <v>28</v>
      </c>
      <c r="B132" s="1" t="s">
        <v>86</v>
      </c>
      <c r="C132" s="1" t="s">
        <v>244</v>
      </c>
      <c r="D132" s="1" t="str">
        <f>HYPERLINK("https://talan.bank.gov.ua/get-user-certificate/pRQLAjmgZUTsvsQTqL8T","Завантажити сертифікат")</f>
        <v>Завантажити сертифікат</v>
      </c>
    </row>
    <row r="134" spans="1:4" x14ac:dyDescent="0.3">
      <c r="A134" s="5" t="s">
        <v>114</v>
      </c>
      <c r="B134" s="5"/>
      <c r="C134" s="5"/>
      <c r="D134" s="5"/>
    </row>
    <row r="135" spans="1:4" x14ac:dyDescent="0.3">
      <c r="A135" s="2" t="s">
        <v>237</v>
      </c>
      <c r="B135" s="2" t="s">
        <v>0</v>
      </c>
      <c r="C135" s="2" t="s">
        <v>1</v>
      </c>
      <c r="D135" s="2" t="s">
        <v>2</v>
      </c>
    </row>
    <row r="136" spans="1:4" x14ac:dyDescent="0.3">
      <c r="A136" s="1">
        <v>1</v>
      </c>
      <c r="B136" s="1" t="s">
        <v>114</v>
      </c>
      <c r="C136" s="1" t="s">
        <v>115</v>
      </c>
      <c r="D136" s="1" t="str">
        <f>HYPERLINK("https://talan.bank.gov.ua/get-user-certificate/6l6d8Nl-3eGh_BaubYpl","Завантажити сертифікат")</f>
        <v>Завантажити сертифікат</v>
      </c>
    </row>
    <row r="137" spans="1:4" x14ac:dyDescent="0.3">
      <c r="A137" s="1">
        <v>2</v>
      </c>
      <c r="B137" s="1" t="s">
        <v>114</v>
      </c>
      <c r="C137" s="1" t="s">
        <v>116</v>
      </c>
      <c r="D137" s="1" t="str">
        <f>HYPERLINK("https://talan.bank.gov.ua/get-user-certificate/6l6d8sff6fKPvpFsnijy","Завантажити сертифікат")</f>
        <v>Завантажити сертифікат</v>
      </c>
    </row>
    <row r="138" spans="1:4" ht="28.8" x14ac:dyDescent="0.3">
      <c r="A138" s="1">
        <v>3</v>
      </c>
      <c r="B138" s="1" t="s">
        <v>114</v>
      </c>
      <c r="C138" s="1" t="s">
        <v>117</v>
      </c>
      <c r="D138" s="1" t="str">
        <f>HYPERLINK("https://talan.bank.gov.ua/get-user-certificate/6l6d8XJhAerbqG3uJuPo","Завантажити сертифікат")</f>
        <v>Завантажити сертифікат</v>
      </c>
    </row>
    <row r="139" spans="1:4" x14ac:dyDescent="0.3">
      <c r="A139" s="1">
        <v>4</v>
      </c>
      <c r="B139" t="s">
        <v>114</v>
      </c>
      <c r="C139" t="s">
        <v>245</v>
      </c>
      <c r="D139" t="str">
        <f>HYPERLINK("https://talan.bank.gov.ua/get-user-certificate/pRQLABZsFm93VpLjW5Or","Завантажити сертифікат")</f>
        <v>Завантажити сертифікат</v>
      </c>
    </row>
    <row r="141" spans="1:4" x14ac:dyDescent="0.3">
      <c r="A141" s="5" t="s">
        <v>118</v>
      </c>
      <c r="B141" s="5"/>
      <c r="C141" s="5"/>
      <c r="D141" s="5"/>
    </row>
    <row r="142" spans="1:4" x14ac:dyDescent="0.3">
      <c r="A142" s="2" t="s">
        <v>237</v>
      </c>
      <c r="B142" s="2" t="s">
        <v>0</v>
      </c>
      <c r="C142" s="2" t="s">
        <v>1</v>
      </c>
      <c r="D142" s="2" t="s">
        <v>2</v>
      </c>
    </row>
    <row r="143" spans="1:4" x14ac:dyDescent="0.3">
      <c r="A143" s="1">
        <v>1</v>
      </c>
      <c r="B143" s="1" t="s">
        <v>118</v>
      </c>
      <c r="C143" s="1" t="s">
        <v>119</v>
      </c>
      <c r="D143" s="1" t="str">
        <f>HYPERLINK("https://talan.bank.gov.ua/get-user-certificate/6l6d8-YDuZahXkfNuj5L","Завантажити сертифікат")</f>
        <v>Завантажити сертифікат</v>
      </c>
    </row>
    <row r="144" spans="1:4" x14ac:dyDescent="0.3">
      <c r="A144" s="1">
        <v>2</v>
      </c>
      <c r="B144" s="1" t="s">
        <v>118</v>
      </c>
      <c r="C144" s="1" t="s">
        <v>120</v>
      </c>
      <c r="D144" s="1" t="str">
        <f>HYPERLINK("https://talan.bank.gov.ua/get-user-certificate/6l6d8bd2hZr200ka0YfL","Завантажити сертифікат")</f>
        <v>Завантажити сертифікат</v>
      </c>
    </row>
    <row r="145" spans="1:4" x14ac:dyDescent="0.3">
      <c r="A145" s="1">
        <v>3</v>
      </c>
      <c r="B145" s="1" t="s">
        <v>118</v>
      </c>
      <c r="C145" s="1" t="s">
        <v>121</v>
      </c>
      <c r="D145" s="1" t="str">
        <f>HYPERLINK("https://talan.bank.gov.ua/get-user-certificate/6l6d8yNY86h4NuruEq3O","Завантажити сертифікат")</f>
        <v>Завантажити сертифікат</v>
      </c>
    </row>
    <row r="146" spans="1:4" x14ac:dyDescent="0.3">
      <c r="A146" s="1">
        <v>4</v>
      </c>
      <c r="B146" t="s">
        <v>118</v>
      </c>
      <c r="C146" t="s">
        <v>246</v>
      </c>
      <c r="D146" t="str">
        <f>HYPERLINK("https://talan.bank.gov.ua/get-user-certificate/pRQLAIRZK1lzTYnLsK5P","Завантажити сертифікат")</f>
        <v>Завантажити сертифікат</v>
      </c>
    </row>
    <row r="148" spans="1:4" x14ac:dyDescent="0.3">
      <c r="A148" s="5" t="s">
        <v>122</v>
      </c>
      <c r="B148" s="5"/>
      <c r="C148" s="5"/>
      <c r="D148" s="5"/>
    </row>
    <row r="149" spans="1:4" x14ac:dyDescent="0.3">
      <c r="A149" s="2" t="s">
        <v>237</v>
      </c>
      <c r="B149" s="2" t="s">
        <v>0</v>
      </c>
      <c r="C149" s="2" t="s">
        <v>1</v>
      </c>
      <c r="D149" s="2" t="s">
        <v>2</v>
      </c>
    </row>
    <row r="150" spans="1:4" x14ac:dyDescent="0.3">
      <c r="A150" s="1">
        <v>1</v>
      </c>
      <c r="B150" s="1" t="s">
        <v>122</v>
      </c>
      <c r="C150" s="1" t="s">
        <v>123</v>
      </c>
      <c r="D150" s="1" t="str">
        <f>HYPERLINK("https://talan.bank.gov.ua/get-user-certificate/6l6d8_N0HW5-N2nCI0hc","Завантажити сертифікат")</f>
        <v>Завантажити сертифікат</v>
      </c>
    </row>
    <row r="151" spans="1:4" x14ac:dyDescent="0.3">
      <c r="A151" s="1">
        <v>2</v>
      </c>
      <c r="B151" s="1" t="s">
        <v>122</v>
      </c>
      <c r="C151" s="1" t="s">
        <v>124</v>
      </c>
      <c r="D151" s="1" t="str">
        <f>HYPERLINK("https://talan.bank.gov.ua/get-user-certificate/6l6d8l0VASx__ySUFNSB","Завантажити сертифікат")</f>
        <v>Завантажити сертифікат</v>
      </c>
    </row>
    <row r="152" spans="1:4" x14ac:dyDescent="0.3">
      <c r="A152" s="1">
        <v>3</v>
      </c>
      <c r="B152" s="1" t="s">
        <v>122</v>
      </c>
      <c r="C152" s="1" t="s">
        <v>125</v>
      </c>
      <c r="D152" s="1" t="str">
        <f>HYPERLINK("https://talan.bank.gov.ua/get-user-certificate/6l6d8EyLMhWi8XcMNK5C","Завантажити сертифікат")</f>
        <v>Завантажити сертифікат</v>
      </c>
    </row>
    <row r="153" spans="1:4" x14ac:dyDescent="0.3">
      <c r="A153" s="1">
        <v>4</v>
      </c>
      <c r="B153" s="1" t="s">
        <v>122</v>
      </c>
      <c r="C153" s="1" t="s">
        <v>126</v>
      </c>
      <c r="D153" s="1" t="str">
        <f>HYPERLINK("https://talan.bank.gov.ua/get-user-certificate/6l6d8VIFphwQ2WaI5-xJ","Завантажити сертифікат")</f>
        <v>Завантажити сертифікат</v>
      </c>
    </row>
    <row r="154" spans="1:4" x14ac:dyDescent="0.3">
      <c r="A154" s="1">
        <v>5</v>
      </c>
      <c r="B154" s="1" t="s">
        <v>122</v>
      </c>
      <c r="C154" s="1" t="s">
        <v>127</v>
      </c>
      <c r="D154" s="1" t="str">
        <f>HYPERLINK("https://talan.bank.gov.ua/get-user-certificate/6l6d8afCcZwvlkH9MJrF","Завантажити сертифікат")</f>
        <v>Завантажити сертифікат</v>
      </c>
    </row>
    <row r="155" spans="1:4" x14ac:dyDescent="0.3">
      <c r="A155" s="1">
        <v>6</v>
      </c>
      <c r="B155" s="1" t="s">
        <v>122</v>
      </c>
      <c r="C155" s="1" t="s">
        <v>128</v>
      </c>
      <c r="D155" s="1" t="str">
        <f>HYPERLINK("https://talan.bank.gov.ua/get-user-certificate/6l6d8LGY5xNwFjERFLqQ","Завантажити сертифікат")</f>
        <v>Завантажити сертифікат</v>
      </c>
    </row>
    <row r="156" spans="1:4" ht="28.8" x14ac:dyDescent="0.3">
      <c r="A156" s="1">
        <v>7</v>
      </c>
      <c r="B156" s="1" t="s">
        <v>122</v>
      </c>
      <c r="C156" s="1" t="s">
        <v>129</v>
      </c>
      <c r="D156" s="1" t="str">
        <f>HYPERLINK("https://talan.bank.gov.ua/get-user-certificate/6l6d8dnZj8DMtdH3_CDb","Завантажити сертифікат")</f>
        <v>Завантажити сертифікат</v>
      </c>
    </row>
    <row r="157" spans="1:4" x14ac:dyDescent="0.3">
      <c r="A157" s="1">
        <v>8</v>
      </c>
      <c r="B157" t="s">
        <v>122</v>
      </c>
      <c r="C157" t="s">
        <v>247</v>
      </c>
      <c r="D157" t="str">
        <f>HYPERLINK("https://talan.bank.gov.ua/get-user-certificate/pRQLAf-dO7MoHuHYlxty","Завантажити сертифікат")</f>
        <v>Завантажити сертифікат</v>
      </c>
    </row>
    <row r="160" spans="1:4" x14ac:dyDescent="0.3">
      <c r="A160" s="2" t="s">
        <v>237</v>
      </c>
      <c r="B160" s="2" t="s">
        <v>0</v>
      </c>
      <c r="C160" s="2" t="s">
        <v>1</v>
      </c>
      <c r="D160" s="2" t="s">
        <v>2</v>
      </c>
    </row>
    <row r="161" spans="1:4" x14ac:dyDescent="0.3">
      <c r="A161" s="1">
        <v>1</v>
      </c>
      <c r="B161" s="1" t="s">
        <v>130</v>
      </c>
      <c r="C161" s="1" t="s">
        <v>131</v>
      </c>
      <c r="D161" s="1" t="str">
        <f>HYPERLINK("https://talan.bank.gov.ua/get-user-certificate/6l6d8Nir0HrPgEdTYjxJ","Завантажити сертифікат")</f>
        <v>Завантажити сертифікат</v>
      </c>
    </row>
    <row r="162" spans="1:4" x14ac:dyDescent="0.3">
      <c r="A162" s="1">
        <v>2</v>
      </c>
      <c r="B162" s="1" t="s">
        <v>130</v>
      </c>
      <c r="C162" s="1" t="s">
        <v>132</v>
      </c>
      <c r="D162" s="1" t="str">
        <f>HYPERLINK("https://talan.bank.gov.ua/get-user-certificate/6l6d8Ul6DwE9BtbPDpGt","Завантажити сертифікат")</f>
        <v>Завантажити сертифікат</v>
      </c>
    </row>
    <row r="163" spans="1:4" x14ac:dyDescent="0.3">
      <c r="A163" s="1">
        <v>3</v>
      </c>
      <c r="B163" s="1" t="s">
        <v>130</v>
      </c>
      <c r="C163" s="1" t="s">
        <v>133</v>
      </c>
      <c r="D163" s="1" t="str">
        <f>HYPERLINK("https://talan.bank.gov.ua/get-user-certificate/6l6d8ahElk6opxqt2k6O","Завантажити сертифікат")</f>
        <v>Завантажити сертифікат</v>
      </c>
    </row>
    <row r="164" spans="1:4" x14ac:dyDescent="0.3">
      <c r="A164" s="1">
        <v>4</v>
      </c>
      <c r="B164" s="1" t="s">
        <v>130</v>
      </c>
      <c r="C164" s="1" t="s">
        <v>134</v>
      </c>
      <c r="D164" s="1" t="str">
        <f>HYPERLINK("https://talan.bank.gov.ua/get-user-certificate/6l6d8JzuEST-SdOHyJfp","Завантажити сертифікат")</f>
        <v>Завантажити сертифікат</v>
      </c>
    </row>
    <row r="165" spans="1:4" x14ac:dyDescent="0.3">
      <c r="A165" s="1">
        <v>5</v>
      </c>
      <c r="B165" t="s">
        <v>130</v>
      </c>
      <c r="C165" t="s">
        <v>248</v>
      </c>
      <c r="D165" t="str">
        <f>HYPERLINK("https://talan.bank.gov.ua/get-user-certificate/pRQLALWMcRsrhtUHbhCd","Завантажити сертифікат")</f>
        <v>Завантажити сертифікат</v>
      </c>
    </row>
    <row r="167" spans="1:4" x14ac:dyDescent="0.3">
      <c r="A167" s="5" t="s">
        <v>135</v>
      </c>
      <c r="B167" s="5"/>
      <c r="C167" s="5"/>
      <c r="D167" s="5"/>
    </row>
    <row r="168" spans="1:4" x14ac:dyDescent="0.3">
      <c r="A168" s="2" t="s">
        <v>237</v>
      </c>
      <c r="B168" s="2" t="s">
        <v>0</v>
      </c>
      <c r="C168" s="2" t="s">
        <v>1</v>
      </c>
      <c r="D168" s="2" t="s">
        <v>2</v>
      </c>
    </row>
    <row r="169" spans="1:4" x14ac:dyDescent="0.3">
      <c r="A169" s="1">
        <v>1</v>
      </c>
      <c r="B169" s="1" t="s">
        <v>135</v>
      </c>
      <c r="C169" s="1" t="s">
        <v>136</v>
      </c>
      <c r="D169" s="1" t="str">
        <f>HYPERLINK("https://talan.bank.gov.ua/get-user-certificate/6l6d85-zvuRtddPHsMPF","Завантажити сертифікат")</f>
        <v>Завантажити сертифікат</v>
      </c>
    </row>
    <row r="170" spans="1:4" x14ac:dyDescent="0.3">
      <c r="A170" s="1">
        <v>2</v>
      </c>
      <c r="B170" s="1" t="s">
        <v>135</v>
      </c>
      <c r="C170" s="1" t="s">
        <v>137</v>
      </c>
      <c r="D170" s="1" t="str">
        <f>HYPERLINK("https://talan.bank.gov.ua/get-user-certificate/6l6d8vL_MPPtWVOLd5vQ","Завантажити сертифікат")</f>
        <v>Завантажити сертифікат</v>
      </c>
    </row>
    <row r="171" spans="1:4" x14ac:dyDescent="0.3">
      <c r="A171" s="1">
        <v>3</v>
      </c>
      <c r="B171" s="1" t="s">
        <v>135</v>
      </c>
      <c r="C171" s="1" t="s">
        <v>138</v>
      </c>
      <c r="D171" s="1" t="str">
        <f>HYPERLINK("https://talan.bank.gov.ua/get-user-certificate/6l6d8zfBIOOtIqchVjbH","Завантажити сертифікат")</f>
        <v>Завантажити сертифікат</v>
      </c>
    </row>
    <row r="172" spans="1:4" x14ac:dyDescent="0.3">
      <c r="A172" s="1">
        <v>4</v>
      </c>
      <c r="B172" s="1" t="s">
        <v>135</v>
      </c>
      <c r="C172" s="1" t="s">
        <v>139</v>
      </c>
      <c r="D172" s="1" t="str">
        <f>HYPERLINK("https://talan.bank.gov.ua/get-user-certificate/6l6d8SVTiBOHImCI4x5J","Завантажити сертифікат")</f>
        <v>Завантажити сертифікат</v>
      </c>
    </row>
    <row r="173" spans="1:4" x14ac:dyDescent="0.3">
      <c r="A173" s="1">
        <v>5</v>
      </c>
      <c r="B173" s="1" t="s">
        <v>135</v>
      </c>
      <c r="C173" s="1" t="s">
        <v>140</v>
      </c>
      <c r="D173" s="1" t="str">
        <f>HYPERLINK("https://talan.bank.gov.ua/get-user-certificate/6l6d8byQzewDvhkUvmkz","Завантажити сертифікат")</f>
        <v>Завантажити сертифікат</v>
      </c>
    </row>
    <row r="174" spans="1:4" x14ac:dyDescent="0.3">
      <c r="A174" s="1">
        <v>6</v>
      </c>
      <c r="B174" s="1" t="s">
        <v>135</v>
      </c>
      <c r="C174" s="1" t="s">
        <v>141</v>
      </c>
      <c r="D174" s="1" t="str">
        <f>HYPERLINK("https://talan.bank.gov.ua/get-user-certificate/6l6d8NjRBVvy0WBVSvuS","Завантажити сертифікат")</f>
        <v>Завантажити сертифікат</v>
      </c>
    </row>
    <row r="175" spans="1:4" ht="28.8" x14ac:dyDescent="0.3">
      <c r="A175" s="1">
        <v>7</v>
      </c>
      <c r="B175" s="1" t="s">
        <v>135</v>
      </c>
      <c r="C175" s="1" t="s">
        <v>142</v>
      </c>
      <c r="D175" s="1" t="str">
        <f>HYPERLINK("https://talan.bank.gov.ua/get-user-certificate/6l6d8_g16IycoVFBVMPW","Завантажити сертифікат")</f>
        <v>Завантажити сертифікат</v>
      </c>
    </row>
    <row r="176" spans="1:4" x14ac:dyDescent="0.3">
      <c r="A176" s="1">
        <v>8</v>
      </c>
      <c r="B176" s="1" t="s">
        <v>135</v>
      </c>
      <c r="C176" s="1" t="s">
        <v>143</v>
      </c>
      <c r="D176" s="1" t="str">
        <f>HYPERLINK("https://talan.bank.gov.ua/get-user-certificate/6l6d8CkwEYvKqX2xTSrO","Завантажити сертифікат")</f>
        <v>Завантажити сертифікат</v>
      </c>
    </row>
    <row r="177" spans="1:4" x14ac:dyDescent="0.3">
      <c r="A177" s="1">
        <v>9</v>
      </c>
      <c r="B177" s="1" t="s">
        <v>135</v>
      </c>
      <c r="C177" s="1" t="s">
        <v>144</v>
      </c>
      <c r="D177" s="1" t="str">
        <f>HYPERLINK("https://talan.bank.gov.ua/get-user-certificate/6l6d8fEwu_TbRO0r2ZTE","Завантажити сертифікат")</f>
        <v>Завантажити сертифікат</v>
      </c>
    </row>
    <row r="178" spans="1:4" x14ac:dyDescent="0.3">
      <c r="A178" s="1">
        <v>10</v>
      </c>
      <c r="B178" s="1" t="s">
        <v>135</v>
      </c>
      <c r="C178" s="1" t="s">
        <v>145</v>
      </c>
      <c r="D178" s="1" t="str">
        <f>HYPERLINK("https://talan.bank.gov.ua/get-user-certificate/6l6d8gJX1ahUS_udl9tH","Завантажити сертифікат")</f>
        <v>Завантажити сертифікат</v>
      </c>
    </row>
    <row r="179" spans="1:4" x14ac:dyDescent="0.3">
      <c r="A179" s="1">
        <v>11</v>
      </c>
      <c r="B179" s="1" t="s">
        <v>135</v>
      </c>
      <c r="C179" s="1" t="s">
        <v>146</v>
      </c>
      <c r="D179" s="1" t="str">
        <f>HYPERLINK("https://talan.bank.gov.ua/get-user-certificate/6l6d8Zuf2Jv1Izg-Mhdi","Завантажити сертифікат")</f>
        <v>Завантажити сертифікат</v>
      </c>
    </row>
    <row r="180" spans="1:4" x14ac:dyDescent="0.3">
      <c r="A180" s="1">
        <v>12</v>
      </c>
      <c r="B180" s="1" t="s">
        <v>135</v>
      </c>
      <c r="C180" s="1" t="s">
        <v>147</v>
      </c>
      <c r="D180" s="1" t="str">
        <f>HYPERLINK("https://talan.bank.gov.ua/get-user-certificate/6l6d8KadI73xLpBwilA4","Завантажити сертифікат")</f>
        <v>Завантажити сертифікат</v>
      </c>
    </row>
    <row r="181" spans="1:4" x14ac:dyDescent="0.3">
      <c r="A181" s="1">
        <v>13</v>
      </c>
      <c r="B181" s="1" t="s">
        <v>135</v>
      </c>
      <c r="C181" s="1" t="s">
        <v>148</v>
      </c>
      <c r="D181" s="1" t="str">
        <f>HYPERLINK("https://talan.bank.gov.ua/get-user-certificate/6l6d8V7W-1UPGeaPik5O","Завантажити сертифікат")</f>
        <v>Завантажити сертифікат</v>
      </c>
    </row>
    <row r="182" spans="1:4" x14ac:dyDescent="0.3">
      <c r="A182" s="1">
        <v>14</v>
      </c>
      <c r="B182" s="1" t="s">
        <v>135</v>
      </c>
      <c r="C182" s="1" t="s">
        <v>149</v>
      </c>
      <c r="D182" s="1" t="str">
        <f>HYPERLINK("https://talan.bank.gov.ua/get-user-certificate/6l6d8opiELJKr0uVD1Xs","Завантажити сертифікат")</f>
        <v>Завантажити сертифікат</v>
      </c>
    </row>
    <row r="183" spans="1:4" x14ac:dyDescent="0.3">
      <c r="A183" s="1">
        <v>15</v>
      </c>
      <c r="B183" s="1" t="s">
        <v>135</v>
      </c>
      <c r="C183" s="1" t="s">
        <v>150</v>
      </c>
      <c r="D183" s="1" t="str">
        <f>HYPERLINK("https://talan.bank.gov.ua/get-user-certificate/6l6d8T8PDOS9WnuyQPtH","Завантажити сертифікат")</f>
        <v>Завантажити сертифікат</v>
      </c>
    </row>
    <row r="184" spans="1:4" x14ac:dyDescent="0.3">
      <c r="A184" s="1">
        <v>16</v>
      </c>
      <c r="B184" s="1" t="s">
        <v>135</v>
      </c>
      <c r="C184" s="1" t="s">
        <v>151</v>
      </c>
      <c r="D184" s="1" t="str">
        <f>HYPERLINK("https://talan.bank.gov.ua/get-user-certificate/6l6d8m4dJLxfqhp_KT23","Завантажити сертифікат")</f>
        <v>Завантажити сертифікат</v>
      </c>
    </row>
    <row r="185" spans="1:4" x14ac:dyDescent="0.3">
      <c r="A185" s="1">
        <v>17</v>
      </c>
      <c r="B185" s="1" t="s">
        <v>135</v>
      </c>
      <c r="C185" s="1" t="s">
        <v>152</v>
      </c>
      <c r="D185" s="1" t="str">
        <f>HYPERLINK("https://talan.bank.gov.ua/get-user-certificate/6l6d82xs3jTZvxTjxOJW","Завантажити сертифікат")</f>
        <v>Завантажити сертифікат</v>
      </c>
    </row>
    <row r="186" spans="1:4" x14ac:dyDescent="0.3">
      <c r="A186" s="1">
        <v>18</v>
      </c>
      <c r="B186" s="1" t="s">
        <v>135</v>
      </c>
      <c r="C186" s="1" t="s">
        <v>153</v>
      </c>
      <c r="D186" s="1" t="str">
        <f>HYPERLINK("https://talan.bank.gov.ua/get-user-certificate/6l6d8JF-PkF-ea6g-5A2","Завантажити сертифікат")</f>
        <v>Завантажити сертифікат</v>
      </c>
    </row>
    <row r="187" spans="1:4" x14ac:dyDescent="0.3">
      <c r="A187" s="1">
        <v>19</v>
      </c>
      <c r="B187" s="1" t="s">
        <v>135</v>
      </c>
      <c r="C187" s="1" t="s">
        <v>154</v>
      </c>
      <c r="D187" s="1" t="str">
        <f>HYPERLINK("https://talan.bank.gov.ua/get-user-certificate/6l6d8skvcdSUVNRoPffj","Завантажити сертифікат")</f>
        <v>Завантажити сертифікат</v>
      </c>
    </row>
    <row r="188" spans="1:4" x14ac:dyDescent="0.3">
      <c r="A188" s="1">
        <v>20</v>
      </c>
      <c r="B188" s="1" t="s">
        <v>135</v>
      </c>
      <c r="C188" s="1" t="s">
        <v>155</v>
      </c>
      <c r="D188" s="1" t="str">
        <f>HYPERLINK("https://talan.bank.gov.ua/get-user-certificate/6l6d8u8Re390Epiy-9PY","Завантажити сертифікат")</f>
        <v>Завантажити сертифікат</v>
      </c>
    </row>
    <row r="189" spans="1:4" x14ac:dyDescent="0.3">
      <c r="A189" s="1">
        <v>21</v>
      </c>
      <c r="B189" s="1" t="s">
        <v>135</v>
      </c>
      <c r="C189" s="1" t="s">
        <v>156</v>
      </c>
      <c r="D189" s="1" t="str">
        <f>HYPERLINK("https://talan.bank.gov.ua/get-user-certificate/6l6d8U6fSbgnQ-en2mAC","Завантажити сертифікат")</f>
        <v>Завантажити сертифікат</v>
      </c>
    </row>
    <row r="190" spans="1:4" x14ac:dyDescent="0.3">
      <c r="A190" s="1">
        <v>22</v>
      </c>
      <c r="B190" s="1" t="s">
        <v>135</v>
      </c>
      <c r="C190" s="1" t="s">
        <v>157</v>
      </c>
      <c r="D190" s="1" t="str">
        <f>HYPERLINK("https://talan.bank.gov.ua/get-user-certificate/6l6d8AfdGpYqgepC2mY4","Завантажити сертифікат")</f>
        <v>Завантажити сертифікат</v>
      </c>
    </row>
    <row r="191" spans="1:4" x14ac:dyDescent="0.3">
      <c r="A191" s="1">
        <v>23</v>
      </c>
      <c r="B191" t="s">
        <v>135</v>
      </c>
      <c r="C191" t="s">
        <v>249</v>
      </c>
      <c r="D191" t="str">
        <f>HYPERLINK("https://talan.bank.gov.ua/get-user-certificate/pRQLAC_UJqzTh3lSSt9p","Завантажити сертифікат")</f>
        <v>Завантажити сертифікат</v>
      </c>
    </row>
    <row r="193" spans="1:4" x14ac:dyDescent="0.3">
      <c r="A193" s="5" t="s">
        <v>158</v>
      </c>
      <c r="B193" s="5"/>
      <c r="C193" s="5"/>
      <c r="D193" s="5"/>
    </row>
    <row r="194" spans="1:4" x14ac:dyDescent="0.3">
      <c r="A194" s="2" t="s">
        <v>237</v>
      </c>
      <c r="B194" s="2" t="s">
        <v>0</v>
      </c>
      <c r="C194" s="2" t="s">
        <v>1</v>
      </c>
      <c r="D194" s="2" t="s">
        <v>2</v>
      </c>
    </row>
    <row r="195" spans="1:4" x14ac:dyDescent="0.3">
      <c r="A195" s="1">
        <v>1</v>
      </c>
      <c r="B195" s="1" t="s">
        <v>158</v>
      </c>
      <c r="C195" s="1" t="s">
        <v>159</v>
      </c>
      <c r="D195" s="1" t="str">
        <f>HYPERLINK("https://talan.bank.gov.ua/get-user-certificate/6l6d830nmXXnThy1-Odu","Завантажити сертифікат")</f>
        <v>Завантажити сертифікат</v>
      </c>
    </row>
    <row r="196" spans="1:4" x14ac:dyDescent="0.3">
      <c r="A196" s="1">
        <v>2</v>
      </c>
      <c r="B196" s="1" t="s">
        <v>158</v>
      </c>
      <c r="C196" s="1" t="s">
        <v>160</v>
      </c>
      <c r="D196" s="1" t="str">
        <f>HYPERLINK("https://talan.bank.gov.ua/get-user-certificate/6l6d8KIHl_YHdXdbsKq5","Завантажити сертифікат")</f>
        <v>Завантажити сертифікат</v>
      </c>
    </row>
    <row r="197" spans="1:4" x14ac:dyDescent="0.3">
      <c r="A197" s="1">
        <v>3</v>
      </c>
      <c r="B197" s="1" t="s">
        <v>158</v>
      </c>
      <c r="C197" s="1" t="s">
        <v>161</v>
      </c>
      <c r="D197" s="1" t="str">
        <f>HYPERLINK("https://talan.bank.gov.ua/get-user-certificate/6l6d8dbq4VfmDg79Mr8C","Завантажити сертифікат")</f>
        <v>Завантажити сертифікат</v>
      </c>
    </row>
    <row r="198" spans="1:4" x14ac:dyDescent="0.3">
      <c r="A198" s="1">
        <v>4</v>
      </c>
      <c r="B198" s="1" t="s">
        <v>158</v>
      </c>
      <c r="C198" s="1" t="s">
        <v>162</v>
      </c>
      <c r="D198" s="1" t="str">
        <f>HYPERLINK("https://talan.bank.gov.ua/get-user-certificate/6l6d8J74Nv_DDkxu8THL","Завантажити сертифікат")</f>
        <v>Завантажити сертифікат</v>
      </c>
    </row>
    <row r="199" spans="1:4" x14ac:dyDescent="0.3">
      <c r="A199" s="1">
        <v>5</v>
      </c>
      <c r="B199" t="s">
        <v>158</v>
      </c>
      <c r="C199" t="s">
        <v>250</v>
      </c>
      <c r="D199" t="str">
        <f>HYPERLINK("https://talan.bank.gov.ua/get-user-certificate/pRQLAJqaS22x48AaLd_3","Завантажити сертифікат")</f>
        <v>Завантажити сертифікат</v>
      </c>
    </row>
    <row r="201" spans="1:4" x14ac:dyDescent="0.3">
      <c r="A201" s="5" t="s">
        <v>163</v>
      </c>
      <c r="B201" s="5"/>
      <c r="C201" s="5"/>
      <c r="D201" s="5"/>
    </row>
    <row r="202" spans="1:4" x14ac:dyDescent="0.3">
      <c r="A202" s="2" t="s">
        <v>237</v>
      </c>
      <c r="B202" s="2" t="s">
        <v>0</v>
      </c>
      <c r="C202" s="2" t="s">
        <v>1</v>
      </c>
      <c r="D202" s="2" t="s">
        <v>2</v>
      </c>
    </row>
    <row r="203" spans="1:4" ht="28.8" x14ac:dyDescent="0.3">
      <c r="A203" s="1">
        <v>1</v>
      </c>
      <c r="B203" s="1" t="s">
        <v>163</v>
      </c>
      <c r="C203" s="1" t="s">
        <v>164</v>
      </c>
      <c r="D203" s="1" t="str">
        <f>HYPERLINK("https://talan.bank.gov.ua/get-user-certificate/6l6d89jcYPnOOSWDOZzq","Завантажити сертифікат")</f>
        <v>Завантажити сертифікат</v>
      </c>
    </row>
    <row r="204" spans="1:4" ht="28.8" x14ac:dyDescent="0.3">
      <c r="A204" s="1">
        <v>2</v>
      </c>
      <c r="B204" s="1" t="s">
        <v>163</v>
      </c>
      <c r="C204" s="1" t="s">
        <v>165</v>
      </c>
      <c r="D204" s="1" t="str">
        <f>HYPERLINK("https://talan.bank.gov.ua/get-user-certificate/6l6d8SdwpJdVhBCMVQ1T","Завантажити сертифікат")</f>
        <v>Завантажити сертифікат</v>
      </c>
    </row>
    <row r="205" spans="1:4" ht="28.8" x14ac:dyDescent="0.3">
      <c r="A205" s="1">
        <v>3</v>
      </c>
      <c r="B205" s="1" t="s">
        <v>163</v>
      </c>
      <c r="C205" s="1" t="s">
        <v>166</v>
      </c>
      <c r="D205" s="1" t="str">
        <f>HYPERLINK("https://talan.bank.gov.ua/get-user-certificate/6l6d8Ne_WTLxqIgCGYs8","Завантажити сертифікат")</f>
        <v>Завантажити сертифікат</v>
      </c>
    </row>
    <row r="206" spans="1:4" ht="28.8" x14ac:dyDescent="0.3">
      <c r="A206" s="1">
        <v>4</v>
      </c>
      <c r="B206" s="1" t="s">
        <v>163</v>
      </c>
      <c r="C206" s="1" t="s">
        <v>167</v>
      </c>
      <c r="D206" s="1" t="str">
        <f>HYPERLINK("https://talan.bank.gov.ua/get-user-certificate/6l6d8BVCC-aJTwSstibf","Завантажити сертифікат")</f>
        <v>Завантажити сертифікат</v>
      </c>
    </row>
    <row r="207" spans="1:4" x14ac:dyDescent="0.3">
      <c r="A207" s="1">
        <v>5</v>
      </c>
      <c r="B207" t="s">
        <v>163</v>
      </c>
      <c r="C207" t="s">
        <v>251</v>
      </c>
      <c r="D207" t="str">
        <f>HYPERLINK("https://talan.bank.gov.ua/get-user-certificate/pRQLA6qTvDvPg0v7Cfhk","Завантажити сертифікат")</f>
        <v>Завантажити сертифікат</v>
      </c>
    </row>
    <row r="209" spans="1:4" x14ac:dyDescent="0.3">
      <c r="A209" s="5" t="s">
        <v>168</v>
      </c>
      <c r="B209" s="5"/>
      <c r="C209" s="5"/>
      <c r="D209" s="5"/>
    </row>
    <row r="210" spans="1:4" x14ac:dyDescent="0.3">
      <c r="A210" s="2" t="s">
        <v>237</v>
      </c>
      <c r="B210" s="2" t="s">
        <v>0</v>
      </c>
      <c r="C210" s="2" t="s">
        <v>1</v>
      </c>
      <c r="D210" s="2" t="s">
        <v>2</v>
      </c>
    </row>
    <row r="211" spans="1:4" x14ac:dyDescent="0.3">
      <c r="A211" s="1">
        <v>1</v>
      </c>
      <c r="B211" s="1" t="s">
        <v>168</v>
      </c>
      <c r="C211" s="1" t="s">
        <v>169</v>
      </c>
      <c r="D211" s="1" t="str">
        <f>HYPERLINK("https://talan.bank.gov.ua/get-user-certificate/6l6d8LR3YmzhWelYUstr","Завантажити сертифікат")</f>
        <v>Завантажити сертифікат</v>
      </c>
    </row>
    <row r="212" spans="1:4" x14ac:dyDescent="0.3">
      <c r="A212" s="1">
        <v>2</v>
      </c>
      <c r="B212" s="1" t="s">
        <v>168</v>
      </c>
      <c r="C212" s="1" t="s">
        <v>170</v>
      </c>
      <c r="D212" s="1" t="str">
        <f>HYPERLINK("https://talan.bank.gov.ua/get-user-certificate/6l6d8qIGBEK8PSnRfYjt","Завантажити сертифікат")</f>
        <v>Завантажити сертифікат</v>
      </c>
    </row>
    <row r="213" spans="1:4" x14ac:dyDescent="0.3">
      <c r="A213" s="1">
        <v>3</v>
      </c>
      <c r="B213" t="s">
        <v>168</v>
      </c>
      <c r="C213" t="s">
        <v>252</v>
      </c>
      <c r="D213" t="str">
        <f>HYPERLINK("https://talan.bank.gov.ua/get-user-certificate/pRQLA8RfepsxS11Ye2Cz","Завантажити сертифікат")</f>
        <v>Завантажити сертифікат</v>
      </c>
    </row>
    <row r="214" spans="1:4" x14ac:dyDescent="0.3">
      <c r="A214" s="1">
        <v>4</v>
      </c>
      <c r="B214" t="s">
        <v>168</v>
      </c>
      <c r="C214" t="s">
        <v>271</v>
      </c>
      <c r="D214" t="str">
        <f>HYPERLINK("https://talan.bank.gov.ua/get-user-certificate/aLQJtEace4YXBxCgDwIg","Завантажити сертифікат")</f>
        <v>Завантажити сертифікат</v>
      </c>
    </row>
    <row r="215" spans="1:4" x14ac:dyDescent="0.3">
      <c r="A215" s="1">
        <v>5</v>
      </c>
      <c r="B215" t="s">
        <v>168</v>
      </c>
      <c r="C215" t="s">
        <v>272</v>
      </c>
      <c r="D215" t="str">
        <f>HYPERLINK("https://talan.bank.gov.ua/get-user-certificate/aLQJtVcoj-p_QEdQrdUP","Завантажити сертифікат")</f>
        <v>Завантажити сертифікат</v>
      </c>
    </row>
    <row r="216" spans="1:4" x14ac:dyDescent="0.3">
      <c r="A216" s="1">
        <v>6</v>
      </c>
      <c r="B216" t="s">
        <v>168</v>
      </c>
      <c r="C216" t="s">
        <v>273</v>
      </c>
      <c r="D216" t="str">
        <f>HYPERLINK("https://talan.bank.gov.ua/get-user-certificate/aLQJtE0qBsQ7O6cSKA4o","Завантажити сертифікат")</f>
        <v>Завантажити сертифікат</v>
      </c>
    </row>
    <row r="218" spans="1:4" x14ac:dyDescent="0.3">
      <c r="A218" s="5" t="s">
        <v>171</v>
      </c>
      <c r="B218" s="5"/>
      <c r="C218" s="5"/>
      <c r="D218" s="5"/>
    </row>
    <row r="219" spans="1:4" x14ac:dyDescent="0.3">
      <c r="A219" s="2" t="s">
        <v>237</v>
      </c>
      <c r="B219" s="2" t="s">
        <v>0</v>
      </c>
      <c r="C219" s="2" t="s">
        <v>1</v>
      </c>
      <c r="D219" s="2" t="s">
        <v>2</v>
      </c>
    </row>
    <row r="220" spans="1:4" x14ac:dyDescent="0.3">
      <c r="A220" s="1">
        <v>1</v>
      </c>
      <c r="B220" s="1" t="s">
        <v>171</v>
      </c>
      <c r="C220" s="1" t="s">
        <v>172</v>
      </c>
      <c r="D220" s="1" t="str">
        <f>HYPERLINK("https://talan.bank.gov.ua/get-user-certificate/6l6d8IEEeJ_gpZsjH028","Завантажити сертифікат")</f>
        <v>Завантажити сертифікат</v>
      </c>
    </row>
    <row r="221" spans="1:4" x14ac:dyDescent="0.3">
      <c r="A221" s="1">
        <v>2</v>
      </c>
      <c r="B221" t="s">
        <v>171</v>
      </c>
      <c r="C221" t="s">
        <v>253</v>
      </c>
      <c r="D221" t="str">
        <f>HYPERLINK("https://talan.bank.gov.ua/get-user-certificate/pRQLAS5fkNPCkqkmqhiO","Завантажити сертифікат")</f>
        <v>Завантажити сертифікат</v>
      </c>
    </row>
    <row r="223" spans="1:4" x14ac:dyDescent="0.3">
      <c r="A223" s="5" t="s">
        <v>173</v>
      </c>
      <c r="B223" s="5"/>
      <c r="C223" s="5"/>
      <c r="D223" s="5"/>
    </row>
    <row r="224" spans="1:4" x14ac:dyDescent="0.3">
      <c r="A224" s="2" t="s">
        <v>237</v>
      </c>
      <c r="B224" s="2" t="s">
        <v>0</v>
      </c>
      <c r="C224" s="2" t="s">
        <v>1</v>
      </c>
      <c r="D224" s="2" t="s">
        <v>2</v>
      </c>
    </row>
    <row r="225" spans="1:4" x14ac:dyDescent="0.3">
      <c r="A225" s="1">
        <v>1</v>
      </c>
      <c r="B225" s="1" t="s">
        <v>173</v>
      </c>
      <c r="C225" s="1" t="s">
        <v>174</v>
      </c>
      <c r="D225" s="1" t="str">
        <f>HYPERLINK("https://talan.bank.gov.ua/get-user-certificate/6l6d88nj4ynOUG7z6wqG","Завантажити сертифікат")</f>
        <v>Завантажити сертифікат</v>
      </c>
    </row>
    <row r="226" spans="1:4" x14ac:dyDescent="0.3">
      <c r="A226" s="1">
        <v>2</v>
      </c>
      <c r="B226" s="1" t="s">
        <v>173</v>
      </c>
      <c r="C226" s="1" t="s">
        <v>175</v>
      </c>
      <c r="D226" s="1" t="str">
        <f>HYPERLINK("https://talan.bank.gov.ua/get-user-certificate/6l6d86MPrUqDvtauxNUu","Завантажити сертифікат")</f>
        <v>Завантажити сертифікат</v>
      </c>
    </row>
    <row r="227" spans="1:4" x14ac:dyDescent="0.3">
      <c r="A227" s="1">
        <v>3</v>
      </c>
      <c r="B227" s="1" t="s">
        <v>173</v>
      </c>
      <c r="C227" s="1" t="s">
        <v>176</v>
      </c>
      <c r="D227" s="1" t="str">
        <f>HYPERLINK("https://talan.bank.gov.ua/get-user-certificate/6l6d8psgQvSmRBPNMvIl","Завантажити сертифікат")</f>
        <v>Завантажити сертифікат</v>
      </c>
    </row>
    <row r="228" spans="1:4" x14ac:dyDescent="0.3">
      <c r="A228" s="1">
        <v>4</v>
      </c>
      <c r="B228" t="s">
        <v>173</v>
      </c>
      <c r="C228" t="s">
        <v>254</v>
      </c>
      <c r="D228" t="str">
        <f>HYPERLINK("https://talan.bank.gov.ua/get-user-certificate/pRQLAaOuaCgJOUqg9dCi","Завантажити сертифікат")</f>
        <v>Завантажити сертифікат</v>
      </c>
    </row>
    <row r="230" spans="1:4" x14ac:dyDescent="0.3">
      <c r="A230" s="5" t="s">
        <v>177</v>
      </c>
      <c r="B230" s="5"/>
      <c r="C230" s="5"/>
      <c r="D230" s="5"/>
    </row>
    <row r="231" spans="1:4" x14ac:dyDescent="0.3">
      <c r="A231" s="2" t="s">
        <v>237</v>
      </c>
      <c r="B231" s="2" t="s">
        <v>0</v>
      </c>
      <c r="C231" s="2" t="s">
        <v>1</v>
      </c>
      <c r="D231" s="2" t="s">
        <v>2</v>
      </c>
    </row>
    <row r="232" spans="1:4" x14ac:dyDescent="0.3">
      <c r="A232" s="1">
        <v>1</v>
      </c>
      <c r="B232" s="1" t="s">
        <v>177</v>
      </c>
      <c r="C232" s="1" t="s">
        <v>178</v>
      </c>
      <c r="D232" s="1" t="str">
        <f>HYPERLINK("https://talan.bank.gov.ua/get-user-certificate/6l6d8RvmRj0CB8ttnGWs","Завантажити сертифікат")</f>
        <v>Завантажити сертифікат</v>
      </c>
    </row>
    <row r="233" spans="1:4" x14ac:dyDescent="0.3">
      <c r="A233" s="1">
        <v>2</v>
      </c>
      <c r="B233" s="1" t="s">
        <v>177</v>
      </c>
      <c r="C233" s="1" t="s">
        <v>179</v>
      </c>
      <c r="D233" s="1" t="str">
        <f>HYPERLINK("https://talan.bank.gov.ua/get-user-certificate/6l6d8fbH4AuboyxpAOla","Завантажити сертифікат")</f>
        <v>Завантажити сертифікат</v>
      </c>
    </row>
    <row r="234" spans="1:4" x14ac:dyDescent="0.3">
      <c r="A234" s="1">
        <v>3</v>
      </c>
      <c r="B234" s="1" t="s">
        <v>177</v>
      </c>
      <c r="C234" s="1" t="s">
        <v>180</v>
      </c>
      <c r="D234" s="1" t="str">
        <f>HYPERLINK("https://talan.bank.gov.ua/get-user-certificate/6l6d8a_5ggkKCWvG_MGl","Завантажити сертифікат")</f>
        <v>Завантажити сертифікат</v>
      </c>
    </row>
    <row r="235" spans="1:4" x14ac:dyDescent="0.3">
      <c r="A235" s="1">
        <v>4</v>
      </c>
      <c r="B235" s="1" t="s">
        <v>177</v>
      </c>
      <c r="C235" s="1" t="s">
        <v>181</v>
      </c>
      <c r="D235" s="1" t="str">
        <f>HYPERLINK("https://talan.bank.gov.ua/get-user-certificate/6l6d8IjJPfw30xnV9I3x","Завантажити сертифікат")</f>
        <v>Завантажити сертифікат</v>
      </c>
    </row>
    <row r="236" spans="1:4" x14ac:dyDescent="0.3">
      <c r="A236" s="1">
        <v>5</v>
      </c>
      <c r="B236" s="1" t="s">
        <v>177</v>
      </c>
      <c r="C236" s="1" t="s">
        <v>182</v>
      </c>
      <c r="D236" s="1" t="str">
        <f>HYPERLINK("https://talan.bank.gov.ua/get-user-certificate/6l6d8JHaaLQbeJ6WN7XU","Завантажити сертифікат")</f>
        <v>Завантажити сертифікат</v>
      </c>
    </row>
    <row r="237" spans="1:4" x14ac:dyDescent="0.3">
      <c r="A237" s="1">
        <v>6</v>
      </c>
      <c r="B237" s="1" t="s">
        <v>177</v>
      </c>
      <c r="C237" s="1" t="s">
        <v>183</v>
      </c>
      <c r="D237" s="1" t="str">
        <f>HYPERLINK("https://talan.bank.gov.ua/get-user-certificate/6l6d8E3ZxYzRpLQAf3tW","Завантажити сертифікат")</f>
        <v>Завантажити сертифікат</v>
      </c>
    </row>
    <row r="238" spans="1:4" x14ac:dyDescent="0.3">
      <c r="A238" s="1">
        <v>7</v>
      </c>
      <c r="B238" t="s">
        <v>177</v>
      </c>
      <c r="C238" t="s">
        <v>255</v>
      </c>
      <c r="D238" t="str">
        <f>HYPERLINK("https://talan.bank.gov.ua/get-user-certificate/pRQLApspdWQ3vkCoxQUF","Завантажити сертифікат")</f>
        <v>Завантажити сертифікат</v>
      </c>
    </row>
    <row r="240" spans="1:4" x14ac:dyDescent="0.3">
      <c r="A240" s="5" t="s">
        <v>184</v>
      </c>
      <c r="B240" s="5"/>
      <c r="C240" s="5"/>
      <c r="D240" s="5"/>
    </row>
    <row r="241" spans="1:4" x14ac:dyDescent="0.3">
      <c r="A241" s="2" t="s">
        <v>237</v>
      </c>
      <c r="B241" s="2" t="s">
        <v>0</v>
      </c>
      <c r="C241" s="2" t="s">
        <v>1</v>
      </c>
      <c r="D241" s="2" t="s">
        <v>2</v>
      </c>
    </row>
    <row r="242" spans="1:4" ht="28.8" x14ac:dyDescent="0.3">
      <c r="A242" s="1">
        <v>1</v>
      </c>
      <c r="B242" s="1" t="s">
        <v>184</v>
      </c>
      <c r="C242" s="1" t="s">
        <v>185</v>
      </c>
      <c r="D242" s="1" t="str">
        <f>HYPERLINK("https://talan.bank.gov.ua/get-user-certificate/6l6d8uIN4ztJvVCArbQ1","Завантажити сертифікат")</f>
        <v>Завантажити сертифікат</v>
      </c>
    </row>
    <row r="243" spans="1:4" x14ac:dyDescent="0.3">
      <c r="A243" s="1">
        <v>2</v>
      </c>
      <c r="B243" s="1" t="s">
        <v>184</v>
      </c>
      <c r="C243" s="1" t="s">
        <v>186</v>
      </c>
      <c r="D243" s="1" t="str">
        <f>HYPERLINK("https://talan.bank.gov.ua/get-user-certificate/6l6d8F5gtfvXwZFnW5YR","Завантажити сертифікат")</f>
        <v>Завантажити сертифікат</v>
      </c>
    </row>
    <row r="244" spans="1:4" ht="28.8" x14ac:dyDescent="0.3">
      <c r="A244" s="1">
        <v>3</v>
      </c>
      <c r="B244" s="1" t="s">
        <v>184</v>
      </c>
      <c r="C244" s="1" t="s">
        <v>187</v>
      </c>
      <c r="D244" s="1" t="str">
        <f>HYPERLINK("https://talan.bank.gov.ua/get-user-certificate/6l6d8a8YXScuaesr6Ad0","Завантажити сертифікат")</f>
        <v>Завантажити сертифікат</v>
      </c>
    </row>
    <row r="245" spans="1:4" ht="28.8" x14ac:dyDescent="0.3">
      <c r="A245" s="1">
        <v>4</v>
      </c>
      <c r="B245" s="1" t="s">
        <v>184</v>
      </c>
      <c r="C245" s="1" t="s">
        <v>188</v>
      </c>
      <c r="D245" s="1" t="str">
        <f>HYPERLINK("https://talan.bank.gov.ua/get-user-certificate/6l6d8Kz89NYxQ0uhS11-","Завантажити сертифікат")</f>
        <v>Завантажити сертифікат</v>
      </c>
    </row>
    <row r="246" spans="1:4" x14ac:dyDescent="0.3">
      <c r="A246" s="1">
        <v>5</v>
      </c>
      <c r="B246" s="1" t="s">
        <v>184</v>
      </c>
      <c r="C246" s="1" t="s">
        <v>189</v>
      </c>
      <c r="D246" s="1" t="str">
        <f>HYPERLINK("https://talan.bank.gov.ua/get-user-certificate/6l6d8FKhOp0ZAcnqK4YG","Завантажити сертифікат")</f>
        <v>Завантажити сертифікат</v>
      </c>
    </row>
    <row r="247" spans="1:4" x14ac:dyDescent="0.3">
      <c r="A247" s="1">
        <v>6</v>
      </c>
      <c r="B247" s="1" t="s">
        <v>184</v>
      </c>
      <c r="C247" s="1" t="s">
        <v>190</v>
      </c>
      <c r="D247" s="1" t="str">
        <f>HYPERLINK("https://talan.bank.gov.ua/get-user-certificate/6l6d8Hmp_YXn1tNbhY8x","Завантажити сертифікат")</f>
        <v>Завантажити сертифікат</v>
      </c>
    </row>
    <row r="248" spans="1:4" x14ac:dyDescent="0.3">
      <c r="A248" s="1">
        <v>7</v>
      </c>
      <c r="B248" s="1" t="s">
        <v>184</v>
      </c>
      <c r="C248" s="1" t="s">
        <v>191</v>
      </c>
      <c r="D248" s="1" t="str">
        <f>HYPERLINK("https://talan.bank.gov.ua/get-user-certificate/6l6d8VMUKHiEdFVx4E04","Завантажити сертифікат")</f>
        <v>Завантажити сертифікат</v>
      </c>
    </row>
    <row r="249" spans="1:4" x14ac:dyDescent="0.3">
      <c r="A249" s="1">
        <v>8</v>
      </c>
      <c r="B249" s="1" t="s">
        <v>184</v>
      </c>
      <c r="C249" s="1" t="s">
        <v>192</v>
      </c>
      <c r="D249" s="1" t="str">
        <f>HYPERLINK("https://talan.bank.gov.ua/get-user-certificate/6l6d8cHV3yl-NOX2pUOu","Завантажити сертифікат")</f>
        <v>Завантажити сертифікат</v>
      </c>
    </row>
    <row r="250" spans="1:4" x14ac:dyDescent="0.3">
      <c r="A250" s="1">
        <v>9</v>
      </c>
      <c r="B250" s="1" t="s">
        <v>184</v>
      </c>
      <c r="C250" s="1" t="s">
        <v>193</v>
      </c>
      <c r="D250" s="1" t="str">
        <f>HYPERLINK("https://talan.bank.gov.ua/get-user-certificate/6l6d8WTrCAD0kVZPXF70","Завантажити сертифікат")</f>
        <v>Завантажити сертифікат</v>
      </c>
    </row>
    <row r="251" spans="1:4" ht="28.8" x14ac:dyDescent="0.3">
      <c r="A251" s="1">
        <v>10</v>
      </c>
      <c r="B251" s="1" t="s">
        <v>184</v>
      </c>
      <c r="C251" s="1" t="s">
        <v>194</v>
      </c>
      <c r="D251" s="1" t="str">
        <f>HYPERLINK("https://talan.bank.gov.ua/get-user-certificate/6l6d8ewxAcSJyk5aBmc4","Завантажити сертифікат")</f>
        <v>Завантажити сертифікат</v>
      </c>
    </row>
    <row r="252" spans="1:4" ht="28.8" x14ac:dyDescent="0.3">
      <c r="A252" s="1">
        <v>11</v>
      </c>
      <c r="B252" s="1" t="s">
        <v>184</v>
      </c>
      <c r="C252" s="1" t="s">
        <v>195</v>
      </c>
      <c r="D252" s="1" t="str">
        <f>HYPERLINK("https://talan.bank.gov.ua/get-user-certificate/6l6d8g_9AjpnvdcTkTWp","Завантажити сертифікат")</f>
        <v>Завантажити сертифікат</v>
      </c>
    </row>
    <row r="253" spans="1:4" ht="28.8" x14ac:dyDescent="0.3">
      <c r="A253" s="1">
        <v>12</v>
      </c>
      <c r="B253" s="1" t="s">
        <v>184</v>
      </c>
      <c r="C253" s="1" t="s">
        <v>196</v>
      </c>
      <c r="D253" s="1" t="str">
        <f>HYPERLINK("https://talan.bank.gov.ua/get-user-certificate/6l6d8lcUBj-s513_ZPgT","Завантажити сертифікат")</f>
        <v>Завантажити сертифікат</v>
      </c>
    </row>
    <row r="254" spans="1:4" x14ac:dyDescent="0.3">
      <c r="A254" s="1">
        <v>13</v>
      </c>
      <c r="B254" s="1" t="s">
        <v>184</v>
      </c>
      <c r="C254" s="1" t="s">
        <v>197</v>
      </c>
      <c r="D254" s="1" t="str">
        <f>HYPERLINK("https://talan.bank.gov.ua/get-user-certificate/6l6d8_cZIbR7-0F8tR5G","Завантажити сертифікат")</f>
        <v>Завантажити сертифікат</v>
      </c>
    </row>
    <row r="255" spans="1:4" ht="28.8" x14ac:dyDescent="0.3">
      <c r="A255" s="1">
        <v>14</v>
      </c>
      <c r="B255" s="1" t="s">
        <v>184</v>
      </c>
      <c r="C255" s="1" t="s">
        <v>198</v>
      </c>
      <c r="D255" s="1" t="str">
        <f>HYPERLINK("https://talan.bank.gov.ua/get-user-certificate/6l6d8NiWBUZ0MCpkusT3","Завантажити сертифікат")</f>
        <v>Завантажити сертифікат</v>
      </c>
    </row>
    <row r="256" spans="1:4" ht="28.8" x14ac:dyDescent="0.3">
      <c r="A256" s="1">
        <v>15</v>
      </c>
      <c r="B256" s="1" t="s">
        <v>184</v>
      </c>
      <c r="C256" s="1" t="s">
        <v>199</v>
      </c>
      <c r="D256" s="1" t="str">
        <f>HYPERLINK("https://talan.bank.gov.ua/get-user-certificate/6l6d8LqLm1o2HRDoLAza","Завантажити сертифікат")</f>
        <v>Завантажити сертифікат</v>
      </c>
    </row>
    <row r="257" spans="1:4" x14ac:dyDescent="0.3">
      <c r="A257" s="1">
        <v>16</v>
      </c>
      <c r="B257" s="1" t="s">
        <v>184</v>
      </c>
      <c r="C257" s="1" t="s">
        <v>200</v>
      </c>
      <c r="D257" s="1" t="str">
        <f>HYPERLINK("https://talan.bank.gov.ua/get-user-certificate/6l6d8TTYb8Ja-49DeyBY","Завантажити сертифікат")</f>
        <v>Завантажити сертифікат</v>
      </c>
    </row>
    <row r="258" spans="1:4" x14ac:dyDescent="0.3">
      <c r="A258" s="1">
        <v>17</v>
      </c>
      <c r="B258" s="1" t="s">
        <v>184</v>
      </c>
      <c r="C258" s="1" t="s">
        <v>201</v>
      </c>
      <c r="D258" s="1" t="str">
        <f>HYPERLINK("https://talan.bank.gov.ua/get-user-certificate/6l6d8uayExjRqiVjFIJN","Завантажити сертифікат")</f>
        <v>Завантажити сертифікат</v>
      </c>
    </row>
    <row r="259" spans="1:4" x14ac:dyDescent="0.3">
      <c r="A259" s="1">
        <v>18</v>
      </c>
      <c r="B259" s="1" t="s">
        <v>184</v>
      </c>
      <c r="C259" s="1" t="s">
        <v>202</v>
      </c>
      <c r="D259" s="1" t="str">
        <f>HYPERLINK("https://talan.bank.gov.ua/get-user-certificate/6l6d8J3KnXZiuK00lHb-","Завантажити сертифікат")</f>
        <v>Завантажити сертифікат</v>
      </c>
    </row>
    <row r="260" spans="1:4" x14ac:dyDescent="0.3">
      <c r="A260" s="1">
        <v>19</v>
      </c>
      <c r="B260" s="1" t="s">
        <v>184</v>
      </c>
      <c r="C260" s="1" t="s">
        <v>203</v>
      </c>
      <c r="D260" s="1" t="str">
        <f>HYPERLINK("https://talan.bank.gov.ua/get-user-certificate/6l6d83wy0ZRFubosCJGk","Завантажити сертифікат")</f>
        <v>Завантажити сертифікат</v>
      </c>
    </row>
    <row r="261" spans="1:4" ht="28.8" x14ac:dyDescent="0.3">
      <c r="A261" s="1">
        <v>20</v>
      </c>
      <c r="B261" s="1" t="s">
        <v>184</v>
      </c>
      <c r="C261" s="1" t="s">
        <v>204</v>
      </c>
      <c r="D261" s="1" t="str">
        <f>HYPERLINK("https://talan.bank.gov.ua/get-user-certificate/6l6d8Wc4jcNca-N2wzKU","Завантажити сертифікат")</f>
        <v>Завантажити сертифікат</v>
      </c>
    </row>
    <row r="262" spans="1:4" x14ac:dyDescent="0.3">
      <c r="A262" s="1">
        <v>21</v>
      </c>
      <c r="B262" s="1" t="s">
        <v>184</v>
      </c>
      <c r="C262" s="1" t="s">
        <v>205</v>
      </c>
      <c r="D262" s="1" t="str">
        <f>HYPERLINK("https://talan.bank.gov.ua/get-user-certificate/6l6d8ndsvEznefEOd4-8","Завантажити сертифікат")</f>
        <v>Завантажити сертифікат</v>
      </c>
    </row>
    <row r="263" spans="1:4" ht="28.8" x14ac:dyDescent="0.3">
      <c r="A263" s="1">
        <v>22</v>
      </c>
      <c r="B263" s="1" t="s">
        <v>184</v>
      </c>
      <c r="C263" s="1" t="s">
        <v>206</v>
      </c>
      <c r="D263" s="1" t="str">
        <f>HYPERLINK("https://talan.bank.gov.ua/get-user-certificate/6l6d8CUqU_YULomvRHVD","Завантажити сертифікат")</f>
        <v>Завантажити сертифікат</v>
      </c>
    </row>
    <row r="264" spans="1:4" ht="28.8" x14ac:dyDescent="0.3">
      <c r="A264" s="1">
        <v>23</v>
      </c>
      <c r="B264" s="1" t="s">
        <v>184</v>
      </c>
      <c r="C264" s="1" t="s">
        <v>207</v>
      </c>
      <c r="D264" s="1" t="str">
        <f>HYPERLINK("https://talan.bank.gov.ua/get-user-certificate/6l6d8WbsW0tGRIWAiAvI","Завантажити сертифікат")</f>
        <v>Завантажити сертифікат</v>
      </c>
    </row>
    <row r="265" spans="1:4" ht="28.8" x14ac:dyDescent="0.3">
      <c r="A265" s="1">
        <v>24</v>
      </c>
      <c r="B265" s="1" t="s">
        <v>184</v>
      </c>
      <c r="C265" s="1" t="s">
        <v>208</v>
      </c>
      <c r="D265" s="1" t="str">
        <f>HYPERLINK("https://talan.bank.gov.ua/get-user-certificate/6l6d89D7ZOaC8Ed7qwDO","Завантажити сертифікат")</f>
        <v>Завантажити сертифікат</v>
      </c>
    </row>
    <row r="266" spans="1:4" ht="28.8" x14ac:dyDescent="0.3">
      <c r="A266" s="1">
        <v>25</v>
      </c>
      <c r="B266" s="1" t="s">
        <v>184</v>
      </c>
      <c r="C266" s="1" t="s">
        <v>209</v>
      </c>
      <c r="D266" s="1" t="str">
        <f>HYPERLINK("https://talan.bank.gov.ua/get-user-certificate/6l6d85gy7R2DrLaS-J_i","Завантажити сертифікат")</f>
        <v>Завантажити сертифікат</v>
      </c>
    </row>
    <row r="267" spans="1:4" x14ac:dyDescent="0.3">
      <c r="A267" s="1">
        <v>26</v>
      </c>
      <c r="B267" s="1" t="s">
        <v>184</v>
      </c>
      <c r="C267" s="1" t="s">
        <v>210</v>
      </c>
      <c r="D267" s="1" t="str">
        <f>HYPERLINK("https://talan.bank.gov.ua/get-user-certificate/6l6d89NpWimKuUExdtR-","Завантажити сертифікат")</f>
        <v>Завантажити сертифікат</v>
      </c>
    </row>
    <row r="268" spans="1:4" x14ac:dyDescent="0.3">
      <c r="A268" s="1">
        <v>27</v>
      </c>
      <c r="B268" s="1" t="s">
        <v>184</v>
      </c>
      <c r="C268" s="1" t="s">
        <v>211</v>
      </c>
      <c r="D268" s="1" t="str">
        <f>HYPERLINK("https://talan.bank.gov.ua/get-user-certificate/6l6d8znsPOEzfJZVkvs6","Завантажити сертифікат")</f>
        <v>Завантажити сертифікат</v>
      </c>
    </row>
    <row r="269" spans="1:4" x14ac:dyDescent="0.3">
      <c r="A269" s="1">
        <v>28</v>
      </c>
      <c r="B269" s="1" t="s">
        <v>184</v>
      </c>
      <c r="C269" s="1" t="s">
        <v>212</v>
      </c>
      <c r="D269" s="1" t="str">
        <f>HYPERLINK("https://talan.bank.gov.ua/get-user-certificate/6l6d8Qs6m2vzrh45H2hl","Завантажити сертифікат")</f>
        <v>Завантажити сертифікат</v>
      </c>
    </row>
    <row r="270" spans="1:4" x14ac:dyDescent="0.3">
      <c r="A270" s="1">
        <v>29</v>
      </c>
      <c r="B270" s="1" t="s">
        <v>184</v>
      </c>
      <c r="C270" s="1" t="s">
        <v>213</v>
      </c>
      <c r="D270" s="1" t="str">
        <f>HYPERLINK("https://talan.bank.gov.ua/get-user-certificate/6l6d8Axng_iAik7rpCX-","Завантажити сертифікат")</f>
        <v>Завантажити сертифікат</v>
      </c>
    </row>
    <row r="271" spans="1:4" x14ac:dyDescent="0.3">
      <c r="A271" s="1">
        <v>30</v>
      </c>
      <c r="B271" s="1" t="s">
        <v>184</v>
      </c>
      <c r="C271" s="1" t="s">
        <v>214</v>
      </c>
      <c r="D271" s="1" t="str">
        <f>HYPERLINK("https://talan.bank.gov.ua/get-user-certificate/6l6d8_NDsL2aXZlc_vhQ","Завантажити сертифікат")</f>
        <v>Завантажити сертифікат</v>
      </c>
    </row>
    <row r="272" spans="1:4" x14ac:dyDescent="0.3">
      <c r="A272" s="1">
        <v>31</v>
      </c>
      <c r="B272" s="1" t="s">
        <v>184</v>
      </c>
      <c r="C272" s="1" t="s">
        <v>215</v>
      </c>
      <c r="D272" s="1" t="str">
        <f>HYPERLINK("https://talan.bank.gov.ua/get-user-certificate/6l6d8A4VmJSzSHjVZvtF","Завантажити сертифікат")</f>
        <v>Завантажити сертифікат</v>
      </c>
    </row>
    <row r="273" spans="1:4" ht="28.8" x14ac:dyDescent="0.3">
      <c r="A273" s="1">
        <v>32</v>
      </c>
      <c r="B273" s="1" t="s">
        <v>184</v>
      </c>
      <c r="C273" s="1" t="s">
        <v>216</v>
      </c>
      <c r="D273" s="1" t="str">
        <f>HYPERLINK("https://talan.bank.gov.ua/get-user-certificate/6l6d8a8Bf5swwBFHXxem","Завантажити сертифікат")</f>
        <v>Завантажити сертифікат</v>
      </c>
    </row>
    <row r="274" spans="1:4" ht="28.8" x14ac:dyDescent="0.3">
      <c r="A274" s="1">
        <v>33</v>
      </c>
      <c r="B274" s="1" t="s">
        <v>184</v>
      </c>
      <c r="C274" s="1" t="s">
        <v>217</v>
      </c>
      <c r="D274" s="1" t="str">
        <f>HYPERLINK("https://talan.bank.gov.ua/get-user-certificate/6l6d89h3tZP_S4Oddi-1","Завантажити сертифікат")</f>
        <v>Завантажити сертифікат</v>
      </c>
    </row>
    <row r="275" spans="1:4" x14ac:dyDescent="0.3">
      <c r="A275" s="1">
        <v>34</v>
      </c>
      <c r="B275" s="1" t="s">
        <v>184</v>
      </c>
      <c r="C275" s="1" t="s">
        <v>218</v>
      </c>
      <c r="D275" s="1" t="str">
        <f>HYPERLINK("https://talan.bank.gov.ua/get-user-certificate/6l6d89CzBxSiebB-ehTy","Завантажити сертифікат")</f>
        <v>Завантажити сертифікат</v>
      </c>
    </row>
    <row r="276" spans="1:4" x14ac:dyDescent="0.3">
      <c r="A276" s="1">
        <v>35</v>
      </c>
      <c r="B276" s="1" t="s">
        <v>184</v>
      </c>
      <c r="C276" s="1" t="s">
        <v>219</v>
      </c>
      <c r="D276" s="1" t="str">
        <f>HYPERLINK("https://talan.bank.gov.ua/get-user-certificate/6l6d8bBgb2ev-Y4kiVh8","Завантажити сертифікат")</f>
        <v>Завантажити сертифікат</v>
      </c>
    </row>
    <row r="277" spans="1:4" x14ac:dyDescent="0.3">
      <c r="A277" s="1">
        <v>36</v>
      </c>
      <c r="B277" s="1" t="s">
        <v>184</v>
      </c>
      <c r="C277" s="1" t="s">
        <v>220</v>
      </c>
      <c r="D277" s="1" t="str">
        <f>HYPERLINK("https://talan.bank.gov.ua/get-user-certificate/6l6d8KOXHhyDwHd4cy7V","Завантажити сертифікат")</f>
        <v>Завантажити сертифікат</v>
      </c>
    </row>
    <row r="278" spans="1:4" ht="28.8" x14ac:dyDescent="0.3">
      <c r="A278" s="1">
        <v>37</v>
      </c>
      <c r="B278" s="1" t="s">
        <v>184</v>
      </c>
      <c r="C278" s="1" t="s">
        <v>221</v>
      </c>
      <c r="D278" s="1" t="str">
        <f>HYPERLINK("https://talan.bank.gov.ua/get-user-certificate/6l6d8yAM5zQ5uRZY5aXj","Завантажити сертифікат")</f>
        <v>Завантажити сертифікат</v>
      </c>
    </row>
    <row r="279" spans="1:4" x14ac:dyDescent="0.3">
      <c r="A279" s="1">
        <v>38</v>
      </c>
      <c r="B279" s="1" t="s">
        <v>184</v>
      </c>
      <c r="C279" s="1" t="s">
        <v>222</v>
      </c>
      <c r="D279" s="1" t="str">
        <f>HYPERLINK("https://talan.bank.gov.ua/get-user-certificate/6l6d8IGpyPzvZx53dR0s","Завантажити сертифікат")</f>
        <v>Завантажити сертифікат</v>
      </c>
    </row>
    <row r="280" spans="1:4" ht="28.8" x14ac:dyDescent="0.3">
      <c r="A280" s="1">
        <v>39</v>
      </c>
      <c r="B280" s="1" t="s">
        <v>184</v>
      </c>
      <c r="C280" s="1" t="s">
        <v>223</v>
      </c>
      <c r="D280" s="1" t="str">
        <f>HYPERLINK("https://talan.bank.gov.ua/get-user-certificate/6l6d8NV2gT24BeElKkIc","Завантажити сертифікат")</f>
        <v>Завантажити сертифікат</v>
      </c>
    </row>
    <row r="281" spans="1:4" x14ac:dyDescent="0.3">
      <c r="A281" s="1">
        <v>40</v>
      </c>
      <c r="B281" s="1" t="s">
        <v>184</v>
      </c>
      <c r="C281" s="1" t="s">
        <v>224</v>
      </c>
      <c r="D281" s="1" t="str">
        <f>HYPERLINK("https://talan.bank.gov.ua/get-user-certificate/6l6d8BRI6C5-JiGsRHba","Завантажити сертифікат")</f>
        <v>Завантажити сертифікат</v>
      </c>
    </row>
    <row r="282" spans="1:4" x14ac:dyDescent="0.3">
      <c r="A282" s="1">
        <v>41</v>
      </c>
      <c r="B282" s="1" t="s">
        <v>184</v>
      </c>
      <c r="C282" s="1" t="s">
        <v>225</v>
      </c>
      <c r="D282" s="1" t="str">
        <f>HYPERLINK("https://talan.bank.gov.ua/get-user-certificate/6l6d87XVbfXO9TA5Pv-3","Завантажити сертифікат")</f>
        <v>Завантажити сертифікат</v>
      </c>
    </row>
    <row r="283" spans="1:4" x14ac:dyDescent="0.3">
      <c r="A283" s="1">
        <v>42</v>
      </c>
      <c r="B283" s="1" t="s">
        <v>184</v>
      </c>
      <c r="C283" s="1" t="s">
        <v>226</v>
      </c>
      <c r="D283" s="1" t="str">
        <f>HYPERLINK("https://talan.bank.gov.ua/get-user-certificate/6l6d8udbV-_Cc1WdKAPv","Завантажити сертифікат")</f>
        <v>Завантажити сертифікат</v>
      </c>
    </row>
    <row r="284" spans="1:4" x14ac:dyDescent="0.3">
      <c r="A284" s="1">
        <v>43</v>
      </c>
      <c r="B284" s="1" t="s">
        <v>184</v>
      </c>
      <c r="C284" s="1" t="s">
        <v>227</v>
      </c>
      <c r="D284" s="1" t="str">
        <f>HYPERLINK("https://talan.bank.gov.ua/get-user-certificate/6l6d8g9PhRCz0WHYih1q","Завантажити сертифікат")</f>
        <v>Завантажити сертифікат</v>
      </c>
    </row>
    <row r="285" spans="1:4" ht="28.8" x14ac:dyDescent="0.3">
      <c r="A285" s="1">
        <v>44</v>
      </c>
      <c r="B285" s="1" t="s">
        <v>184</v>
      </c>
      <c r="C285" s="1" t="s">
        <v>228</v>
      </c>
      <c r="D285" s="1" t="str">
        <f>HYPERLINK("https://talan.bank.gov.ua/get-user-certificate/6l6d8L_tzzy0wXiG4oCc","Завантажити сертифікат")</f>
        <v>Завантажити сертифікат</v>
      </c>
    </row>
    <row r="286" spans="1:4" x14ac:dyDescent="0.3">
      <c r="A286" s="1">
        <v>45</v>
      </c>
      <c r="B286" s="1" t="s">
        <v>184</v>
      </c>
      <c r="C286" s="1" t="s">
        <v>229</v>
      </c>
      <c r="D286" s="1" t="str">
        <f>HYPERLINK("https://talan.bank.gov.ua/get-user-certificate/6l6d81pTnfSoUVA2OqO8","Завантажити сертифікат")</f>
        <v>Завантажити сертифікат</v>
      </c>
    </row>
    <row r="287" spans="1:4" x14ac:dyDescent="0.3">
      <c r="A287" s="1">
        <v>46</v>
      </c>
      <c r="B287" t="s">
        <v>184</v>
      </c>
      <c r="C287" t="s">
        <v>256</v>
      </c>
      <c r="D287" t="str">
        <f>HYPERLINK("https://talan.bank.gov.ua/get-user-certificate/pRQLAVHBBduYUmeQYy8J","Завантажити сертифікат")</f>
        <v>Завантажити сертифікат</v>
      </c>
    </row>
    <row r="289" spans="1:4" x14ac:dyDescent="0.3">
      <c r="A289" s="5" t="s">
        <v>230</v>
      </c>
      <c r="B289" s="5"/>
      <c r="C289" s="5"/>
      <c r="D289" s="5"/>
    </row>
    <row r="290" spans="1:4" x14ac:dyDescent="0.3">
      <c r="A290" s="2" t="s">
        <v>237</v>
      </c>
      <c r="B290" s="2" t="s">
        <v>0</v>
      </c>
      <c r="C290" s="2" t="s">
        <v>1</v>
      </c>
      <c r="D290" s="2" t="s">
        <v>2</v>
      </c>
    </row>
    <row r="291" spans="1:4" x14ac:dyDescent="0.3">
      <c r="A291" s="1">
        <v>1</v>
      </c>
      <c r="B291" s="1" t="s">
        <v>230</v>
      </c>
      <c r="C291" s="1" t="s">
        <v>231</v>
      </c>
      <c r="D291" s="1" t="str">
        <f>HYPERLINK("https://talan.bank.gov.ua/get-user-certificate/6l6d8AprDgJTwi4RZUJb","Завантажити сертифікат")</f>
        <v>Завантажити сертифікат</v>
      </c>
    </row>
    <row r="292" spans="1:4" x14ac:dyDescent="0.3">
      <c r="A292" s="1">
        <v>2</v>
      </c>
      <c r="B292" s="1" t="s">
        <v>230</v>
      </c>
      <c r="C292" s="1" t="s">
        <v>232</v>
      </c>
      <c r="D292" s="1" t="str">
        <f>HYPERLINK("https://talan.bank.gov.ua/get-user-certificate/6l6d8KU3fGuokg1LHKRe","Завантажити сертифікат")</f>
        <v>Завантажити сертифікат</v>
      </c>
    </row>
    <row r="293" spans="1:4" x14ac:dyDescent="0.3">
      <c r="A293" s="1">
        <v>3</v>
      </c>
      <c r="B293" t="s">
        <v>230</v>
      </c>
      <c r="C293" t="s">
        <v>257</v>
      </c>
      <c r="D293" t="str">
        <f>HYPERLINK("https://talan.bank.gov.ua/get-user-certificate/pRQLAn8NV8bTarajOQRB","Завантажити сертифікат")</f>
        <v>Завантажити сертифікат</v>
      </c>
    </row>
    <row r="295" spans="1:4" x14ac:dyDescent="0.3">
      <c r="A295" s="5" t="s">
        <v>233</v>
      </c>
      <c r="B295" s="5"/>
      <c r="C295" s="5"/>
      <c r="D295" s="5"/>
    </row>
    <row r="297" spans="1:4" x14ac:dyDescent="0.3">
      <c r="A297" s="1">
        <v>1</v>
      </c>
      <c r="B297" s="1" t="s">
        <v>233</v>
      </c>
      <c r="C297" s="1" t="s">
        <v>234</v>
      </c>
      <c r="D297" s="1" t="str">
        <f>HYPERLINK("https://talan.bank.gov.ua/get-user-certificate/6l6d8Z37r4Fns1FqYpYp","Завантажити сертифікат")</f>
        <v>Завантажити сертифікат</v>
      </c>
    </row>
    <row r="298" spans="1:4" x14ac:dyDescent="0.3">
      <c r="A298" s="1">
        <v>2</v>
      </c>
      <c r="B298" s="1" t="s">
        <v>233</v>
      </c>
      <c r="C298" s="1" t="s">
        <v>235</v>
      </c>
      <c r="D298" s="1" t="str">
        <f>HYPERLINK("https://talan.bank.gov.ua/get-user-certificate/6l6d85K3CNzMoUfHLh5L","Завантажити сертифікат")</f>
        <v>Завантажити сертифікат</v>
      </c>
    </row>
    <row r="299" spans="1:4" x14ac:dyDescent="0.3">
      <c r="A299" s="1">
        <v>3</v>
      </c>
      <c r="B299" s="1" t="s">
        <v>233</v>
      </c>
      <c r="C299" s="1" t="s">
        <v>236</v>
      </c>
      <c r="D299" s="1" t="str">
        <f>HYPERLINK("https://talan.bank.gov.ua/get-user-certificate/6l6d8plhRUDUzmN9N72g","Завантажити сертифікат")</f>
        <v>Завантажити сертифікат</v>
      </c>
    </row>
    <row r="300" spans="1:4" x14ac:dyDescent="0.3">
      <c r="A300" s="1">
        <v>4</v>
      </c>
      <c r="B300" t="s">
        <v>233</v>
      </c>
      <c r="C300" t="s">
        <v>258</v>
      </c>
      <c r="D300" t="str">
        <f>HYPERLINK("https://talan.bank.gov.ua/get-user-certificate/pRQLAxheZvvzT99KLDBW","Завантажити сертифікат")</f>
        <v>Завантажити сертифікат</v>
      </c>
    </row>
    <row r="302" spans="1:4" x14ac:dyDescent="0.3">
      <c r="A302" s="6" t="s">
        <v>260</v>
      </c>
      <c r="B302" s="6"/>
      <c r="C302" s="6"/>
      <c r="D302" s="6"/>
    </row>
    <row r="303" spans="1:4" x14ac:dyDescent="0.3">
      <c r="A303" s="2" t="s">
        <v>237</v>
      </c>
      <c r="B303" s="2" t="s">
        <v>0</v>
      </c>
      <c r="C303" s="2" t="s">
        <v>1</v>
      </c>
      <c r="D303" s="2" t="s">
        <v>2</v>
      </c>
    </row>
    <row r="304" spans="1:4" x14ac:dyDescent="0.3">
      <c r="A304" s="1">
        <v>1</v>
      </c>
      <c r="B304" s="4" t="s">
        <v>260</v>
      </c>
      <c r="C304" t="s">
        <v>259</v>
      </c>
      <c r="D304" t="str">
        <f>HYPERLINK("https://talan.bank.gov.ua/get-user-certificate/pRQLAPmKvc97LOFxKHKg","Завантажити сертифікат")</f>
        <v>Завантажити сертифікат</v>
      </c>
    </row>
    <row r="306" spans="1:4" x14ac:dyDescent="0.3">
      <c r="A306" s="6" t="s">
        <v>268</v>
      </c>
      <c r="B306" s="6"/>
      <c r="C306" s="6"/>
      <c r="D306" s="6"/>
    </row>
    <row r="307" spans="1:4" x14ac:dyDescent="0.3">
      <c r="A307" s="2" t="s">
        <v>237</v>
      </c>
      <c r="B307" s="2" t="s">
        <v>0</v>
      </c>
      <c r="C307" s="2" t="s">
        <v>1</v>
      </c>
      <c r="D307" s="2" t="s">
        <v>2</v>
      </c>
    </row>
    <row r="308" spans="1:4" x14ac:dyDescent="0.3">
      <c r="A308" s="1">
        <v>1</v>
      </c>
      <c r="B308" s="4" t="s">
        <v>268</v>
      </c>
      <c r="C308" t="s">
        <v>267</v>
      </c>
      <c r="D308" t="str">
        <f>HYPERLINK("https://talan.bank.gov.ua/get-user-certificate/pRQLAcnTrEr3zFyM2K4u","Завантажити сертифікат")</f>
        <v>Завантажити сертифікат</v>
      </c>
    </row>
    <row r="310" spans="1:4" x14ac:dyDescent="0.3">
      <c r="A310" s="6" t="s">
        <v>266</v>
      </c>
      <c r="B310" s="6"/>
      <c r="C310" s="6"/>
      <c r="D310" s="6"/>
    </row>
    <row r="311" spans="1:4" customFormat="1" x14ac:dyDescent="0.3">
      <c r="A311" s="2" t="s">
        <v>237</v>
      </c>
      <c r="B311" s="2" t="s">
        <v>0</v>
      </c>
      <c r="C311" s="2" t="s">
        <v>1</v>
      </c>
      <c r="D311" s="2" t="s">
        <v>2</v>
      </c>
    </row>
    <row r="312" spans="1:4" customFormat="1" x14ac:dyDescent="0.3">
      <c r="A312" s="1">
        <v>1</v>
      </c>
      <c r="B312" s="4" t="s">
        <v>266</v>
      </c>
      <c r="C312" t="s">
        <v>265</v>
      </c>
      <c r="D312" t="str">
        <f>HYPERLINK("https://talan.bank.gov.ua/get-user-certificate/pRQLAAIHSUtOPqgWp11j","Завантажити сертифікат")</f>
        <v>Завантажити сертифікат</v>
      </c>
    </row>
    <row r="313" spans="1:4" customFormat="1" x14ac:dyDescent="0.3">
      <c r="A313" s="1"/>
      <c r="B313" s="1"/>
      <c r="C313" s="1"/>
    </row>
    <row r="314" spans="1:4" customFormat="1" x14ac:dyDescent="0.3">
      <c r="A314" s="6" t="s">
        <v>264</v>
      </c>
      <c r="B314" s="6"/>
      <c r="C314" s="6"/>
      <c r="D314" s="6"/>
    </row>
    <row r="315" spans="1:4" customFormat="1" x14ac:dyDescent="0.3">
      <c r="A315" s="2" t="s">
        <v>237</v>
      </c>
      <c r="B315" s="2" t="s">
        <v>0</v>
      </c>
      <c r="C315" s="2" t="s">
        <v>1</v>
      </c>
      <c r="D315" s="2" t="s">
        <v>2</v>
      </c>
    </row>
    <row r="316" spans="1:4" x14ac:dyDescent="0.3">
      <c r="A316" s="1">
        <v>1</v>
      </c>
      <c r="B316" s="4" t="s">
        <v>264</v>
      </c>
      <c r="C316" t="s">
        <v>263</v>
      </c>
      <c r="D316" t="str">
        <f>HYPERLINK("https://talan.bank.gov.ua/get-user-certificate/pRQLAGz66T5BpPAHWENA","Завантажити сертифікат")</f>
        <v>Завантажити сертифікат</v>
      </c>
    </row>
    <row r="318" spans="1:4" x14ac:dyDescent="0.3">
      <c r="A318" s="6" t="s">
        <v>262</v>
      </c>
      <c r="B318" s="6"/>
      <c r="C318" s="6"/>
      <c r="D318" s="6"/>
    </row>
    <row r="319" spans="1:4" x14ac:dyDescent="0.3">
      <c r="A319" s="2" t="s">
        <v>237</v>
      </c>
      <c r="B319" s="2" t="s">
        <v>0</v>
      </c>
      <c r="C319" s="2" t="s">
        <v>1</v>
      </c>
      <c r="D319" s="2" t="s">
        <v>2</v>
      </c>
    </row>
    <row r="320" spans="1:4" x14ac:dyDescent="0.3">
      <c r="A320" s="1">
        <v>1</v>
      </c>
      <c r="B320" s="4" t="s">
        <v>262</v>
      </c>
      <c r="C320" t="s">
        <v>261</v>
      </c>
      <c r="D320" t="str">
        <f>HYPERLINK("https://talan.bank.gov.ua/get-user-certificate/pRQLAsKFEIofkGrY_Umt","Завантажити сертифікат")</f>
        <v>Завантажити сертифікат</v>
      </c>
    </row>
    <row r="322" spans="1:4" x14ac:dyDescent="0.3">
      <c r="A322" s="6" t="s">
        <v>270</v>
      </c>
      <c r="B322" s="6"/>
      <c r="C322" s="6"/>
      <c r="D322" s="6"/>
    </row>
    <row r="323" spans="1:4" x14ac:dyDescent="0.3">
      <c r="A323" s="2" t="s">
        <v>237</v>
      </c>
      <c r="B323" s="2" t="s">
        <v>0</v>
      </c>
      <c r="C323" s="2" t="s">
        <v>1</v>
      </c>
      <c r="D323" s="2" t="s">
        <v>2</v>
      </c>
    </row>
    <row r="324" spans="1:4" x14ac:dyDescent="0.3">
      <c r="A324" s="1">
        <v>1</v>
      </c>
      <c r="B324" t="s">
        <v>270</v>
      </c>
      <c r="C324" t="s">
        <v>269</v>
      </c>
      <c r="D324" t="str">
        <f>HYPERLINK("https://talan.bank.gov.ua/get-user-certificate/pRQLAEllot9NaQh4QyB-","Завантажити сертифікат")</f>
        <v>Завантажити сертифікат</v>
      </c>
    </row>
  </sheetData>
  <mergeCells count="26">
    <mergeCell ref="A318:D318"/>
    <mergeCell ref="A322:D322"/>
    <mergeCell ref="A289:D289"/>
    <mergeCell ref="A295:D295"/>
    <mergeCell ref="A302:D302"/>
    <mergeCell ref="A306:D306"/>
    <mergeCell ref="A310:D310"/>
    <mergeCell ref="A314:D314"/>
    <mergeCell ref="A240:D240"/>
    <mergeCell ref="A103:D103"/>
    <mergeCell ref="A134:D134"/>
    <mergeCell ref="A141:D141"/>
    <mergeCell ref="A148:D148"/>
    <mergeCell ref="A167:D167"/>
    <mergeCell ref="A193:D193"/>
    <mergeCell ref="A201:D201"/>
    <mergeCell ref="A209:D209"/>
    <mergeCell ref="A218:D218"/>
    <mergeCell ref="A223:D223"/>
    <mergeCell ref="A230:D230"/>
    <mergeCell ref="A55:D55"/>
    <mergeCell ref="A1:D1"/>
    <mergeCell ref="A28:D28"/>
    <mergeCell ref="A35:D35"/>
    <mergeCell ref="A40:D40"/>
    <mergeCell ref="A50:D50"/>
  </mergeCells>
  <hyperlinks>
    <hyperlink ref="D3" r:id="rId1" tooltip="Завантажити сертифікат" display="Завантажити сертифікат"/>
    <hyperlink ref="D4" r:id="rId2" tooltip="Завантажити сертифікат" display="Завантажити сертифікат"/>
    <hyperlink ref="D5" r:id="rId3" tooltip="Завантажити сертифікат" display="Завантажити сертифікат"/>
    <hyperlink ref="D6" r:id="rId4" tooltip="Завантажити сертифікат" display="Завантажити сертифікат"/>
    <hyperlink ref="D7" r:id="rId5" tooltip="Завантажити сертифікат" display="Завантажити сертифікат"/>
    <hyperlink ref="D8" r:id="rId6" tooltip="Завантажити сертифікат" display="Завантажити сертифікат"/>
    <hyperlink ref="D9" r:id="rId7" tooltip="Завантажити сертифікат" display="Завантажити сертифікат"/>
    <hyperlink ref="D10" r:id="rId8" tooltip="Завантажити сертифікат" display="Завантажити сертифікат"/>
    <hyperlink ref="D11" r:id="rId9" tooltip="Завантажити сертифікат" display="Завантажити сертифікат"/>
    <hyperlink ref="D12" r:id="rId10" tooltip="Завантажити сертифікат" display="Завантажити сертифікат"/>
    <hyperlink ref="D13" r:id="rId11" tooltip="Завантажити сертифікат" display="Завантажити сертифікат"/>
    <hyperlink ref="D14" r:id="rId12" tooltip="Завантажити сертифікат" display="Завантажити сертифікат"/>
    <hyperlink ref="D15" r:id="rId13" tooltip="Завантажити сертифікат" display="Завантажити сертифікат"/>
    <hyperlink ref="D16" r:id="rId14" tooltip="Завантажити сертифікат" display="Завантажити сертифікат"/>
    <hyperlink ref="D17" r:id="rId15" tooltip="Завантажити сертифікат" display="Завантажити сертифікат"/>
    <hyperlink ref="D18" r:id="rId16" tooltip="Завантажити сертифікат" display="Завантажити сертифікат"/>
    <hyperlink ref="D19" r:id="rId17" tooltip="Завантажити сертифікат" display="Завантажити сертифікат"/>
    <hyperlink ref="D20" r:id="rId18" tooltip="Завантажити сертифікат" display="Завантажити сертифікат"/>
    <hyperlink ref="D21" r:id="rId19" tooltip="Завантажити сертифікат" display="Завантажити сертифікат"/>
    <hyperlink ref="D22" r:id="rId20" tooltip="Завантажити сертифікат" display="Завантажити сертифікат"/>
    <hyperlink ref="D23" r:id="rId21" tooltip="Завантажити сертифікат" display="Завантажити сертифікат"/>
    <hyperlink ref="D24" r:id="rId22" tooltip="Завантажити сертифікат" display="Завантажити сертифікат"/>
    <hyperlink ref="D25" r:id="rId23" tooltip="Завантажити сертифікат" display="Завантажити сертифікат"/>
    <hyperlink ref="D30" r:id="rId24" tooltip="Завантажити сертифікат" display="Завантажити сертифікат"/>
    <hyperlink ref="D31" r:id="rId25" tooltip="Завантажити сертифікат" display="Завантажити сертифікат"/>
    <hyperlink ref="D32" r:id="rId26" tooltip="Завантажити сертифікат" display="Завантажити сертифікат"/>
    <hyperlink ref="D26" r:id="rId27" tooltip="Завантажити сертифікат" display="Завантажити сертифікат"/>
    <hyperlink ref="D37" r:id="rId28" tooltip="Завантажити сертифікат" display="Завантажити сертифікат"/>
    <hyperlink ref="D33" r:id="rId29" tooltip="Завантажити сертифікат" display="Завантажити сертифікат"/>
    <hyperlink ref="D38" r:id="rId30" tooltip="Завантажити сертифікат" display="Завантажити сертифікат"/>
    <hyperlink ref="D42" r:id="rId31" tooltip="Завантажити сертифікат" display="Завантажити сертифікат"/>
    <hyperlink ref="D43" r:id="rId32" tooltip="Завантажити сертифікат" display="Завантажити сертифікат"/>
    <hyperlink ref="D44" r:id="rId33" tooltip="Завантажити сертифікат" display="Завантажити сертифікат"/>
    <hyperlink ref="D45" r:id="rId34" tooltip="Завантажити сертифікат" display="Завантажити сертифікат"/>
    <hyperlink ref="D46" r:id="rId35" tooltip="Завантажити сертифікат" display="Завантажити сертифікат"/>
    <hyperlink ref="D47" r:id="rId36" tooltip="Завантажити сертифікат" display="Завантажити сертифікат"/>
    <hyperlink ref="D52" r:id="rId37" tooltip="Завантажити сертифікат" display="Завантажити сертифікат"/>
    <hyperlink ref="D53" r:id="rId38" tooltip="Завантажити сертифікат" display="Завантажити сертифікат"/>
    <hyperlink ref="D57" r:id="rId39" tooltip="Завантажити сертифікат" display="Завантажити сертифікат"/>
    <hyperlink ref="D58" r:id="rId40" tooltip="Завантажити сертифікат" display="Завантажити сертифікат"/>
    <hyperlink ref="D59" r:id="rId41" tooltip="Завантажити сертифікат" display="Завантажити сертифікат"/>
    <hyperlink ref="D60" r:id="rId42" tooltip="Завантажити сертифікат" display="Завантажити сертифікат"/>
    <hyperlink ref="D61" r:id="rId43" tooltip="Завантажити сертифікат" display="Завантажити сертифікат"/>
    <hyperlink ref="D62" r:id="rId44" tooltip="Завантажити сертифікат" display="Завантажити сертифікат"/>
    <hyperlink ref="D63" r:id="rId45" tooltip="Завантажити сертифікат" display="Завантажити сертифікат"/>
    <hyperlink ref="D64" r:id="rId46" tooltip="Завантажити сертифікат" display="Завантажити сертифікат"/>
    <hyperlink ref="D65" r:id="rId47" tooltip="Завантажити сертифікат" display="Завантажити сертифікат"/>
    <hyperlink ref="D66" r:id="rId48" tooltip="Завантажити сертифікат" display="Завантажити сертифікат"/>
    <hyperlink ref="D67" r:id="rId49" tooltip="Завантажити сертифікат" display="Завантажити сертифікат"/>
    <hyperlink ref="D68" r:id="rId50" tooltip="Завантажити сертифікат" display="Завантажити сертифікат"/>
    <hyperlink ref="D69" r:id="rId51" tooltip="Завантажити сертифікат" display="Завантажити сертифікат"/>
    <hyperlink ref="D70" r:id="rId52" tooltip="Завантажити сертифікат" display="Завантажити сертифікат"/>
    <hyperlink ref="D71" r:id="rId53" tooltip="Завантажити сертифікат" display="Завантажити сертифікат"/>
    <hyperlink ref="D72" r:id="rId54" tooltip="Завантажити сертифікат" display="Завантажити сертифікат"/>
    <hyperlink ref="D73" r:id="rId55" tooltip="Завантажити сертифікат" display="Завантажити сертифікат"/>
    <hyperlink ref="D74" r:id="rId56" tooltip="Завантажити сертифікат" display="Завантажити сертифікат"/>
    <hyperlink ref="D75" r:id="rId57" tooltip="Завантажити сертифікат" display="Завантажити сертифікат"/>
    <hyperlink ref="D76" r:id="rId58" tooltip="Завантажити сертифікат" display="Завантажити сертифікат"/>
    <hyperlink ref="D77" r:id="rId59" tooltip="Завантажити сертифікат" display="Завантажити сертифікат"/>
    <hyperlink ref="D78" r:id="rId60" tooltip="Завантажити сертифікат" display="Завантажити сертифікат"/>
    <hyperlink ref="D79" r:id="rId61" tooltip="Завантажити сертифікат" display="Завантажити сертифікат"/>
    <hyperlink ref="D80" r:id="rId62" tooltip="Завантажити сертифікат" display="Завантажити сертифікат"/>
    <hyperlink ref="D81" r:id="rId63" tooltip="Завантажити сертифікат" display="Завантажити сертифікат"/>
    <hyperlink ref="D82" r:id="rId64" tooltip="Завантажити сертифікат" display="Завантажити сертифікат"/>
    <hyperlink ref="D83" r:id="rId65" tooltip="Завантажити сертифікат" display="Завантажити сертифікат"/>
    <hyperlink ref="D84" r:id="rId66" tooltip="Завантажити сертифікат" display="Завантажити сертифікат"/>
    <hyperlink ref="D85" r:id="rId67" tooltip="Завантажити сертифікат" display="Завантажити сертифікат"/>
    <hyperlink ref="D86" r:id="rId68" tooltip="Завантажити сертифікат" display="Завантажити сертифікат"/>
    <hyperlink ref="D87" r:id="rId69" tooltip="Завантажити сертифікат" display="Завантажити сертифікат"/>
    <hyperlink ref="D88" r:id="rId70" tooltip="Завантажити сертифікат" display="Завантажити сертифікат"/>
    <hyperlink ref="D89" r:id="rId71" tooltip="Завантажити сертифікат" display="Завантажити сертифікат"/>
    <hyperlink ref="D90" r:id="rId72" tooltip="Завантажити сертифікат" display="Завантажити сертифікат"/>
    <hyperlink ref="D91" r:id="rId73" tooltip="Завантажити сертифікат" display="Завантажити сертифікат"/>
    <hyperlink ref="D92" r:id="rId74" tooltip="Завантажити сертифікат" display="Завантажити сертифікат"/>
    <hyperlink ref="D93" r:id="rId75" tooltip="Завантажити сертифікат" display="Завантажити сертифікат"/>
    <hyperlink ref="D94" r:id="rId76" tooltip="Завантажити сертифікат" display="Завантажити сертифікат"/>
    <hyperlink ref="D95" r:id="rId77" tooltip="Завантажити сертифікат" display="Завантажити сертифікат"/>
    <hyperlink ref="D96" r:id="rId78" tooltip="Завантажити сертифікат" display="Завантажити сертифікат"/>
    <hyperlink ref="D97" r:id="rId79" tooltip="Завантажити сертифікат" display="Завантажити сертифікат"/>
    <hyperlink ref="D98" r:id="rId80" tooltip="Завантажити сертифікат" display="Завантажити сертифікат"/>
    <hyperlink ref="D99" r:id="rId81" tooltip="Завантажити сертифікат" display="Завантажити сертифікат"/>
    <hyperlink ref="D100" r:id="rId82" tooltip="Завантажити сертифікат" display="Завантажити сертифікат"/>
    <hyperlink ref="D101" r:id="rId83" tooltip="Завантажити сертифікат" display="Завантажити сертифікат"/>
    <hyperlink ref="D105" r:id="rId84" tooltip="Завантажити сертифікат" display="Завантажити сертифікат"/>
    <hyperlink ref="D106" r:id="rId85" tooltip="Завантажити сертифікат" display="Завантажити сертифікат"/>
    <hyperlink ref="D107" r:id="rId86" tooltip="Завантажити сертифікат" display="Завантажити сертифікат"/>
    <hyperlink ref="D108" r:id="rId87" tooltip="Завантажити сертифікат" display="Завантажити сертифікат"/>
    <hyperlink ref="D109" r:id="rId88" tooltip="Завантажити сертифікат" display="Завантажити сертифікат"/>
    <hyperlink ref="D110" r:id="rId89" tooltip="Завантажити сертифікат" display="Завантажити сертифікат"/>
    <hyperlink ref="D111" r:id="rId90" tooltip="Завантажити сертифікат" display="Завантажити сертифікат"/>
    <hyperlink ref="D112" r:id="rId91" tooltip="Завантажити сертифікат" display="Завантажити сертифікат"/>
    <hyperlink ref="D113" r:id="rId92" tooltip="Завантажити сертифікат" display="Завантажити сертифікат"/>
    <hyperlink ref="D114" r:id="rId93" tooltip="Завантажити сертифікат" display="Завантажити сертифікат"/>
    <hyperlink ref="D115" r:id="rId94" tooltip="Завантажити сертифікат" display="Завантажити сертифікат"/>
    <hyperlink ref="D116" r:id="rId95" tooltip="Завантажити сертифікат" display="Завантажити сертифікат"/>
    <hyperlink ref="D117" r:id="rId96" tooltip="Завантажити сертифікат" display="Завантажити сертифікат"/>
    <hyperlink ref="D118" r:id="rId97" tooltip="Завантажити сертифікат" display="Завантажити сертифікат"/>
    <hyperlink ref="D119" r:id="rId98" tooltip="Завантажити сертифікат" display="Завантажити сертифікат"/>
    <hyperlink ref="D120" r:id="rId99" tooltip="Завантажити сертифікат" display="Завантажити сертифікат"/>
    <hyperlink ref="D121" r:id="rId100" tooltip="Завантажити сертифікат" display="Завантажити сертифікат"/>
    <hyperlink ref="D122" r:id="rId101" tooltip="Завантажити сертифікат" display="Завантажити сертифікат"/>
    <hyperlink ref="D123" r:id="rId102" tooltip="Завантажити сертифікат" display="Завантажити сертифікат"/>
    <hyperlink ref="D124" r:id="rId103" tooltip="Завантажити сертифікат" display="Завантажити сертифікат"/>
    <hyperlink ref="D125" r:id="rId104" tooltip="Завантажити сертифікат" display="Завантажити сертифікат"/>
    <hyperlink ref="D126" r:id="rId105" tooltip="Завантажити сертифікат" display="Завантажити сертифікат"/>
    <hyperlink ref="D127" r:id="rId106" tooltip="Завантажити сертифікат" display="Завантажити сертифікат"/>
    <hyperlink ref="D128" r:id="rId107" tooltip="Завантажити сертифікат" display="Завантажити сертифікат"/>
    <hyperlink ref="D129" r:id="rId108" tooltip="Завантажити сертифікат" display="Завантажити сертифікат"/>
    <hyperlink ref="D130" r:id="rId109" tooltip="Завантажити сертифікат" display="Завантажити сертифікат"/>
    <hyperlink ref="D131" r:id="rId110" tooltip="Завантажити сертифікат" display="Завантажити сертифікат"/>
    <hyperlink ref="D132" r:id="rId111" tooltip="Завантажити сертифікат" display="Завантажити сертифікат"/>
    <hyperlink ref="D136" r:id="rId112" tooltip="Завантажити сертифікат" display="Завантажити сертифікат"/>
    <hyperlink ref="D137" r:id="rId113" tooltip="Завантажити сертифікат" display="Завантажити сертифікат"/>
    <hyperlink ref="D138" r:id="rId114" tooltip="Завантажити сертифікат" display="Завантажити сертифікат"/>
    <hyperlink ref="D139" r:id="rId115" tooltip="Завантажити сертифікат" display="Завантажити сертифікат"/>
    <hyperlink ref="D143" r:id="rId116" tooltip="Завантажити сертифікат" display="Завантажити сертифікат"/>
    <hyperlink ref="D144" r:id="rId117" tooltip="Завантажити сертифікат" display="Завантажити сертифікат"/>
    <hyperlink ref="D145" r:id="rId118" tooltip="Завантажити сертифікат" display="Завантажити сертифікат"/>
    <hyperlink ref="D146" r:id="rId119" tooltip="Завантажити сертифікат" display="Завантажити сертифікат"/>
    <hyperlink ref="D150" r:id="rId120" tooltip="Завантажити сертифікат" display="Завантажити сертифікат"/>
    <hyperlink ref="D151" r:id="rId121" tooltip="Завантажити сертифікат" display="Завантажити сертифікат"/>
    <hyperlink ref="D152" r:id="rId122" tooltip="Завантажити сертифікат" display="Завантажити сертифікат"/>
    <hyperlink ref="D153" r:id="rId123" tooltip="Завантажити сертифікат" display="Завантажити сертифікат"/>
    <hyperlink ref="D154" r:id="rId124" tooltip="Завантажити сертифікат" display="Завантажити сертифікат"/>
    <hyperlink ref="D155" r:id="rId125" tooltip="Завантажити сертифікат" display="Завантажити сертифікат"/>
    <hyperlink ref="D156" r:id="rId126" tooltip="Завантажити сертифікат" display="Завантажити сертифікат"/>
    <hyperlink ref="D157" r:id="rId127" tooltip="Завантажити сертифікат" display="Завантажити сертифікат"/>
    <hyperlink ref="D161" r:id="rId128" tooltip="Завантажити сертифікат" display="Завантажити сертифікат"/>
    <hyperlink ref="D162" r:id="rId129" tooltip="Завантажити сертифікат" display="Завантажити сертифікат"/>
    <hyperlink ref="D163" r:id="rId130" tooltip="Завантажити сертифікат" display="Завантажити сертифікат"/>
    <hyperlink ref="D164" r:id="rId131" tooltip="Завантажити сертифікат" display="Завантажити сертифікат"/>
    <hyperlink ref="D165" r:id="rId132" tooltip="Завантажити сертифікат" display="Завантажити сертифікат"/>
    <hyperlink ref="D169" r:id="rId133" tooltip="Завантажити сертифікат" display="Завантажити сертифікат"/>
    <hyperlink ref="D170" r:id="rId134" tooltip="Завантажити сертифікат" display="Завантажити сертифікат"/>
    <hyperlink ref="D171" r:id="rId135" tooltip="Завантажити сертифікат" display="Завантажити сертифікат"/>
    <hyperlink ref="D172" r:id="rId136" tooltip="Завантажити сертифікат" display="Завантажити сертифікат"/>
    <hyperlink ref="D173" r:id="rId137" tooltip="Завантажити сертифікат" display="Завантажити сертифікат"/>
    <hyperlink ref="D174" r:id="rId138" tooltip="Завантажити сертифікат" display="Завантажити сертифікат"/>
    <hyperlink ref="D175" r:id="rId139" tooltip="Завантажити сертифікат" display="Завантажити сертифікат"/>
    <hyperlink ref="D176" r:id="rId140" tooltip="Завантажити сертифікат" display="Завантажити сертифікат"/>
    <hyperlink ref="D177" r:id="rId141" tooltip="Завантажити сертифікат" display="Завантажити сертифікат"/>
    <hyperlink ref="D178" r:id="rId142" tooltip="Завантажити сертифікат" display="Завантажити сертифікат"/>
    <hyperlink ref="D179" r:id="rId143" tooltip="Завантажити сертифікат" display="Завантажити сертифікат"/>
    <hyperlink ref="D180" r:id="rId144" tooltip="Завантажити сертифікат" display="Завантажити сертифікат"/>
    <hyperlink ref="D181" r:id="rId145" tooltip="Завантажити сертифікат" display="Завантажити сертифікат"/>
    <hyperlink ref="D182" r:id="rId146" tooltip="Завантажити сертифікат" display="Завантажити сертифікат"/>
    <hyperlink ref="D183" r:id="rId147" tooltip="Завантажити сертифікат" display="Завантажити сертифікат"/>
    <hyperlink ref="D184" r:id="rId148" tooltip="Завантажити сертифікат" display="Завантажити сертифікат"/>
    <hyperlink ref="D185" r:id="rId149" tooltip="Завантажити сертифікат" display="Завантажити сертифікат"/>
    <hyperlink ref="D186" r:id="rId150" tooltip="Завантажити сертифікат" display="Завантажити сертифікат"/>
    <hyperlink ref="D187" r:id="rId151" tooltip="Завантажити сертифікат" display="Завантажити сертифікат"/>
    <hyperlink ref="D188" r:id="rId152" tooltip="Завантажити сертифікат" display="Завантажити сертифікат"/>
    <hyperlink ref="D189" r:id="rId153" tooltip="Завантажити сертифікат" display="Завантажити сертифікат"/>
    <hyperlink ref="D190" r:id="rId154" tooltip="Завантажити сертифікат" display="Завантажити сертифікат"/>
    <hyperlink ref="D191" r:id="rId155" tooltip="Завантажити сертифікат" display="Завантажити сертифікат"/>
    <hyperlink ref="D195" r:id="rId156" tooltip="Завантажити сертифікат" display="Завантажити сертифікат"/>
    <hyperlink ref="D196" r:id="rId157" tooltip="Завантажити сертифікат" display="Завантажити сертифікат"/>
    <hyperlink ref="D197" r:id="rId158" tooltip="Завантажити сертифікат" display="Завантажити сертифікат"/>
    <hyperlink ref="D198" r:id="rId159" tooltip="Завантажити сертифікат" display="Завантажити сертифікат"/>
    <hyperlink ref="D199" r:id="rId160" tooltip="Завантажити сертифікат" display="Завантажити сертифікат"/>
    <hyperlink ref="D203" r:id="rId161" tooltip="Завантажити сертифікат" display="Завантажити сертифікат"/>
    <hyperlink ref="D204" r:id="rId162" tooltip="Завантажити сертифікат" display="Завантажити сертифікат"/>
    <hyperlink ref="D205" r:id="rId163" tooltip="Завантажити сертифікат" display="Завантажити сертифікат"/>
    <hyperlink ref="D206" r:id="rId164" tooltip="Завантажити сертифікат" display="Завантажити сертифікат"/>
    <hyperlink ref="D207" r:id="rId165" tooltip="Завантажити сертифікат" display="Завантажити сертифікат"/>
    <hyperlink ref="D211" r:id="rId166" tooltip="Завантажити сертифікат" display="Завантажити сертифікат"/>
    <hyperlink ref="D212" r:id="rId167" tooltip="Завантажити сертифікат" display="Завантажити сертифікат"/>
    <hyperlink ref="D213" r:id="rId168" tooltip="Завантажити сертифікат" display="Завантажити сертифікат"/>
    <hyperlink ref="D220" r:id="rId169" tooltip="Завантажити сертифікат" display="Завантажити сертифікат"/>
    <hyperlink ref="D221" r:id="rId170" tooltip="Завантажити сертифікат" display="Завантажити сертифікат"/>
    <hyperlink ref="D225" r:id="rId171" tooltip="Завантажити сертифікат" display="Завантажити сертифікат"/>
    <hyperlink ref="D226" r:id="rId172" tooltip="Завантажити сертифікат" display="Завантажити сертифікат"/>
    <hyperlink ref="D227" r:id="rId173" tooltip="Завантажити сертифікат" display="Завантажити сертифікат"/>
    <hyperlink ref="D228" r:id="rId174" tooltip="Завантажити сертифікат" display="Завантажити сертифікат"/>
    <hyperlink ref="D232" r:id="rId175" tooltip="Завантажити сертифікат" display="Завантажити сертифікат"/>
    <hyperlink ref="D233" r:id="rId176" tooltip="Завантажити сертифікат" display="Завантажити сертифікат"/>
    <hyperlink ref="D234" r:id="rId177" tooltip="Завантажити сертифікат" display="Завантажити сертифікат"/>
    <hyperlink ref="D235" r:id="rId178" tooltip="Завантажити сертифікат" display="Завантажити сертифікат"/>
    <hyperlink ref="D236" r:id="rId179" tooltip="Завантажити сертифікат" display="Завантажити сертифікат"/>
    <hyperlink ref="D237" r:id="rId180" tooltip="Завантажити сертифікат" display="Завантажити сертифікат"/>
    <hyperlink ref="D238" r:id="rId181" tooltip="Завантажити сертифікат" display="Завантажити сертифікат"/>
    <hyperlink ref="D242" r:id="rId182" tooltip="Завантажити сертифікат" display="Завантажити сертифікат"/>
    <hyperlink ref="D243" r:id="rId183" tooltip="Завантажити сертифікат" display="Завантажити сертифікат"/>
    <hyperlink ref="D244" r:id="rId184" tooltip="Завантажити сертифікат" display="Завантажити сертифікат"/>
    <hyperlink ref="D245" r:id="rId185" tooltip="Завантажити сертифікат" display="Завантажити сертифікат"/>
    <hyperlink ref="D246" r:id="rId186" tooltip="Завантажити сертифікат" display="Завантажити сертифікат"/>
    <hyperlink ref="D247" r:id="rId187" tooltip="Завантажити сертифікат" display="Завантажити сертифікат"/>
    <hyperlink ref="D248" r:id="rId188" tooltip="Завантажити сертифікат" display="Завантажити сертифікат"/>
    <hyperlink ref="D249" r:id="rId189" tooltip="Завантажити сертифікат" display="Завантажити сертифікат"/>
    <hyperlink ref="D250" r:id="rId190" tooltip="Завантажити сертифікат" display="Завантажити сертифікат"/>
    <hyperlink ref="D251" r:id="rId191" tooltip="Завантажити сертифікат" display="Завантажити сертифікат"/>
    <hyperlink ref="D252" r:id="rId192" tooltip="Завантажити сертифікат" display="Завантажити сертифікат"/>
    <hyperlink ref="D253" r:id="rId193" tooltip="Завантажити сертифікат" display="Завантажити сертифікат"/>
    <hyperlink ref="D254" r:id="rId194" tooltip="Завантажити сертифікат" display="Завантажити сертифікат"/>
    <hyperlink ref="D255" r:id="rId195" tooltip="Завантажити сертифікат" display="Завантажити сертифікат"/>
    <hyperlink ref="D256" r:id="rId196" tooltip="Завантажити сертифікат" display="Завантажити сертифікат"/>
    <hyperlink ref="D257" r:id="rId197" tooltip="Завантажити сертифікат" display="Завантажити сертифікат"/>
    <hyperlink ref="D258" r:id="rId198" tooltip="Завантажити сертифікат" display="Завантажити сертифікат"/>
    <hyperlink ref="D259" r:id="rId199" tooltip="Завантажити сертифікат" display="Завантажити сертифікат"/>
    <hyperlink ref="D260" r:id="rId200" tooltip="Завантажити сертифікат" display="Завантажити сертифікат"/>
    <hyperlink ref="D261" r:id="rId201" tooltip="Завантажити сертифікат" display="Завантажити сертифікат"/>
    <hyperlink ref="D262" r:id="rId202" tooltip="Завантажити сертифікат" display="Завантажити сертифікат"/>
    <hyperlink ref="D263" r:id="rId203" tooltip="Завантажити сертифікат" display="Завантажити сертифікат"/>
    <hyperlink ref="D264" r:id="rId204" tooltip="Завантажити сертифікат" display="Завантажити сертифікат"/>
    <hyperlink ref="D265" r:id="rId205" tooltip="Завантажити сертифікат" display="Завантажити сертифікат"/>
    <hyperlink ref="D266" r:id="rId206" tooltip="Завантажити сертифікат" display="Завантажити сертифікат"/>
    <hyperlink ref="D267" r:id="rId207" tooltip="Завантажити сертифікат" display="Завантажити сертифікат"/>
    <hyperlink ref="D268" r:id="rId208" tooltip="Завантажити сертифікат" display="Завантажити сертифікат"/>
    <hyperlink ref="D269" r:id="rId209" tooltip="Завантажити сертифікат" display="Завантажити сертифікат"/>
    <hyperlink ref="D270" r:id="rId210" tooltip="Завантажити сертифікат" display="Завантажити сертифікат"/>
    <hyperlink ref="D271" r:id="rId211" tooltip="Завантажити сертифікат" display="Завантажити сертифікат"/>
    <hyperlink ref="D272" r:id="rId212" tooltip="Завантажити сертифікат" display="Завантажити сертифікат"/>
    <hyperlink ref="D273" r:id="rId213" tooltip="Завантажити сертифікат" display="Завантажити сертифікат"/>
    <hyperlink ref="D274" r:id="rId214" tooltip="Завантажити сертифікат" display="Завантажити сертифікат"/>
    <hyperlink ref="D275" r:id="rId215" tooltip="Завантажити сертифікат" display="Завантажити сертифікат"/>
    <hyperlink ref="D276" r:id="rId216" tooltip="Завантажити сертифікат" display="Завантажити сертифікат"/>
    <hyperlink ref="D277" r:id="rId217" tooltip="Завантажити сертифікат" display="Завантажити сертифікат"/>
    <hyperlink ref="D278" r:id="rId218" tooltip="Завантажити сертифікат" display="Завантажити сертифікат"/>
    <hyperlink ref="D279" r:id="rId219" tooltip="Завантажити сертифікат" display="Завантажити сертифікат"/>
    <hyperlink ref="D280" r:id="rId220" tooltip="Завантажити сертифікат" display="Завантажити сертифікат"/>
    <hyperlink ref="D281" r:id="rId221" tooltip="Завантажити сертифікат" display="Завантажити сертифікат"/>
    <hyperlink ref="D282" r:id="rId222" tooltip="Завантажити сертифікат" display="Завантажити сертифікат"/>
    <hyperlink ref="D283" r:id="rId223" tooltip="Завантажити сертифікат" display="Завантажити сертифікат"/>
    <hyperlink ref="D284" r:id="rId224" tooltip="Завантажити сертифікат" display="Завантажити сертифікат"/>
    <hyperlink ref="D285" r:id="rId225" tooltip="Завантажити сертифікат" display="Завантажити сертифікат"/>
    <hyperlink ref="D286" r:id="rId226" tooltip="Завантажити сертифікат" display="Завантажити сертифікат"/>
    <hyperlink ref="D287" r:id="rId227" tooltip="Завантажити сертифікат" display="Завантажити сертифікат"/>
    <hyperlink ref="D291" r:id="rId228" tooltip="Завантажити сертифікат" display="Завантажити сертифікат"/>
    <hyperlink ref="D292" r:id="rId229" tooltip="Завантажити сертифікат" display="Завантажити сертифікат"/>
    <hyperlink ref="D293" r:id="rId230" tooltip="Завантажити сертифікат" display="Завантажити сертифікат"/>
    <hyperlink ref="D297" r:id="rId231" tooltip="Завантажити сертифікат" display="Завантажити сертифікат"/>
    <hyperlink ref="D298" r:id="rId232" tooltip="Завантажити сертифікат" display="Завантажити сертифікат"/>
    <hyperlink ref="D299" r:id="rId233" tooltip="Завантажити сертифікат" display="Завантажити сертифікат"/>
    <hyperlink ref="D300" r:id="rId234" tooltip="Завантажити сертифікат" display="Завантажити сертифікат"/>
    <hyperlink ref="D304" r:id="rId235" tooltip="Завантажити сертифікат" display="Завантажити сертифікат"/>
    <hyperlink ref="D308" r:id="rId236" tooltip="Завантажити сертифікат" display="Завантажити сертифікат"/>
    <hyperlink ref="D312" r:id="rId237" tooltip="Завантажити сертифікат" display="Завантажити сертифікат"/>
    <hyperlink ref="D316" r:id="rId238" tooltip="Завантажити сертифікат" display="Завантажити сертифікат"/>
    <hyperlink ref="D320" r:id="rId239" tooltip="Завантажити сертифікат" display="Завантажити сертифікат"/>
    <hyperlink ref="D324" r:id="rId240" tooltip="Завантажити сертифікат" display="Завантажити сертифікат"/>
    <hyperlink ref="D214" r:id="rId241" tooltip="Завантажити сертифікат" display="Завантажити сертифікат"/>
    <hyperlink ref="D215" r:id="rId242" tooltip="Завантажити сертифікат" display="Завантажити сертифікат"/>
    <hyperlink ref="D216" r:id="rId243" tooltip="Завантажити сертифікат" display="Завантажити сертифікат"/>
    <hyperlink ref="D48" r:id="rId244" tooltip="Завантажити сертифікат" display="Завантажити сертифікат"/>
  </hyperlinks>
  <pageMargins left="0.7" right="0.7" top="0.75" bottom="0.75" header="0.3" footer="0.3"/>
  <pageSetup paperSize="9" orientation="portrait" r:id="rId2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2024-07-08T10:28:03Z</dcterms:created>
  <dcterms:modified xsi:type="dcterms:W3CDTF">2024-08-07T12:02:55Z</dcterms:modified>
  <cp:category/>
</cp:coreProperties>
</file>