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134" i="1" l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<sst xmlns="http://schemas.openxmlformats.org/spreadsheetml/2006/main" count="538" uniqueCount="296">
  <si>
    <t>Керівник</t>
  </si>
  <si>
    <t>Учасник</t>
  </si>
  <si>
    <t>Посилання на сертифікат</t>
  </si>
  <si>
    <t>ВФЧ/ШВ/ПУ/0001</t>
  </si>
  <si>
    <t>ТОВ "Вишгородський заклад загальної середньої освіти-ліцей "Ектів Скул"</t>
  </si>
  <si>
    <t>Підвисоцька Людмила Ярославівна</t>
  </si>
  <si>
    <t>Асламов Роман Русланович</t>
  </si>
  <si>
    <t>ВФЧ/ШВ/ПУ/0002</t>
  </si>
  <si>
    <t>Головченко Катерина Дмитрівна</t>
  </si>
  <si>
    <t>ВФЧ/ШВ/ПУ/0003</t>
  </si>
  <si>
    <t>Дарага Нікіта Тарасович</t>
  </si>
  <si>
    <t>ВФЧ/ШВ/ПУ/0004</t>
  </si>
  <si>
    <t>Козярук Валерія Миколаївна</t>
  </si>
  <si>
    <t>ВФЧ/ШВ/ПУ/0005</t>
  </si>
  <si>
    <t>Марченко Олексій Олександрович</t>
  </si>
  <si>
    <t>ВФЧ/ШВ/ПУ/0006</t>
  </si>
  <si>
    <t>Рудас Арсеній Ярославович</t>
  </si>
  <si>
    <t>ВФЧ/ШВ/ПУ/0007</t>
  </si>
  <si>
    <t>Тернова Марія Олесіївна</t>
  </si>
  <si>
    <t>ВФЧ/ШВ/ПУ/0008</t>
  </si>
  <si>
    <t>Яценко Христина Андріївна</t>
  </si>
  <si>
    <t>ВФЧ/ШВ/ПУ/0009</t>
  </si>
  <si>
    <t>Белих Анастасія Русланівна</t>
  </si>
  <si>
    <t>ВФЧ/ШВ/ПУ/0010</t>
  </si>
  <si>
    <t>Борисенко Ірина Дмитрівна</t>
  </si>
  <si>
    <t>ВФЧ/ШВ/ПУ/0011</t>
  </si>
  <si>
    <t>Гайдук Злата Володимирівна</t>
  </si>
  <si>
    <t>ВФЧ/ШВ/ПУ/0012</t>
  </si>
  <si>
    <t>Голуб Михайло Андрійович</t>
  </si>
  <si>
    <t>ВФЧ/ШВ/ПУ/0013</t>
  </si>
  <si>
    <t>Гончаров Ярослав Юрійович</t>
  </si>
  <si>
    <t>ВФЧ/ШВ/ПУ/0014</t>
  </si>
  <si>
    <t>Громаковська Веселина Олегівна</t>
  </si>
  <si>
    <t>ВФЧ/ШВ/ПУ/0015</t>
  </si>
  <si>
    <t>Деревянченко Кіра Валеріївна</t>
  </si>
  <si>
    <t>ВФЧ/ШВ/ПУ/0016</t>
  </si>
  <si>
    <t>Кравчук Іван Сергійович</t>
  </si>
  <si>
    <t>ВФЧ/ШВ/ПУ/0017</t>
  </si>
  <si>
    <t>Маркін Тимур Романович</t>
  </si>
  <si>
    <t>ВФЧ/ШВ/ПУ/0018</t>
  </si>
  <si>
    <t>Маркіна Варвара Романівна</t>
  </si>
  <si>
    <t>ВФЧ/ШВ/ПУ/0019</t>
  </si>
  <si>
    <t>Морозов Олександр Дмитрович</t>
  </si>
  <si>
    <t>ВФЧ/ШВ/ПУ/0020</t>
  </si>
  <si>
    <t>Москаленко Аріна Дмитрівна</t>
  </si>
  <si>
    <t>ВФЧ/ШВ/ПУ/0021</t>
  </si>
  <si>
    <t>Понкращенкова Марія Володимирівна</t>
  </si>
  <si>
    <t>ВФЧ/ШВ/ПУ/0022</t>
  </si>
  <si>
    <t>Федорак Назар Остапович</t>
  </si>
  <si>
    <t>ВФЧ/ШВ/ПУ/0023</t>
  </si>
  <si>
    <t>Шевченко Андрій Сергійович</t>
  </si>
  <si>
    <t>ВФЧ/ШВ/ПУ/0024</t>
  </si>
  <si>
    <t>Шевченко Павло Сергійович</t>
  </si>
  <si>
    <t>ВФЧ/ШВ/ПУ/0025</t>
  </si>
  <si>
    <t>Шинкаренко Тихон Михайлович</t>
  </si>
  <si>
    <t>ВФЧ/ШВ/ПУ/0026</t>
  </si>
  <si>
    <t>Криворізька гімназія №58 Криворізької міської ради</t>
  </si>
  <si>
    <t>Панченко Надія Олексіївна</t>
  </si>
  <si>
    <t>Авдєєнко Дар'я Андріївна</t>
  </si>
  <si>
    <t>ВФЧ/ШВ/ПУ/0027</t>
  </si>
  <si>
    <t>Колесник Вероніка Павлівна</t>
  </si>
  <si>
    <t>ВФЧ/ШВ/ПУ/0028</t>
  </si>
  <si>
    <t>Гнилиця Мирослав Андрійович</t>
  </si>
  <si>
    <t>ВФЧ/ШВ/ПУ/0029</t>
  </si>
  <si>
    <t>Васильянова Дар'я Василівна</t>
  </si>
  <si>
    <t>ВФЧ/ШВ/ПУ/0030</t>
  </si>
  <si>
    <t>Крамаренко Ренат Сергійович</t>
  </si>
  <si>
    <t>ВФЧ/ШВ/ПУ/0031</t>
  </si>
  <si>
    <t>Дайнеко Ольга Анатоліївна</t>
  </si>
  <si>
    <t>ВФЧ/ШВ/ПУ/0032</t>
  </si>
  <si>
    <t>Остапчук Олександр Петрович</t>
  </si>
  <si>
    <t>ВФЧ/ШВ/ПУ/0033</t>
  </si>
  <si>
    <t>Крамаренко Варвара Сергіївна</t>
  </si>
  <si>
    <t>ВФЧ/ШВ/ПУ/0034</t>
  </si>
  <si>
    <t>Загальноосвітня санаторна школа-інтернат №19</t>
  </si>
  <si>
    <t>Бут Світлана Юріївна</t>
  </si>
  <si>
    <t>Ліскова Аліна Дмитрівна</t>
  </si>
  <si>
    <t>ВФЧ/ШВ/ПУ/0035</t>
  </si>
  <si>
    <t>Шевчук Андрій Олександрович</t>
  </si>
  <si>
    <t>ВФЧ/ШВ/ПУ/0036</t>
  </si>
  <si>
    <t>Литвин Анастасія Валеріївна</t>
  </si>
  <si>
    <t>ВФЧ/ШВ/ПУ/0037</t>
  </si>
  <si>
    <t>Омельян Олександр Михайлович</t>
  </si>
  <si>
    <t>ВФЧ/ШВ/ПУ/0038</t>
  </si>
  <si>
    <t>Матиіяш Валентин Антонович</t>
  </si>
  <si>
    <t>ВФЧ/ШВ/ПУ/0039</t>
  </si>
  <si>
    <t>Пустовіт Тимофій Миколайович</t>
  </si>
  <si>
    <t>ВФЧ/ШВ/ПУ/0040</t>
  </si>
  <si>
    <t>Гонтаренко Зорян Володимирович</t>
  </si>
  <si>
    <t>ВФЧ/ШВ/ПУ/0041</t>
  </si>
  <si>
    <t>Пилявська Альбіна Миколаївна</t>
  </si>
  <si>
    <t>ВФЧ/ШВ/ПУ/0042</t>
  </si>
  <si>
    <t>Бондар Віталіна Сергіївна</t>
  </si>
  <si>
    <t>ВФЧ/ШВ/ПУ/0043</t>
  </si>
  <si>
    <t>Олійникова Софія Сергіївна</t>
  </si>
  <si>
    <t>ВФЧ/ШВ/ПУ/0044</t>
  </si>
  <si>
    <t>Батечко Роман Євгенович</t>
  </si>
  <si>
    <t>ВФЧ/ШВ/ПУ/0045</t>
  </si>
  <si>
    <t>Пономаренко Ярослав Володимирович</t>
  </si>
  <si>
    <t>ВФЧ/ШВ/ПУ/0046</t>
  </si>
  <si>
    <t>Баштанна Єлизавета Олександрівна</t>
  </si>
  <si>
    <t>ВФЧ/ШВ/ПУ/0047</t>
  </si>
  <si>
    <t>Грищенко Маргарита Павлівна</t>
  </si>
  <si>
    <t>ВФЧ/ШВ/ПУ/0048</t>
  </si>
  <si>
    <t>Марочко Вікторія Русланівна</t>
  </si>
  <si>
    <t>ВФЧ/ШВ/ПУ/0049</t>
  </si>
  <si>
    <t>Батечко Софія Євгенівна</t>
  </si>
  <si>
    <t>ВФЧ/ШВ/ПУ/0050</t>
  </si>
  <si>
    <t>Шабетник Михайло Віталійович</t>
  </si>
  <si>
    <t>ВФЧ/ШВ/ПУ/0051</t>
  </si>
  <si>
    <t>Шаповал Богдан Євгенович</t>
  </si>
  <si>
    <t>ВФЧ/ШВ/ПУ/0052</t>
  </si>
  <si>
    <t>Рудь Владислав Владиславович</t>
  </si>
  <si>
    <t>ВФЧ/ШВ/ПУ/0053</t>
  </si>
  <si>
    <t>Рубан Іван Олегович</t>
  </si>
  <si>
    <t>ВФЧ/ШВ/ПУ/0054</t>
  </si>
  <si>
    <t>Попов Назар Вікторович</t>
  </si>
  <si>
    <t>ВФЧ/ШВ/ПУ/0055</t>
  </si>
  <si>
    <t>Панасенко Анастасія Сергіївна</t>
  </si>
  <si>
    <t>ВФЧ/ШВ/ПУ/0056</t>
  </si>
  <si>
    <t>Марченко Маргарита Олександрівна</t>
  </si>
  <si>
    <t>ВФЧ/ШВ/ПУ/0057</t>
  </si>
  <si>
    <t>Мартинюк Влада Юріївна</t>
  </si>
  <si>
    <t>ВФЧ/ШВ/ПУ/0058</t>
  </si>
  <si>
    <t>Грабівська Анастасія Валеріїївна</t>
  </si>
  <si>
    <t>ВФЧ/ШВ/ПУ/0059</t>
  </si>
  <si>
    <t>Гелетуха Ярослав Васильович</t>
  </si>
  <si>
    <t>ВФЧ/ШВ/ПУ/0060</t>
  </si>
  <si>
    <t>ТОВ "Приватний ліцей "Ай Діти" міста Києва"</t>
  </si>
  <si>
    <t>Марковська Катерина Анатоліївна</t>
  </si>
  <si>
    <t>Бадивський Степан</t>
  </si>
  <si>
    <t>ВФЧ/ШВ/ПУ/0061</t>
  </si>
  <si>
    <t>Бакута Софія</t>
  </si>
  <si>
    <t>ВФЧ/ШВ/ПУ/0062</t>
  </si>
  <si>
    <t>Зінчук Андрій</t>
  </si>
  <si>
    <t>ВФЧ/ШВ/ПУ/0063</t>
  </si>
  <si>
    <t>Кривов'яз Денис</t>
  </si>
  <si>
    <t>ВФЧ/ШВ/ПУ/0064</t>
  </si>
  <si>
    <t>Лазарєва Марта</t>
  </si>
  <si>
    <t>ВФЧ/ШВ/ПУ/0065</t>
  </si>
  <si>
    <t>Маршаліна Софія</t>
  </si>
  <si>
    <t>ВФЧ/ШВ/ПУ/0066</t>
  </si>
  <si>
    <t>Пісаренко Михайло</t>
  </si>
  <si>
    <t>ВФЧ/ШВ/ПУ/0067</t>
  </si>
  <si>
    <t>Рачун Софія</t>
  </si>
  <si>
    <t>ВФЧ/ШВ/ПУ/0068</t>
  </si>
  <si>
    <t>Сухарєв Нікіта</t>
  </si>
  <si>
    <t>ВФЧ/ШВ/ПУ/0069</t>
  </si>
  <si>
    <t>Третяк Тимур</t>
  </si>
  <si>
    <t>ВФЧ/ШВ/ПУ/0070</t>
  </si>
  <si>
    <t>Шиляєва Валерія</t>
  </si>
  <si>
    <t>ВФЧ/ШВ/ПУ/0071</t>
  </si>
  <si>
    <t>Бєляков Богдан</t>
  </si>
  <si>
    <t>ВФЧ/ШВ/ПУ/0072</t>
  </si>
  <si>
    <t>Гриценко Георгій</t>
  </si>
  <si>
    <t>ВФЧ/ШВ/ПУ/0073</t>
  </si>
  <si>
    <t>Кравцова Анна</t>
  </si>
  <si>
    <t>ВФЧ/ШВ/ПУ/0074</t>
  </si>
  <si>
    <t>Великокаратульська гамназія Переяславської міської ради</t>
  </si>
  <si>
    <t>Федоренко Юрій Андрійович</t>
  </si>
  <si>
    <t>Сонько Максим Андрійович</t>
  </si>
  <si>
    <t>ВФЧ/ШВ/ПУ/0075</t>
  </si>
  <si>
    <t>Сонько Костянтин Андрійович</t>
  </si>
  <si>
    <t>ВФЧ/ШВ/ПУ/0076</t>
  </si>
  <si>
    <t>Карпенко Анна Миколаївна</t>
  </si>
  <si>
    <t>ВФЧ/ШВ/ПУ/0077</t>
  </si>
  <si>
    <t>Остапенко Катерина Олександрівна</t>
  </si>
  <si>
    <t>ВФЧ/ШВ/ПУ/0078</t>
  </si>
  <si>
    <t>Самсоненко Марія Андріївна</t>
  </si>
  <si>
    <t>ВФЧ/ШВ/ПУ/0079</t>
  </si>
  <si>
    <t>Дзюбенко Вікторія Миколаївна</t>
  </si>
  <si>
    <t>ВФЧ/ШВ/ПУ/0080</t>
  </si>
  <si>
    <t xml:space="preserve">Підгородецький  ЗЗСО  І-ІІІ  ст </t>
  </si>
  <si>
    <t xml:space="preserve">Лавришин  Наталія  Петрівна </t>
  </si>
  <si>
    <t>Богенчук Ірина Іванівна</t>
  </si>
  <si>
    <t>ВФЧ/ШВ/ПУ/0081</t>
  </si>
  <si>
    <t>Джуфер Єлизавета Олегівна</t>
  </si>
  <si>
    <t>ВФЧ/ШВ/ПУ/0082</t>
  </si>
  <si>
    <t>Джуфер Ольга Володимирівна</t>
  </si>
  <si>
    <t>ВФЧ/ШВ/ПУ/0083</t>
  </si>
  <si>
    <t>Павлишин Марія Іванівна</t>
  </si>
  <si>
    <t>ВФЧ/ШВ/ПУ/0084</t>
  </si>
  <si>
    <t>Мазурик Віталій Олегович</t>
  </si>
  <si>
    <t>ВФЧ/ШВ/ПУ/0085</t>
  </si>
  <si>
    <t>Мазурик Володимир Романович</t>
  </si>
  <si>
    <t>ВФЧ/ШВ/ПУ/0086</t>
  </si>
  <si>
    <t>Романишин Віолета Русланівна</t>
  </si>
  <si>
    <t>ВФЧ/ШВ/ПУ/0087</t>
  </si>
  <si>
    <t>Заклад загальної середньої освіти "Ліцей "Просвіта"</t>
  </si>
  <si>
    <t>Кулікова Єлизавета Олександрівна</t>
  </si>
  <si>
    <t>Абакумова Аліна Миколаївна</t>
  </si>
  <si>
    <t>ВФЧ/ШВ/ПУ/0088</t>
  </si>
  <si>
    <t>Аuєєва Уляна Сергіївна</t>
  </si>
  <si>
    <t>ВФЧ/ШВ/ПУ/0089</t>
  </si>
  <si>
    <t>Беляєва Марія Леонідівна</t>
  </si>
  <si>
    <t>ВФЧ/ШВ/ПУ/0090</t>
  </si>
  <si>
    <t>Жорін Сергій Володимирович</t>
  </si>
  <si>
    <t>ВФЧ/ШВ/ПУ/0091</t>
  </si>
  <si>
    <t xml:space="preserve">Корсунівська гімназія Сенчанської сільської ради </t>
  </si>
  <si>
    <t>Труш Ірина Василівна</t>
  </si>
  <si>
    <t>Коморна Дарина Віталіївна</t>
  </si>
  <si>
    <t>ВФЧ/ШВ/ПУ/0092</t>
  </si>
  <si>
    <t>Гела Ангеліна Євгенівна</t>
  </si>
  <si>
    <t>ВФЧ/ШВ/ПУ/0093</t>
  </si>
  <si>
    <t>Правосуд Віталіна Петрівна</t>
  </si>
  <si>
    <t>ВФЧ/ШВ/ПУ/0094</t>
  </si>
  <si>
    <t>Хиль Ольга Анатоліївна</t>
  </si>
  <si>
    <t>ВФЧ/ШВ/ПУ/0095</t>
  </si>
  <si>
    <t>Ніжинська гімназія №1 Ніжинської міської ради Чернігівської області</t>
  </si>
  <si>
    <t>Максимова Рімма Олександрівна</t>
  </si>
  <si>
    <t>Крючков Єгор Андрійович</t>
  </si>
  <si>
    <t>ВФЧ/ШВ/ПУ/0096</t>
  </si>
  <si>
    <t>Ландар Поліна Сергіївна</t>
  </si>
  <si>
    <t>ВФЧ/ШВ/ПУ/0097</t>
  </si>
  <si>
    <t>Шкабура Аріна Сергіївна</t>
  </si>
  <si>
    <t>ВФЧ/ШВ/ПУ/0098</t>
  </si>
  <si>
    <t>Комунальний заклад освіти «Ліцей «Синергія» Дніпропетровської обласної ради»</t>
  </si>
  <si>
    <t xml:space="preserve"> Шаповал Ольга Ігорівна</t>
  </si>
  <si>
    <t>Агєєва Анастасія Олександрівна</t>
  </si>
  <si>
    <t>ВФЧ/ШВ/ПУ/0099</t>
  </si>
  <si>
    <t>Бастрикіна Кіра Михайлівна</t>
  </si>
  <si>
    <t>ВФЧ/ШВ/ПУ/0100</t>
  </si>
  <si>
    <t>Безсонова Катерина Андріївна</t>
  </si>
  <si>
    <t>ВФЧ/ШВ/ПУ/0101</t>
  </si>
  <si>
    <t>Блошенко Тетяна Миколаївна</t>
  </si>
  <si>
    <t>ВФЧ/ШВ/ПУ/0102</t>
  </si>
  <si>
    <t>Воронцова Наталія Романівна</t>
  </si>
  <si>
    <t>ВФЧ/ШВ/ПУ/0103</t>
  </si>
  <si>
    <t>Городенко Марія Олександрівна</t>
  </si>
  <si>
    <t>ВФЧ/ШВ/ПУ/0104</t>
  </si>
  <si>
    <t>Дейнега Софія Олексіївна</t>
  </si>
  <si>
    <t>ВФЧ/ШВ/ПУ/0105</t>
  </si>
  <si>
    <t>Деревенець Тимофій Євгенович</t>
  </si>
  <si>
    <t>ВФЧ/ШВ/ПУ/0106</t>
  </si>
  <si>
    <t>Захаренко Даніїл Євгенович</t>
  </si>
  <si>
    <t>ВФЧ/ШВ/ПУ/0107</t>
  </si>
  <si>
    <t>Захаров Максим Андрійович</t>
  </si>
  <si>
    <t>ВФЧ/ШВ/ПУ/0108</t>
  </si>
  <si>
    <t>Кобилешний Максим Сергійович</t>
  </si>
  <si>
    <t>ВФЧ/ШВ/ПУ/0109</t>
  </si>
  <si>
    <t>Козлова Валерія Олександрівна</t>
  </si>
  <si>
    <t>ВФЧ/ШВ/ПУ/0110</t>
  </si>
  <si>
    <t>Козуб Даніела Дмитрівна</t>
  </si>
  <si>
    <t>ВФЧ/ШВ/ПУ/0111</t>
  </si>
  <si>
    <t>Кураєва Олександра Денисівна</t>
  </si>
  <si>
    <t>ВФЧ/ШВ/ПУ/0112</t>
  </si>
  <si>
    <t>Кушнірова Поліна Максимівна</t>
  </si>
  <si>
    <t>ВФЧ/ШВ/ПУ/0113</t>
  </si>
  <si>
    <t>Лазаренко Микита Костянтинович</t>
  </si>
  <si>
    <t>ВФЧ/ШВ/ПУ/0114</t>
  </si>
  <si>
    <t>Мелтонян Анна Самвеліна</t>
  </si>
  <si>
    <t>ВФЧ/ШВ/ПУ/0115</t>
  </si>
  <si>
    <t>Назаров Олег Антонович</t>
  </si>
  <si>
    <t>ВФЧ/ШВ/ПУ/0116</t>
  </si>
  <si>
    <t>Некрасов Кирило Олегович</t>
  </si>
  <si>
    <t>ВФЧ/ШВ/ПУ/0117</t>
  </si>
  <si>
    <t>Панченко Марина Максимівна</t>
  </si>
  <si>
    <t>ВФЧ/ШВ/ПУ/0118</t>
  </si>
  <si>
    <t>Сало Крістіна Дмитрівна</t>
  </si>
  <si>
    <t>ВФЧ/ШВ/ПУ/0119</t>
  </si>
  <si>
    <t>Самоткан Софія Сергіївна</t>
  </si>
  <si>
    <t>ВФЧ/ШВ/ПУ/0120</t>
  </si>
  <si>
    <t>Сидоренко Ілля Дмитрович</t>
  </si>
  <si>
    <t>ВФЧ/ШВ/ПУ/0121</t>
  </si>
  <si>
    <t>Смирнова Анна Сергіївна</t>
  </si>
  <si>
    <t>ВФЧ/ШВ/ПУ/0122</t>
  </si>
  <si>
    <t>Сулима Катерина Дмитрівна</t>
  </si>
  <si>
    <t>ВФЧ/ШВ/ПУ/0123</t>
  </si>
  <si>
    <t>ТерноваЧернявська Евеліна Ігорівна</t>
  </si>
  <si>
    <t>ВФЧ/ШВ/ПУ/0124</t>
  </si>
  <si>
    <t>Туренко Іван Дмитрович</t>
  </si>
  <si>
    <t>ВФЧ/ШВ/ПУ/0125</t>
  </si>
  <si>
    <t>Усов Тимур Євгенійович</t>
  </si>
  <si>
    <t>ВФЧ/ШВ/ПУ/0126</t>
  </si>
  <si>
    <t>Ян Ігор Олександрович</t>
  </si>
  <si>
    <t>ВФЧ/ШВ/ПУ/0127</t>
  </si>
  <si>
    <t>Зеленодольський ліцей Зеленодольської міської ради</t>
  </si>
  <si>
    <t>Гдадкий Андрій Григорович</t>
  </si>
  <si>
    <t>Борисенко Віталіна Вікторівна</t>
  </si>
  <si>
    <t>ВФЧ/ШВ/ПУ/0128</t>
  </si>
  <si>
    <t>Тростянецький ліцей</t>
  </si>
  <si>
    <t>Мальон Наталія Євгенівна</t>
  </si>
  <si>
    <t>Гошовська Ірина</t>
  </si>
  <si>
    <t>ВФЧ/ШВ/ПУ/0129</t>
  </si>
  <si>
    <t>Владика Денис</t>
  </si>
  <si>
    <t>ВФЧ/ШВ/ПУ/0130</t>
  </si>
  <si>
    <t>Трухан Максим</t>
  </si>
  <si>
    <t>ВФЧ/ШВ/ПУ/0131</t>
  </si>
  <si>
    <t>Петрушка Марина</t>
  </si>
  <si>
    <t>ВФЧ/ШВ/ПУ/0132</t>
  </si>
  <si>
    <t>Трухан Христина</t>
  </si>
  <si>
    <t>ВФЧ/ШВ/ПУ/0133</t>
  </si>
  <si>
    <t>Сеньків Микола</t>
  </si>
  <si>
    <t>№ з/п</t>
  </si>
  <si>
    <t>Номер сертифіката</t>
  </si>
  <si>
    <t>Навчальний заклад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</si>
</sst>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gn-8fI3ESgZfReOYudz9" TargetMode="External"/><Relationship Id="rId21" Type="http://schemas.openxmlformats.org/officeDocument/2006/relationships/hyperlink" Target="https://talan.bank.gov.ua/get-user-certificate/gn-8fSKWboZFlT5XKyJC" TargetMode="External"/><Relationship Id="rId42" Type="http://schemas.openxmlformats.org/officeDocument/2006/relationships/hyperlink" Target="https://talan.bank.gov.ua/get-user-certificate/gn-8fikzEYtqzKIFpoeL" TargetMode="External"/><Relationship Id="rId63" Type="http://schemas.openxmlformats.org/officeDocument/2006/relationships/hyperlink" Target="https://talan.bank.gov.ua/get-user-certificate/gn-8fg4PGZjdal65IEEF" TargetMode="External"/><Relationship Id="rId84" Type="http://schemas.openxmlformats.org/officeDocument/2006/relationships/hyperlink" Target="https://talan.bank.gov.ua/get-user-certificate/gn-8fX4L18Oz9-CVFukD" TargetMode="External"/><Relationship Id="rId16" Type="http://schemas.openxmlformats.org/officeDocument/2006/relationships/hyperlink" Target="https://talan.bank.gov.ua/get-user-certificate/gn-8funry7fY61vS4BaW" TargetMode="External"/><Relationship Id="rId107" Type="http://schemas.openxmlformats.org/officeDocument/2006/relationships/hyperlink" Target="https://talan.bank.gov.ua/get-user-certificate/gn-8fsDUX-zn5MR2tX4j" TargetMode="External"/><Relationship Id="rId11" Type="http://schemas.openxmlformats.org/officeDocument/2006/relationships/hyperlink" Target="https://talan.bank.gov.ua/get-user-certificate/gn-8fZ1gQocWL4ww9_B4" TargetMode="External"/><Relationship Id="rId32" Type="http://schemas.openxmlformats.org/officeDocument/2006/relationships/hyperlink" Target="https://talan.bank.gov.ua/get-user-certificate/gn-8fO3-DxYoBw6rXoWG" TargetMode="External"/><Relationship Id="rId37" Type="http://schemas.openxmlformats.org/officeDocument/2006/relationships/hyperlink" Target="https://talan.bank.gov.ua/get-user-certificate/gn-8fViRRh80cvWb_DXB" TargetMode="External"/><Relationship Id="rId53" Type="http://schemas.openxmlformats.org/officeDocument/2006/relationships/hyperlink" Target="https://talan.bank.gov.ua/get-user-certificate/gn-8fcSR2VATT8mt0_SS" TargetMode="External"/><Relationship Id="rId58" Type="http://schemas.openxmlformats.org/officeDocument/2006/relationships/hyperlink" Target="https://talan.bank.gov.ua/get-user-certificate/gn-8f_tK0eCkD3XPwATu" TargetMode="External"/><Relationship Id="rId74" Type="http://schemas.openxmlformats.org/officeDocument/2006/relationships/hyperlink" Target="https://talan.bank.gov.ua/get-user-certificate/gn-8faKHJ3BFluG4clIp" TargetMode="External"/><Relationship Id="rId79" Type="http://schemas.openxmlformats.org/officeDocument/2006/relationships/hyperlink" Target="https://talan.bank.gov.ua/get-user-certificate/gn-8fJZDyWx2vNXVNoOc" TargetMode="External"/><Relationship Id="rId102" Type="http://schemas.openxmlformats.org/officeDocument/2006/relationships/hyperlink" Target="https://talan.bank.gov.ua/get-user-certificate/gn-8fw4yO0uxwYSDpPnU" TargetMode="External"/><Relationship Id="rId123" Type="http://schemas.openxmlformats.org/officeDocument/2006/relationships/hyperlink" Target="https://talan.bank.gov.ua/get-user-certificate/gn-8fEsgx7vH9NTFaIts" TargetMode="External"/><Relationship Id="rId128" Type="http://schemas.openxmlformats.org/officeDocument/2006/relationships/hyperlink" Target="https://talan.bank.gov.ua/get-user-certificate/gn-8fb-tgmcdkirfF7iM" TargetMode="External"/><Relationship Id="rId5" Type="http://schemas.openxmlformats.org/officeDocument/2006/relationships/hyperlink" Target="https://talan.bank.gov.ua/get-user-certificate/gn-8fV_Q3vb90v8p4b4s" TargetMode="External"/><Relationship Id="rId90" Type="http://schemas.openxmlformats.org/officeDocument/2006/relationships/hyperlink" Target="https://talan.bank.gov.ua/get-user-certificate/gn-8fW_Nild2C0JM5Jwh" TargetMode="External"/><Relationship Id="rId95" Type="http://schemas.openxmlformats.org/officeDocument/2006/relationships/hyperlink" Target="https://talan.bank.gov.ua/get-user-certificate/gn-8fR3bV5hGBWNjJy78" TargetMode="External"/><Relationship Id="rId22" Type="http://schemas.openxmlformats.org/officeDocument/2006/relationships/hyperlink" Target="https://talan.bank.gov.ua/get-user-certificate/gn-8fIJz0owqHwuQncTE" TargetMode="External"/><Relationship Id="rId27" Type="http://schemas.openxmlformats.org/officeDocument/2006/relationships/hyperlink" Target="https://talan.bank.gov.ua/get-user-certificate/gn-8fS04RmUJvBQVOHBW" TargetMode="External"/><Relationship Id="rId43" Type="http://schemas.openxmlformats.org/officeDocument/2006/relationships/hyperlink" Target="https://talan.bank.gov.ua/get-user-certificate/gn-8fDbAkyk5vlu4qG2W" TargetMode="External"/><Relationship Id="rId48" Type="http://schemas.openxmlformats.org/officeDocument/2006/relationships/hyperlink" Target="https://talan.bank.gov.ua/get-user-certificate/gn-8fH1a3U9ZoT4mUjMw" TargetMode="External"/><Relationship Id="rId64" Type="http://schemas.openxmlformats.org/officeDocument/2006/relationships/hyperlink" Target="https://talan.bank.gov.ua/get-user-certificate/gn-8fI0qMMcc8Axmnhwa" TargetMode="External"/><Relationship Id="rId69" Type="http://schemas.openxmlformats.org/officeDocument/2006/relationships/hyperlink" Target="https://talan.bank.gov.ua/get-user-certificate/gn-8fduP-wH_wMPZeBkE" TargetMode="External"/><Relationship Id="rId113" Type="http://schemas.openxmlformats.org/officeDocument/2006/relationships/hyperlink" Target="https://talan.bank.gov.ua/get-user-certificate/gn-8fM52WuKiK-BpNU38" TargetMode="External"/><Relationship Id="rId118" Type="http://schemas.openxmlformats.org/officeDocument/2006/relationships/hyperlink" Target="https://talan.bank.gov.ua/get-user-certificate/gn-8ff2jIGaGsGK2gEzj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https://talan.bank.gov.ua/get-user-certificate/gn-8f-4dafAQwJrTJFs_" TargetMode="External"/><Relationship Id="rId85" Type="http://schemas.openxmlformats.org/officeDocument/2006/relationships/hyperlink" Target="https://talan.bank.gov.ua/get-user-certificate/gn-8f2T64hoIVxJ8x2Oq" TargetMode="External"/><Relationship Id="rId12" Type="http://schemas.openxmlformats.org/officeDocument/2006/relationships/hyperlink" Target="https://talan.bank.gov.ua/get-user-certificate/gn-8f8FdifTrSA5B-9jS" TargetMode="External"/><Relationship Id="rId17" Type="http://schemas.openxmlformats.org/officeDocument/2006/relationships/hyperlink" Target="https://talan.bank.gov.ua/get-user-certificate/gn-8fXHwLtXkQGTMaWOV" TargetMode="External"/><Relationship Id="rId33" Type="http://schemas.openxmlformats.org/officeDocument/2006/relationships/hyperlink" Target="https://talan.bank.gov.ua/get-user-certificate/gn-8fzP8he3fMdDZ4sDQ" TargetMode="External"/><Relationship Id="rId38" Type="http://schemas.openxmlformats.org/officeDocument/2006/relationships/hyperlink" Target="https://talan.bank.gov.ua/get-user-certificate/gn-8f4Wi-H6IRhvElVkN" TargetMode="External"/><Relationship Id="rId59" Type="http://schemas.openxmlformats.org/officeDocument/2006/relationships/hyperlink" Target="https://talan.bank.gov.ua/get-user-certificate/gn-8fCQw6qNvLwpdnmOE" TargetMode="External"/><Relationship Id="rId103" Type="http://schemas.openxmlformats.org/officeDocument/2006/relationships/hyperlink" Target="https://talan.bank.gov.ua/get-user-certificate/gn-8fy8lXKFiyk5RnSUn" TargetMode="External"/><Relationship Id="rId108" Type="http://schemas.openxmlformats.org/officeDocument/2006/relationships/hyperlink" Target="https://talan.bank.gov.ua/get-user-certificate/gn-8fjYGpwVuk40FPexv" TargetMode="External"/><Relationship Id="rId124" Type="http://schemas.openxmlformats.org/officeDocument/2006/relationships/hyperlink" Target="https://talan.bank.gov.ua/get-user-certificate/gn-8fMuqhAMruYLaPf00" TargetMode="External"/><Relationship Id="rId129" Type="http://schemas.openxmlformats.org/officeDocument/2006/relationships/hyperlink" Target="https://talan.bank.gov.ua/get-user-certificate/gn-8fhJfzQaqIt-O6O1Y" TargetMode="External"/><Relationship Id="rId54" Type="http://schemas.openxmlformats.org/officeDocument/2006/relationships/hyperlink" Target="https://talan.bank.gov.ua/get-user-certificate/gn-8fXIissUBy5OLZgA3" TargetMode="External"/><Relationship Id="rId70" Type="http://schemas.openxmlformats.org/officeDocument/2006/relationships/hyperlink" Target="https://talan.bank.gov.ua/get-user-certificate/gn-8fMm7hNCVrLVBTuXR" TargetMode="External"/><Relationship Id="rId75" Type="http://schemas.openxmlformats.org/officeDocument/2006/relationships/hyperlink" Target="https://talan.bank.gov.ua/get-user-certificate/gn-8f1kNY_RNhz4drpUe" TargetMode="External"/><Relationship Id="rId91" Type="http://schemas.openxmlformats.org/officeDocument/2006/relationships/hyperlink" Target="https://talan.bank.gov.ua/get-user-certificate/gn-8fYrBipUUOdh9ab7Z" TargetMode="External"/><Relationship Id="rId96" Type="http://schemas.openxmlformats.org/officeDocument/2006/relationships/hyperlink" Target="https://talan.bank.gov.ua/get-user-certificate/gn-8f5dq8ehsRJVTwUYY" TargetMode="External"/><Relationship Id="rId1" Type="http://schemas.openxmlformats.org/officeDocument/2006/relationships/hyperlink" Target="https://talan.bank.gov.ua/get-user-certificate/gn-8fUizTklaLmxN13Og" TargetMode="External"/><Relationship Id="rId6" Type="http://schemas.openxmlformats.org/officeDocument/2006/relationships/hyperlink" Target="https://talan.bank.gov.ua/get-user-certificate/gn-8fkfsA_TtLmUde4hh" TargetMode="External"/><Relationship Id="rId23" Type="http://schemas.openxmlformats.org/officeDocument/2006/relationships/hyperlink" Target="https://talan.bank.gov.ua/get-user-certificate/gn-8fRD3_XouDVVO3AA9" TargetMode="External"/><Relationship Id="rId28" Type="http://schemas.openxmlformats.org/officeDocument/2006/relationships/hyperlink" Target="https://talan.bank.gov.ua/get-user-certificate/gn-8fAYItIgIR3XeIwQj" TargetMode="External"/><Relationship Id="rId49" Type="http://schemas.openxmlformats.org/officeDocument/2006/relationships/hyperlink" Target="https://talan.bank.gov.ua/get-user-certificate/gn-8frOyMjQTte5aO5X7" TargetMode="External"/><Relationship Id="rId114" Type="http://schemas.openxmlformats.org/officeDocument/2006/relationships/hyperlink" Target="https://talan.bank.gov.ua/get-user-certificate/gn-8fLF-uXuXWCDUoYyq" TargetMode="External"/><Relationship Id="rId119" Type="http://schemas.openxmlformats.org/officeDocument/2006/relationships/hyperlink" Target="https://talan.bank.gov.ua/get-user-certificate/gn-8f7amyLtpgXGpk0Zs" TargetMode="External"/><Relationship Id="rId44" Type="http://schemas.openxmlformats.org/officeDocument/2006/relationships/hyperlink" Target="https://talan.bank.gov.ua/get-user-certificate/gn-8f3UONEXzYGM7s8Qq" TargetMode="External"/><Relationship Id="rId60" Type="http://schemas.openxmlformats.org/officeDocument/2006/relationships/hyperlink" Target="https://talan.bank.gov.ua/get-user-certificate/gn-8fdI9A8IjXYh3a3K_" TargetMode="External"/><Relationship Id="rId65" Type="http://schemas.openxmlformats.org/officeDocument/2006/relationships/hyperlink" Target="https://talan.bank.gov.ua/get-user-certificate/gn-8fGXahmlr-rifyWDB" TargetMode="External"/><Relationship Id="rId81" Type="http://schemas.openxmlformats.org/officeDocument/2006/relationships/hyperlink" Target="https://talan.bank.gov.ua/get-user-certificate/gn-8fBDS6W_uDCeGTzPf" TargetMode="External"/><Relationship Id="rId86" Type="http://schemas.openxmlformats.org/officeDocument/2006/relationships/hyperlink" Target="https://talan.bank.gov.ua/get-user-certificate/gn-8f3EAyJPsCwiF7Iuc" TargetMode="External"/><Relationship Id="rId130" Type="http://schemas.openxmlformats.org/officeDocument/2006/relationships/hyperlink" Target="https://talan.bank.gov.ua/get-user-certificate/gn-8ftN1KnGYRe6ApGRz" TargetMode="External"/><Relationship Id="rId13" Type="http://schemas.openxmlformats.org/officeDocument/2006/relationships/hyperlink" Target="https://talan.bank.gov.ua/get-user-certificate/gn-8flpgFv48u0P4Vi88" TargetMode="External"/><Relationship Id="rId18" Type="http://schemas.openxmlformats.org/officeDocument/2006/relationships/hyperlink" Target="https://talan.bank.gov.ua/get-user-certificate/gn-8fXCV4Bbo1f_VDzy-" TargetMode="External"/><Relationship Id="rId39" Type="http://schemas.openxmlformats.org/officeDocument/2006/relationships/hyperlink" Target="https://talan.bank.gov.ua/get-user-certificate/gn-8fqmat98jyrQo6ZA-" TargetMode="External"/><Relationship Id="rId109" Type="http://schemas.openxmlformats.org/officeDocument/2006/relationships/hyperlink" Target="https://talan.bank.gov.ua/get-user-certificate/gn-8fRNLqJ1QAhIhmbzN" TargetMode="External"/><Relationship Id="rId34" Type="http://schemas.openxmlformats.org/officeDocument/2006/relationships/hyperlink" Target="https://talan.bank.gov.ua/get-user-certificate/gn-8ffZBkY3ds5fmmQ0m" TargetMode="External"/><Relationship Id="rId50" Type="http://schemas.openxmlformats.org/officeDocument/2006/relationships/hyperlink" Target="https://talan.bank.gov.ua/get-user-certificate/gn-8fGc0UOfNn8UF0fVM" TargetMode="External"/><Relationship Id="rId55" Type="http://schemas.openxmlformats.org/officeDocument/2006/relationships/hyperlink" Target="https://talan.bank.gov.ua/get-user-certificate/gn-8fuazacmylmF8ibk9" TargetMode="External"/><Relationship Id="rId76" Type="http://schemas.openxmlformats.org/officeDocument/2006/relationships/hyperlink" Target="https://talan.bank.gov.ua/get-user-certificate/gn-8f3phXMI2XLAGjfXT" TargetMode="External"/><Relationship Id="rId97" Type="http://schemas.openxmlformats.org/officeDocument/2006/relationships/hyperlink" Target="https://talan.bank.gov.ua/get-user-certificate/gn-8fAk3qHgkVcWxe8HO" TargetMode="External"/><Relationship Id="rId104" Type="http://schemas.openxmlformats.org/officeDocument/2006/relationships/hyperlink" Target="https://talan.bank.gov.ua/get-user-certificate/gn-8f5R0NcLZphR2TzzR" TargetMode="External"/><Relationship Id="rId120" Type="http://schemas.openxmlformats.org/officeDocument/2006/relationships/hyperlink" Target="https://talan.bank.gov.ua/get-user-certificate/gn-8fPKqFbonPLWh6Mrd" TargetMode="External"/><Relationship Id="rId125" Type="http://schemas.openxmlformats.org/officeDocument/2006/relationships/hyperlink" Target="https://talan.bank.gov.ua/get-user-certificate/gn-8fZ-_Fm-UNToctpAx" TargetMode="External"/><Relationship Id="rId7" Type="http://schemas.openxmlformats.org/officeDocument/2006/relationships/hyperlink" Target="https://talan.bank.gov.ua/get-user-certificate/gn-8fiBPMi__U6AACDA_" TargetMode="External"/><Relationship Id="rId71" Type="http://schemas.openxmlformats.org/officeDocument/2006/relationships/hyperlink" Target="https://talan.bank.gov.ua/get-user-certificate/gn-8fcHa_T_DxsOMDvYX" TargetMode="External"/><Relationship Id="rId92" Type="http://schemas.openxmlformats.org/officeDocument/2006/relationships/hyperlink" Target="https://talan.bank.gov.ua/get-user-certificate/gn-8foBiGz_r3qX6GSRx" TargetMode="External"/><Relationship Id="rId2" Type="http://schemas.openxmlformats.org/officeDocument/2006/relationships/hyperlink" Target="https://talan.bank.gov.ua/get-user-certificate/gn-8fg4jf27eXyUNelw7" TargetMode="External"/><Relationship Id="rId29" Type="http://schemas.openxmlformats.org/officeDocument/2006/relationships/hyperlink" Target="https://talan.bank.gov.ua/get-user-certificate/gn-8fpiDUXOe8U4oXJfr" TargetMode="External"/><Relationship Id="rId24" Type="http://schemas.openxmlformats.org/officeDocument/2006/relationships/hyperlink" Target="https://talan.bank.gov.ua/get-user-certificate/gn-8fXbeSgcgfguKUzOF" TargetMode="External"/><Relationship Id="rId40" Type="http://schemas.openxmlformats.org/officeDocument/2006/relationships/hyperlink" Target="https://talan.bank.gov.ua/get-user-certificate/gn-8fcezdm1Cp2yYDGDG" TargetMode="External"/><Relationship Id="rId45" Type="http://schemas.openxmlformats.org/officeDocument/2006/relationships/hyperlink" Target="https://talan.bank.gov.ua/get-user-certificate/gn-8fMHDixhO-TVxTzm1" TargetMode="External"/><Relationship Id="rId66" Type="http://schemas.openxmlformats.org/officeDocument/2006/relationships/hyperlink" Target="https://talan.bank.gov.ua/get-user-certificate/gn-8fHWyS_JHKQSorlSg" TargetMode="External"/><Relationship Id="rId87" Type="http://schemas.openxmlformats.org/officeDocument/2006/relationships/hyperlink" Target="https://talan.bank.gov.ua/get-user-certificate/gn-8fpaC0dv8grklzWpo" TargetMode="External"/><Relationship Id="rId110" Type="http://schemas.openxmlformats.org/officeDocument/2006/relationships/hyperlink" Target="https://talan.bank.gov.ua/get-user-certificate/gn-8fLZIYKADiuUxhdNL" TargetMode="External"/><Relationship Id="rId115" Type="http://schemas.openxmlformats.org/officeDocument/2006/relationships/hyperlink" Target="https://talan.bank.gov.ua/get-user-certificate/gn-8fndbSJOVxsrueAfX" TargetMode="External"/><Relationship Id="rId131" Type="http://schemas.openxmlformats.org/officeDocument/2006/relationships/hyperlink" Target="https://talan.bank.gov.ua/get-user-certificate/gn-8fhpaRp7RPvjWyafY" TargetMode="External"/><Relationship Id="rId61" Type="http://schemas.openxmlformats.org/officeDocument/2006/relationships/hyperlink" Target="https://talan.bank.gov.ua/get-user-certificate/gn-8f3AbuTnNRrn6_j2y" TargetMode="External"/><Relationship Id="rId82" Type="http://schemas.openxmlformats.org/officeDocument/2006/relationships/hyperlink" Target="https://talan.bank.gov.ua/get-user-certificate/gn-8f7izoOnPq4OFlL3q" TargetMode="External"/><Relationship Id="rId19" Type="http://schemas.openxmlformats.org/officeDocument/2006/relationships/hyperlink" Target="https://talan.bank.gov.ua/get-user-certificate/gn-8fBA9DfzfwGrig2B7" TargetMode="External"/><Relationship Id="rId14" Type="http://schemas.openxmlformats.org/officeDocument/2006/relationships/hyperlink" Target="https://talan.bank.gov.ua/get-user-certificate/gn-8fLoqdRHExAVWmIR9" TargetMode="External"/><Relationship Id="rId30" Type="http://schemas.openxmlformats.org/officeDocument/2006/relationships/hyperlink" Target="https://talan.bank.gov.ua/get-user-certificate/gn-8fNaF_06jh2XFNkHV" TargetMode="External"/><Relationship Id="rId35" Type="http://schemas.openxmlformats.org/officeDocument/2006/relationships/hyperlink" Target="https://talan.bank.gov.ua/get-user-certificate/gn-8fx8mUOGNAqJoFYgt" TargetMode="External"/><Relationship Id="rId56" Type="http://schemas.openxmlformats.org/officeDocument/2006/relationships/hyperlink" Target="https://talan.bank.gov.ua/get-user-certificate/gn-8fVti1S-2ZxXXzZed" TargetMode="External"/><Relationship Id="rId77" Type="http://schemas.openxmlformats.org/officeDocument/2006/relationships/hyperlink" Target="https://talan.bank.gov.ua/get-user-certificate/gn-8fmpvWgkqnW-exU7H" TargetMode="External"/><Relationship Id="rId100" Type="http://schemas.openxmlformats.org/officeDocument/2006/relationships/hyperlink" Target="https://talan.bank.gov.ua/get-user-certificate/gn-8fbl0KsUOo8n3-dqj" TargetMode="External"/><Relationship Id="rId105" Type="http://schemas.openxmlformats.org/officeDocument/2006/relationships/hyperlink" Target="https://talan.bank.gov.ua/get-user-certificate/gn-8f1tA4My223vdEuHR" TargetMode="External"/><Relationship Id="rId126" Type="http://schemas.openxmlformats.org/officeDocument/2006/relationships/hyperlink" Target="https://talan.bank.gov.ua/get-user-certificate/gn-8fZLboDVNs_Qoa8SK" TargetMode="External"/><Relationship Id="rId8" Type="http://schemas.openxmlformats.org/officeDocument/2006/relationships/hyperlink" Target="https://talan.bank.gov.ua/get-user-certificate/gn-8f5TR5jV387cpniKd" TargetMode="External"/><Relationship Id="rId51" Type="http://schemas.openxmlformats.org/officeDocument/2006/relationships/hyperlink" Target="https://talan.bank.gov.ua/get-user-certificate/gn-8fBBGOU8SgOcTdsjH" TargetMode="External"/><Relationship Id="rId72" Type="http://schemas.openxmlformats.org/officeDocument/2006/relationships/hyperlink" Target="https://talan.bank.gov.ua/get-user-certificate/gn-8fMp22ob_yfZygW8q" TargetMode="External"/><Relationship Id="rId93" Type="http://schemas.openxmlformats.org/officeDocument/2006/relationships/hyperlink" Target="https://talan.bank.gov.ua/get-user-certificate/gn-8fji_0l69kU9VJ3kZ" TargetMode="External"/><Relationship Id="rId98" Type="http://schemas.openxmlformats.org/officeDocument/2006/relationships/hyperlink" Target="https://talan.bank.gov.ua/get-user-certificate/gn-8funLd_l3waasJz3x" TargetMode="External"/><Relationship Id="rId121" Type="http://schemas.openxmlformats.org/officeDocument/2006/relationships/hyperlink" Target="https://talan.bank.gov.ua/get-user-certificate/gn-8fE5t_0FdbVL_H0ri" TargetMode="External"/><Relationship Id="rId3" Type="http://schemas.openxmlformats.org/officeDocument/2006/relationships/hyperlink" Target="https://talan.bank.gov.ua/get-user-certificate/gn-8fkE-xm-Sw0xUYXKF" TargetMode="External"/><Relationship Id="rId25" Type="http://schemas.openxmlformats.org/officeDocument/2006/relationships/hyperlink" Target="https://talan.bank.gov.ua/get-user-certificate/gn-8fgHeA8gn4dU_9tWp" TargetMode="External"/><Relationship Id="rId46" Type="http://schemas.openxmlformats.org/officeDocument/2006/relationships/hyperlink" Target="https://talan.bank.gov.ua/get-user-certificate/gn-8fAV0gz6kDde40Z95" TargetMode="External"/><Relationship Id="rId67" Type="http://schemas.openxmlformats.org/officeDocument/2006/relationships/hyperlink" Target="https://talan.bank.gov.ua/get-user-certificate/gn-8fqv74NiKgKP2biwN" TargetMode="External"/><Relationship Id="rId116" Type="http://schemas.openxmlformats.org/officeDocument/2006/relationships/hyperlink" Target="https://talan.bank.gov.ua/get-user-certificate/gn-8fgxo6NQHhhxwRC2V" TargetMode="External"/><Relationship Id="rId20" Type="http://schemas.openxmlformats.org/officeDocument/2006/relationships/hyperlink" Target="https://talan.bank.gov.ua/get-user-certificate/gn-8fl7Jvx7Mr4k4S7Om" TargetMode="External"/><Relationship Id="rId41" Type="http://schemas.openxmlformats.org/officeDocument/2006/relationships/hyperlink" Target="https://talan.bank.gov.ua/get-user-certificate/gn-8fVzbNtbAyR65xXRx" TargetMode="External"/><Relationship Id="rId62" Type="http://schemas.openxmlformats.org/officeDocument/2006/relationships/hyperlink" Target="https://talan.bank.gov.ua/get-user-certificate/gn-8f2Ib7Ma2l3eIE-ul" TargetMode="External"/><Relationship Id="rId83" Type="http://schemas.openxmlformats.org/officeDocument/2006/relationships/hyperlink" Target="https://talan.bank.gov.ua/get-user-certificate/gn-8fuNRaoAk4yJzY8HQ" TargetMode="External"/><Relationship Id="rId88" Type="http://schemas.openxmlformats.org/officeDocument/2006/relationships/hyperlink" Target="https://talan.bank.gov.ua/get-user-certificate/gn-8fa3neCfHzatwMiCZ" TargetMode="External"/><Relationship Id="rId111" Type="http://schemas.openxmlformats.org/officeDocument/2006/relationships/hyperlink" Target="https://talan.bank.gov.ua/get-user-certificate/gn-8fiqoealnS2F7VMan" TargetMode="External"/><Relationship Id="rId132" Type="http://schemas.openxmlformats.org/officeDocument/2006/relationships/hyperlink" Target="https://talan.bank.gov.ua/get-user-certificate/gn-8f_GGU7LxqEQ87cwh" TargetMode="External"/><Relationship Id="rId15" Type="http://schemas.openxmlformats.org/officeDocument/2006/relationships/hyperlink" Target="https://talan.bank.gov.ua/get-user-certificate/gn-8fqp3J1D9oB0jB9jk" TargetMode="External"/><Relationship Id="rId36" Type="http://schemas.openxmlformats.org/officeDocument/2006/relationships/hyperlink" Target="https://talan.bank.gov.ua/get-user-certificate/gn-8fd4Uj33m5ofCVI1x" TargetMode="External"/><Relationship Id="rId57" Type="http://schemas.openxmlformats.org/officeDocument/2006/relationships/hyperlink" Target="https://talan.bank.gov.ua/get-user-certificate/gn-8fYsbv4pDUynwzZwn" TargetMode="External"/><Relationship Id="rId106" Type="http://schemas.openxmlformats.org/officeDocument/2006/relationships/hyperlink" Target="https://talan.bank.gov.ua/get-user-certificate/gn-8fIGKefIJxII60BZi" TargetMode="External"/><Relationship Id="rId127" Type="http://schemas.openxmlformats.org/officeDocument/2006/relationships/hyperlink" Target="https://talan.bank.gov.ua/get-user-certificate/gn-8fVMO4w5RTJnG0ZbG" TargetMode="External"/><Relationship Id="rId10" Type="http://schemas.openxmlformats.org/officeDocument/2006/relationships/hyperlink" Target="https://talan.bank.gov.ua/get-user-certificate/gn-8fZCCfiuT90g92RNy" TargetMode="External"/><Relationship Id="rId31" Type="http://schemas.openxmlformats.org/officeDocument/2006/relationships/hyperlink" Target="https://talan.bank.gov.ua/get-user-certificate/gn-8fY20paJLX9gvOYmP" TargetMode="External"/><Relationship Id="rId52" Type="http://schemas.openxmlformats.org/officeDocument/2006/relationships/hyperlink" Target="https://talan.bank.gov.ua/get-user-certificate/gn-8f-qszEJLyqW3uZYZ" TargetMode="External"/><Relationship Id="rId73" Type="http://schemas.openxmlformats.org/officeDocument/2006/relationships/hyperlink" Target="https://talan.bank.gov.ua/get-user-certificate/gn-8f9fWTQzdPDG1wRdN" TargetMode="External"/><Relationship Id="rId78" Type="http://schemas.openxmlformats.org/officeDocument/2006/relationships/hyperlink" Target="https://talan.bank.gov.ua/get-user-certificate/gn-8f40fLDAFNSd2HVXx" TargetMode="External"/><Relationship Id="rId94" Type="http://schemas.openxmlformats.org/officeDocument/2006/relationships/hyperlink" Target="https://talan.bank.gov.ua/get-user-certificate/gn-8f0e_mXx4d1Tfe2F4" TargetMode="External"/><Relationship Id="rId99" Type="http://schemas.openxmlformats.org/officeDocument/2006/relationships/hyperlink" Target="https://talan.bank.gov.ua/get-user-certificate/gn-8f0WXz3XGv_c3aerW" TargetMode="External"/><Relationship Id="rId101" Type="http://schemas.openxmlformats.org/officeDocument/2006/relationships/hyperlink" Target="https://talan.bank.gov.ua/get-user-certificate/gn-8fHTwfqRv_GEbxLmo" TargetMode="External"/><Relationship Id="rId122" Type="http://schemas.openxmlformats.org/officeDocument/2006/relationships/hyperlink" Target="https://talan.bank.gov.ua/get-user-certificate/gn-8fB7LY6anP571OEcw" TargetMode="External"/><Relationship Id="rId4" Type="http://schemas.openxmlformats.org/officeDocument/2006/relationships/hyperlink" Target="https://talan.bank.gov.ua/get-user-certificate/gn-8fvkefAMZ26U1REZa" TargetMode="External"/><Relationship Id="rId9" Type="http://schemas.openxmlformats.org/officeDocument/2006/relationships/hyperlink" Target="https://talan.bank.gov.ua/get-user-certificate/gn-8fqryhaHX88DNv2AE" TargetMode="External"/><Relationship Id="rId26" Type="http://schemas.openxmlformats.org/officeDocument/2006/relationships/hyperlink" Target="https://talan.bank.gov.ua/get-user-certificate/gn-8fi-YnxH956ATNsiG" TargetMode="External"/><Relationship Id="rId47" Type="http://schemas.openxmlformats.org/officeDocument/2006/relationships/hyperlink" Target="https://talan.bank.gov.ua/get-user-certificate/gn-8fW8h_HIK-yBYPZFE" TargetMode="External"/><Relationship Id="rId68" Type="http://schemas.openxmlformats.org/officeDocument/2006/relationships/hyperlink" Target="https://talan.bank.gov.ua/get-user-certificate/gn-8fstHemq135OZI9zV" TargetMode="External"/><Relationship Id="rId89" Type="http://schemas.openxmlformats.org/officeDocument/2006/relationships/hyperlink" Target="https://talan.bank.gov.ua/get-user-certificate/gn-8fBXqW4oZiJ2x0mXd" TargetMode="External"/><Relationship Id="rId112" Type="http://schemas.openxmlformats.org/officeDocument/2006/relationships/hyperlink" Target="https://talan.bank.gov.ua/get-user-certificate/gn-8fkqdxN3ENH7csqzm" TargetMode="External"/><Relationship Id="rId133" Type="http://schemas.openxmlformats.org/officeDocument/2006/relationships/hyperlink" Target="https://talan.bank.gov.ua/get-user-certificate/gn-8f6CKjLnYTuP56fQ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workbookViewId="0">
      <selection activeCell="C3" sqref="C3"/>
    </sheetView>
  </sheetViews>
  <sheetFormatPr defaultRowHeight="14.4" x14ac:dyDescent="0.3"/>
  <cols>
    <col min="1" max="1" width="8.88671875" style="2"/>
    <col min="2" max="2" width="17" style="3" customWidth="1"/>
    <col min="3" max="3" width="46.21875" style="3" customWidth="1"/>
    <col min="4" max="4" width="34.109375" style="3" customWidth="1"/>
    <col min="5" max="5" width="32" style="3" customWidth="1"/>
    <col min="6" max="6" width="22" style="3" customWidth="1"/>
    <col min="7" max="16384" width="8.88671875" style="3"/>
  </cols>
  <sheetData>
    <row r="1" spans="1:6" s="1" customFormat="1" ht="28.8" x14ac:dyDescent="0.3">
      <c r="A1" s="1" t="s">
        <v>293</v>
      </c>
      <c r="B1" s="1" t="s">
        <v>294</v>
      </c>
      <c r="C1" s="1" t="s">
        <v>295</v>
      </c>
      <c r="D1" s="1" t="s">
        <v>0</v>
      </c>
      <c r="E1" s="1" t="s">
        <v>1</v>
      </c>
      <c r="F1" s="1" t="s">
        <v>2</v>
      </c>
    </row>
    <row r="2" spans="1:6" ht="28.8" x14ac:dyDescent="0.3">
      <c r="A2" s="2">
        <v>1</v>
      </c>
      <c r="B2" s="3" t="s">
        <v>3</v>
      </c>
      <c r="C2" s="3" t="s">
        <v>4</v>
      </c>
      <c r="D2" s="3" t="s">
        <v>5</v>
      </c>
      <c r="E2" s="3" t="s">
        <v>6</v>
      </c>
      <c r="F2" s="3" t="str">
        <f>HYPERLINK("https://talan.bank.gov.ua/get-user-certificate/gn-8fUizTklaLmxN13Og","Завантажити сертифікат")</f>
        <v>Завантажити сертифікат</v>
      </c>
    </row>
    <row r="3" spans="1:6" ht="28.8" x14ac:dyDescent="0.3">
      <c r="A3" s="2">
        <v>2</v>
      </c>
      <c r="B3" s="3" t="s">
        <v>7</v>
      </c>
      <c r="C3" s="3" t="s">
        <v>4</v>
      </c>
      <c r="D3" s="3" t="s">
        <v>5</v>
      </c>
      <c r="E3" s="3" t="s">
        <v>8</v>
      </c>
      <c r="F3" s="3" t="str">
        <f>HYPERLINK("https://talan.bank.gov.ua/get-user-certificate/gn-8fg4jf27eXyUNelw7","Завантажити сертифікат")</f>
        <v>Завантажити сертифікат</v>
      </c>
    </row>
    <row r="4" spans="1:6" ht="28.8" x14ac:dyDescent="0.3">
      <c r="A4" s="2">
        <v>3</v>
      </c>
      <c r="B4" s="3" t="s">
        <v>9</v>
      </c>
      <c r="C4" s="3" t="s">
        <v>4</v>
      </c>
      <c r="D4" s="3" t="s">
        <v>5</v>
      </c>
      <c r="E4" s="3" t="s">
        <v>10</v>
      </c>
      <c r="F4" s="3" t="str">
        <f>HYPERLINK("https://talan.bank.gov.ua/get-user-certificate/gn-8fkE-xm-Sw0xUYXKF","Завантажити сертифікат")</f>
        <v>Завантажити сертифікат</v>
      </c>
    </row>
    <row r="5" spans="1:6" ht="28.8" x14ac:dyDescent="0.3">
      <c r="A5" s="2">
        <v>4</v>
      </c>
      <c r="B5" s="3" t="s">
        <v>11</v>
      </c>
      <c r="C5" s="3" t="s">
        <v>4</v>
      </c>
      <c r="D5" s="3" t="s">
        <v>5</v>
      </c>
      <c r="E5" s="3" t="s">
        <v>12</v>
      </c>
      <c r="F5" s="3" t="str">
        <f>HYPERLINK("https://talan.bank.gov.ua/get-user-certificate/gn-8fvkefAMZ26U1REZa","Завантажити сертифікат")</f>
        <v>Завантажити сертифікат</v>
      </c>
    </row>
    <row r="6" spans="1:6" ht="28.8" x14ac:dyDescent="0.3">
      <c r="A6" s="2">
        <v>5</v>
      </c>
      <c r="B6" s="3" t="s">
        <v>13</v>
      </c>
      <c r="C6" s="3" t="s">
        <v>4</v>
      </c>
      <c r="D6" s="3" t="s">
        <v>5</v>
      </c>
      <c r="E6" s="3" t="s">
        <v>14</v>
      </c>
      <c r="F6" s="3" t="str">
        <f>HYPERLINK("https://talan.bank.gov.ua/get-user-certificate/gn-8fV_Q3vb90v8p4b4s","Завантажити сертифікат")</f>
        <v>Завантажити сертифікат</v>
      </c>
    </row>
    <row r="7" spans="1:6" ht="28.8" x14ac:dyDescent="0.3">
      <c r="A7" s="2">
        <v>6</v>
      </c>
      <c r="B7" s="3" t="s">
        <v>15</v>
      </c>
      <c r="C7" s="3" t="s">
        <v>4</v>
      </c>
      <c r="D7" s="3" t="s">
        <v>5</v>
      </c>
      <c r="E7" s="3" t="s">
        <v>16</v>
      </c>
      <c r="F7" s="3" t="str">
        <f>HYPERLINK("https://talan.bank.gov.ua/get-user-certificate/gn-8fkfsA_TtLmUde4hh","Завантажити сертифікат")</f>
        <v>Завантажити сертифікат</v>
      </c>
    </row>
    <row r="8" spans="1:6" ht="28.8" x14ac:dyDescent="0.3">
      <c r="A8" s="2">
        <v>7</v>
      </c>
      <c r="B8" s="3" t="s">
        <v>17</v>
      </c>
      <c r="C8" s="3" t="s">
        <v>4</v>
      </c>
      <c r="D8" s="3" t="s">
        <v>5</v>
      </c>
      <c r="E8" s="3" t="s">
        <v>18</v>
      </c>
      <c r="F8" s="3" t="str">
        <f>HYPERLINK("https://talan.bank.gov.ua/get-user-certificate/gn-8fiBPMi__U6AACDA_","Завантажити сертифікат")</f>
        <v>Завантажити сертифікат</v>
      </c>
    </row>
    <row r="9" spans="1:6" ht="28.8" x14ac:dyDescent="0.3">
      <c r="A9" s="2">
        <v>8</v>
      </c>
      <c r="B9" s="3" t="s">
        <v>19</v>
      </c>
      <c r="C9" s="3" t="s">
        <v>4</v>
      </c>
      <c r="D9" s="3" t="s">
        <v>5</v>
      </c>
      <c r="E9" s="3" t="s">
        <v>20</v>
      </c>
      <c r="F9" s="3" t="str">
        <f>HYPERLINK("https://talan.bank.gov.ua/get-user-certificate/gn-8f5TR5jV387cpniKd","Завантажити сертифікат")</f>
        <v>Завантажити сертифікат</v>
      </c>
    </row>
    <row r="10" spans="1:6" ht="28.8" x14ac:dyDescent="0.3">
      <c r="A10" s="2">
        <v>9</v>
      </c>
      <c r="B10" s="3" t="s">
        <v>21</v>
      </c>
      <c r="C10" s="3" t="s">
        <v>4</v>
      </c>
      <c r="D10" s="3" t="s">
        <v>5</v>
      </c>
      <c r="E10" s="3" t="s">
        <v>22</v>
      </c>
      <c r="F10" s="3" t="str">
        <f>HYPERLINK("https://talan.bank.gov.ua/get-user-certificate/gn-8fqryhaHX88DNv2AE","Завантажити сертифікат")</f>
        <v>Завантажити сертифікат</v>
      </c>
    </row>
    <row r="11" spans="1:6" ht="28.8" x14ac:dyDescent="0.3">
      <c r="A11" s="2">
        <v>10</v>
      </c>
      <c r="B11" s="3" t="s">
        <v>23</v>
      </c>
      <c r="C11" s="3" t="s">
        <v>4</v>
      </c>
      <c r="D11" s="3" t="s">
        <v>5</v>
      </c>
      <c r="E11" s="3" t="s">
        <v>24</v>
      </c>
      <c r="F11" s="3" t="str">
        <f>HYPERLINK("https://talan.bank.gov.ua/get-user-certificate/gn-8fZCCfiuT90g92RNy","Завантажити сертифікат")</f>
        <v>Завантажити сертифікат</v>
      </c>
    </row>
    <row r="12" spans="1:6" ht="28.8" x14ac:dyDescent="0.3">
      <c r="A12" s="2">
        <v>11</v>
      </c>
      <c r="B12" s="3" t="s">
        <v>25</v>
      </c>
      <c r="C12" s="3" t="s">
        <v>4</v>
      </c>
      <c r="D12" s="3" t="s">
        <v>5</v>
      </c>
      <c r="E12" s="3" t="s">
        <v>26</v>
      </c>
      <c r="F12" s="3" t="str">
        <f>HYPERLINK("https://talan.bank.gov.ua/get-user-certificate/gn-8fZ1gQocWL4ww9_B4","Завантажити сертифікат")</f>
        <v>Завантажити сертифікат</v>
      </c>
    </row>
    <row r="13" spans="1:6" ht="28.8" x14ac:dyDescent="0.3">
      <c r="A13" s="2">
        <v>12</v>
      </c>
      <c r="B13" s="3" t="s">
        <v>27</v>
      </c>
      <c r="C13" s="3" t="s">
        <v>4</v>
      </c>
      <c r="D13" s="3" t="s">
        <v>5</v>
      </c>
      <c r="E13" s="3" t="s">
        <v>28</v>
      </c>
      <c r="F13" s="3" t="str">
        <f>HYPERLINK("https://talan.bank.gov.ua/get-user-certificate/gn-8f8FdifTrSA5B-9jS","Завантажити сертифікат")</f>
        <v>Завантажити сертифікат</v>
      </c>
    </row>
    <row r="14" spans="1:6" ht="28.8" x14ac:dyDescent="0.3">
      <c r="A14" s="2">
        <v>13</v>
      </c>
      <c r="B14" s="3" t="s">
        <v>29</v>
      </c>
      <c r="C14" s="3" t="s">
        <v>4</v>
      </c>
      <c r="D14" s="3" t="s">
        <v>5</v>
      </c>
      <c r="E14" s="3" t="s">
        <v>30</v>
      </c>
      <c r="F14" s="3" t="str">
        <f>HYPERLINK("https://talan.bank.gov.ua/get-user-certificate/gn-8flpgFv48u0P4Vi88","Завантажити сертифікат")</f>
        <v>Завантажити сертифікат</v>
      </c>
    </row>
    <row r="15" spans="1:6" ht="28.8" x14ac:dyDescent="0.3">
      <c r="A15" s="2">
        <v>14</v>
      </c>
      <c r="B15" s="3" t="s">
        <v>31</v>
      </c>
      <c r="C15" s="3" t="s">
        <v>4</v>
      </c>
      <c r="D15" s="3" t="s">
        <v>5</v>
      </c>
      <c r="E15" s="3" t="s">
        <v>32</v>
      </c>
      <c r="F15" s="3" t="str">
        <f>HYPERLINK("https://talan.bank.gov.ua/get-user-certificate/gn-8fLoqdRHExAVWmIR9","Завантажити сертифікат")</f>
        <v>Завантажити сертифікат</v>
      </c>
    </row>
    <row r="16" spans="1:6" ht="28.8" x14ac:dyDescent="0.3">
      <c r="A16" s="2">
        <v>15</v>
      </c>
      <c r="B16" s="3" t="s">
        <v>33</v>
      </c>
      <c r="C16" s="3" t="s">
        <v>4</v>
      </c>
      <c r="D16" s="3" t="s">
        <v>5</v>
      </c>
      <c r="E16" s="3" t="s">
        <v>34</v>
      </c>
      <c r="F16" s="3" t="str">
        <f>HYPERLINK("https://talan.bank.gov.ua/get-user-certificate/gn-8fqp3J1D9oB0jB9jk","Завантажити сертифікат")</f>
        <v>Завантажити сертифікат</v>
      </c>
    </row>
    <row r="17" spans="1:6" ht="28.8" x14ac:dyDescent="0.3">
      <c r="A17" s="2">
        <v>16</v>
      </c>
      <c r="B17" s="3" t="s">
        <v>35</v>
      </c>
      <c r="C17" s="3" t="s">
        <v>4</v>
      </c>
      <c r="D17" s="3" t="s">
        <v>5</v>
      </c>
      <c r="E17" s="3" t="s">
        <v>36</v>
      </c>
      <c r="F17" s="3" t="str">
        <f>HYPERLINK("https://talan.bank.gov.ua/get-user-certificate/gn-8funry7fY61vS4BaW","Завантажити сертифікат")</f>
        <v>Завантажити сертифікат</v>
      </c>
    </row>
    <row r="18" spans="1:6" ht="28.8" x14ac:dyDescent="0.3">
      <c r="A18" s="2">
        <v>17</v>
      </c>
      <c r="B18" s="3" t="s">
        <v>37</v>
      </c>
      <c r="C18" s="3" t="s">
        <v>4</v>
      </c>
      <c r="D18" s="3" t="s">
        <v>5</v>
      </c>
      <c r="E18" s="3" t="s">
        <v>38</v>
      </c>
      <c r="F18" s="3" t="str">
        <f>HYPERLINK("https://talan.bank.gov.ua/get-user-certificate/gn-8fXHwLtXkQGTMaWOV","Завантажити сертифікат")</f>
        <v>Завантажити сертифікат</v>
      </c>
    </row>
    <row r="19" spans="1:6" ht="28.8" x14ac:dyDescent="0.3">
      <c r="A19" s="2">
        <v>18</v>
      </c>
      <c r="B19" s="3" t="s">
        <v>39</v>
      </c>
      <c r="C19" s="3" t="s">
        <v>4</v>
      </c>
      <c r="D19" s="3" t="s">
        <v>5</v>
      </c>
      <c r="E19" s="3" t="s">
        <v>40</v>
      </c>
      <c r="F19" s="3" t="str">
        <f>HYPERLINK("https://talan.bank.gov.ua/get-user-certificate/gn-8fXCV4Bbo1f_VDzy-","Завантажити сертифікат")</f>
        <v>Завантажити сертифікат</v>
      </c>
    </row>
    <row r="20" spans="1:6" ht="28.8" x14ac:dyDescent="0.3">
      <c r="A20" s="2">
        <v>19</v>
      </c>
      <c r="B20" s="3" t="s">
        <v>41</v>
      </c>
      <c r="C20" s="3" t="s">
        <v>4</v>
      </c>
      <c r="D20" s="3" t="s">
        <v>5</v>
      </c>
      <c r="E20" s="3" t="s">
        <v>42</v>
      </c>
      <c r="F20" s="3" t="str">
        <f>HYPERLINK("https://talan.bank.gov.ua/get-user-certificate/gn-8fBA9DfzfwGrig2B7","Завантажити сертифікат")</f>
        <v>Завантажити сертифікат</v>
      </c>
    </row>
    <row r="21" spans="1:6" ht="28.8" x14ac:dyDescent="0.3">
      <c r="A21" s="2">
        <v>20</v>
      </c>
      <c r="B21" s="3" t="s">
        <v>43</v>
      </c>
      <c r="C21" s="3" t="s">
        <v>4</v>
      </c>
      <c r="D21" s="3" t="s">
        <v>5</v>
      </c>
      <c r="E21" s="3" t="s">
        <v>44</v>
      </c>
      <c r="F21" s="3" t="str">
        <f>HYPERLINK("https://talan.bank.gov.ua/get-user-certificate/gn-8fl7Jvx7Mr4k4S7Om","Завантажити сертифікат")</f>
        <v>Завантажити сертифікат</v>
      </c>
    </row>
    <row r="22" spans="1:6" ht="28.8" x14ac:dyDescent="0.3">
      <c r="A22" s="2">
        <v>21</v>
      </c>
      <c r="B22" s="3" t="s">
        <v>45</v>
      </c>
      <c r="C22" s="3" t="s">
        <v>4</v>
      </c>
      <c r="D22" s="3" t="s">
        <v>5</v>
      </c>
      <c r="E22" s="3" t="s">
        <v>46</v>
      </c>
      <c r="F22" s="3" t="str">
        <f>HYPERLINK("https://talan.bank.gov.ua/get-user-certificate/gn-8fSKWboZFlT5XKyJC","Завантажити сертифікат")</f>
        <v>Завантажити сертифікат</v>
      </c>
    </row>
    <row r="23" spans="1:6" ht="28.8" x14ac:dyDescent="0.3">
      <c r="A23" s="2">
        <v>22</v>
      </c>
      <c r="B23" s="3" t="s">
        <v>47</v>
      </c>
      <c r="C23" s="3" t="s">
        <v>4</v>
      </c>
      <c r="D23" s="3" t="s">
        <v>5</v>
      </c>
      <c r="E23" s="3" t="s">
        <v>48</v>
      </c>
      <c r="F23" s="3" t="str">
        <f>HYPERLINK("https://talan.bank.gov.ua/get-user-certificate/gn-8fIJz0owqHwuQncTE","Завантажити сертифікат")</f>
        <v>Завантажити сертифікат</v>
      </c>
    </row>
    <row r="24" spans="1:6" ht="28.8" x14ac:dyDescent="0.3">
      <c r="A24" s="2">
        <v>23</v>
      </c>
      <c r="B24" s="3" t="s">
        <v>49</v>
      </c>
      <c r="C24" s="3" t="s">
        <v>4</v>
      </c>
      <c r="D24" s="3" t="s">
        <v>5</v>
      </c>
      <c r="E24" s="3" t="s">
        <v>50</v>
      </c>
      <c r="F24" s="3" t="str">
        <f>HYPERLINK("https://talan.bank.gov.ua/get-user-certificate/gn-8fRD3_XouDVVO3AA9","Завантажити сертифікат")</f>
        <v>Завантажити сертифікат</v>
      </c>
    </row>
    <row r="25" spans="1:6" ht="28.8" x14ac:dyDescent="0.3">
      <c r="A25" s="2">
        <v>24</v>
      </c>
      <c r="B25" s="3" t="s">
        <v>51</v>
      </c>
      <c r="C25" s="3" t="s">
        <v>4</v>
      </c>
      <c r="D25" s="3" t="s">
        <v>5</v>
      </c>
      <c r="E25" s="3" t="s">
        <v>52</v>
      </c>
      <c r="F25" s="3" t="str">
        <f>HYPERLINK("https://talan.bank.gov.ua/get-user-certificate/gn-8fXbeSgcgfguKUzOF","Завантажити сертифікат")</f>
        <v>Завантажити сертифікат</v>
      </c>
    </row>
    <row r="26" spans="1:6" ht="28.8" x14ac:dyDescent="0.3">
      <c r="A26" s="2">
        <v>25</v>
      </c>
      <c r="B26" s="3" t="s">
        <v>53</v>
      </c>
      <c r="C26" s="3" t="s">
        <v>4</v>
      </c>
      <c r="D26" s="3" t="s">
        <v>5</v>
      </c>
      <c r="E26" s="3" t="s">
        <v>54</v>
      </c>
      <c r="F26" s="3" t="str">
        <f>HYPERLINK("https://talan.bank.gov.ua/get-user-certificate/gn-8fgHeA8gn4dU_9tWp","Завантажити сертифікат")</f>
        <v>Завантажити сертифікат</v>
      </c>
    </row>
    <row r="27" spans="1:6" ht="28.8" x14ac:dyDescent="0.3">
      <c r="A27" s="2">
        <v>26</v>
      </c>
      <c r="B27" s="3" t="s">
        <v>55</v>
      </c>
      <c r="C27" s="3" t="s">
        <v>56</v>
      </c>
      <c r="D27" s="3" t="s">
        <v>57</v>
      </c>
      <c r="E27" s="3" t="s">
        <v>58</v>
      </c>
      <c r="F27" s="3" t="str">
        <f>HYPERLINK("https://talan.bank.gov.ua/get-user-certificate/gn-8fi-YnxH956ATNsiG","Завантажити сертифікат")</f>
        <v>Завантажити сертифікат</v>
      </c>
    </row>
    <row r="28" spans="1:6" ht="28.8" x14ac:dyDescent="0.3">
      <c r="A28" s="2">
        <v>27</v>
      </c>
      <c r="B28" s="3" t="s">
        <v>59</v>
      </c>
      <c r="C28" s="3" t="s">
        <v>56</v>
      </c>
      <c r="D28" s="3" t="s">
        <v>57</v>
      </c>
      <c r="E28" s="3" t="s">
        <v>60</v>
      </c>
      <c r="F28" s="3" t="str">
        <f>HYPERLINK("https://talan.bank.gov.ua/get-user-certificate/gn-8fS04RmUJvBQVOHBW","Завантажити сертифікат")</f>
        <v>Завантажити сертифікат</v>
      </c>
    </row>
    <row r="29" spans="1:6" ht="28.8" x14ac:dyDescent="0.3">
      <c r="A29" s="2">
        <v>28</v>
      </c>
      <c r="B29" s="3" t="s">
        <v>61</v>
      </c>
      <c r="C29" s="3" t="s">
        <v>56</v>
      </c>
      <c r="D29" s="3" t="s">
        <v>57</v>
      </c>
      <c r="E29" s="3" t="s">
        <v>62</v>
      </c>
      <c r="F29" s="3" t="str">
        <f>HYPERLINK("https://talan.bank.gov.ua/get-user-certificate/gn-8fAYItIgIR3XeIwQj","Завантажити сертифікат")</f>
        <v>Завантажити сертифікат</v>
      </c>
    </row>
    <row r="30" spans="1:6" ht="28.8" x14ac:dyDescent="0.3">
      <c r="A30" s="2">
        <v>29</v>
      </c>
      <c r="B30" s="3" t="s">
        <v>63</v>
      </c>
      <c r="C30" s="3" t="s">
        <v>56</v>
      </c>
      <c r="D30" s="3" t="s">
        <v>57</v>
      </c>
      <c r="E30" s="3" t="s">
        <v>64</v>
      </c>
      <c r="F30" s="3" t="str">
        <f>HYPERLINK("https://talan.bank.gov.ua/get-user-certificate/gn-8fpiDUXOe8U4oXJfr","Завантажити сертифікат")</f>
        <v>Завантажити сертифікат</v>
      </c>
    </row>
    <row r="31" spans="1:6" ht="28.8" x14ac:dyDescent="0.3">
      <c r="A31" s="2">
        <v>30</v>
      </c>
      <c r="B31" s="3" t="s">
        <v>65</v>
      </c>
      <c r="C31" s="3" t="s">
        <v>56</v>
      </c>
      <c r="D31" s="3" t="s">
        <v>57</v>
      </c>
      <c r="E31" s="3" t="s">
        <v>66</v>
      </c>
      <c r="F31" s="3" t="str">
        <f>HYPERLINK("https://talan.bank.gov.ua/get-user-certificate/gn-8fNaF_06jh2XFNkHV","Завантажити сертифікат")</f>
        <v>Завантажити сертифікат</v>
      </c>
    </row>
    <row r="32" spans="1:6" ht="28.8" x14ac:dyDescent="0.3">
      <c r="A32" s="2">
        <v>31</v>
      </c>
      <c r="B32" s="3" t="s">
        <v>67</v>
      </c>
      <c r="C32" s="3" t="s">
        <v>56</v>
      </c>
      <c r="D32" s="3" t="s">
        <v>57</v>
      </c>
      <c r="E32" s="3" t="s">
        <v>68</v>
      </c>
      <c r="F32" s="3" t="str">
        <f>HYPERLINK("https://talan.bank.gov.ua/get-user-certificate/gn-8fY20paJLX9gvOYmP","Завантажити сертифікат")</f>
        <v>Завантажити сертифікат</v>
      </c>
    </row>
    <row r="33" spans="1:6" ht="28.8" x14ac:dyDescent="0.3">
      <c r="A33" s="2">
        <v>32</v>
      </c>
      <c r="B33" s="3" t="s">
        <v>69</v>
      </c>
      <c r="C33" s="3" t="s">
        <v>56</v>
      </c>
      <c r="D33" s="3" t="s">
        <v>57</v>
      </c>
      <c r="E33" s="3" t="s">
        <v>70</v>
      </c>
      <c r="F33" s="3" t="str">
        <f>HYPERLINK("https://talan.bank.gov.ua/get-user-certificate/gn-8fO3-DxYoBw6rXoWG","Завантажити сертифікат")</f>
        <v>Завантажити сертифікат</v>
      </c>
    </row>
    <row r="34" spans="1:6" ht="28.8" x14ac:dyDescent="0.3">
      <c r="A34" s="2">
        <v>33</v>
      </c>
      <c r="B34" s="3" t="s">
        <v>71</v>
      </c>
      <c r="C34" s="3" t="s">
        <v>56</v>
      </c>
      <c r="D34" s="3" t="s">
        <v>57</v>
      </c>
      <c r="E34" s="3" t="s">
        <v>72</v>
      </c>
      <c r="F34" s="3" t="str">
        <f>HYPERLINK("https://talan.bank.gov.ua/get-user-certificate/gn-8fzP8he3fMdDZ4sDQ","Завантажити сертифікат")</f>
        <v>Завантажити сертифікат</v>
      </c>
    </row>
    <row r="35" spans="1:6" ht="28.8" x14ac:dyDescent="0.3">
      <c r="A35" s="2">
        <v>34</v>
      </c>
      <c r="B35" s="3" t="s">
        <v>73</v>
      </c>
      <c r="C35" s="3" t="s">
        <v>74</v>
      </c>
      <c r="D35" s="3" t="s">
        <v>75</v>
      </c>
      <c r="E35" s="3" t="s">
        <v>76</v>
      </c>
      <c r="F35" s="3" t="str">
        <f>HYPERLINK("https://talan.bank.gov.ua/get-user-certificate/gn-8ffZBkY3ds5fmmQ0m","Завантажити сертифікат")</f>
        <v>Завантажити сертифікат</v>
      </c>
    </row>
    <row r="36" spans="1:6" ht="28.8" x14ac:dyDescent="0.3">
      <c r="A36" s="2">
        <v>35</v>
      </c>
      <c r="B36" s="3" t="s">
        <v>77</v>
      </c>
      <c r="C36" s="3" t="s">
        <v>74</v>
      </c>
      <c r="D36" s="3" t="s">
        <v>75</v>
      </c>
      <c r="E36" s="3" t="s">
        <v>78</v>
      </c>
      <c r="F36" s="3" t="str">
        <f>HYPERLINK("https://talan.bank.gov.ua/get-user-certificate/gn-8fx8mUOGNAqJoFYgt","Завантажити сертифікат")</f>
        <v>Завантажити сертифікат</v>
      </c>
    </row>
    <row r="37" spans="1:6" ht="28.8" x14ac:dyDescent="0.3">
      <c r="A37" s="2">
        <v>36</v>
      </c>
      <c r="B37" s="3" t="s">
        <v>79</v>
      </c>
      <c r="C37" s="3" t="s">
        <v>74</v>
      </c>
      <c r="D37" s="3" t="s">
        <v>75</v>
      </c>
      <c r="E37" s="3" t="s">
        <v>80</v>
      </c>
      <c r="F37" s="3" t="str">
        <f>HYPERLINK("https://talan.bank.gov.ua/get-user-certificate/gn-8fd4Uj33m5ofCVI1x","Завантажити сертифікат")</f>
        <v>Завантажити сертифікат</v>
      </c>
    </row>
    <row r="38" spans="1:6" ht="28.8" x14ac:dyDescent="0.3">
      <c r="A38" s="2">
        <v>37</v>
      </c>
      <c r="B38" s="3" t="s">
        <v>81</v>
      </c>
      <c r="C38" s="3" t="s">
        <v>74</v>
      </c>
      <c r="D38" s="3" t="s">
        <v>75</v>
      </c>
      <c r="E38" s="3" t="s">
        <v>82</v>
      </c>
      <c r="F38" s="3" t="str">
        <f>HYPERLINK("https://talan.bank.gov.ua/get-user-certificate/gn-8fViRRh80cvWb_DXB","Завантажити сертифікат")</f>
        <v>Завантажити сертифікат</v>
      </c>
    </row>
    <row r="39" spans="1:6" ht="28.8" x14ac:dyDescent="0.3">
      <c r="A39" s="2">
        <v>38</v>
      </c>
      <c r="B39" s="3" t="s">
        <v>83</v>
      </c>
      <c r="C39" s="3" t="s">
        <v>74</v>
      </c>
      <c r="D39" s="3" t="s">
        <v>75</v>
      </c>
      <c r="E39" s="3" t="s">
        <v>84</v>
      </c>
      <c r="F39" s="3" t="str">
        <f>HYPERLINK("https://talan.bank.gov.ua/get-user-certificate/gn-8f4Wi-H6IRhvElVkN","Завантажити сертифікат")</f>
        <v>Завантажити сертифікат</v>
      </c>
    </row>
    <row r="40" spans="1:6" ht="28.8" x14ac:dyDescent="0.3">
      <c r="A40" s="2">
        <v>39</v>
      </c>
      <c r="B40" s="3" t="s">
        <v>85</v>
      </c>
      <c r="C40" s="3" t="s">
        <v>74</v>
      </c>
      <c r="D40" s="3" t="s">
        <v>75</v>
      </c>
      <c r="E40" s="3" t="s">
        <v>86</v>
      </c>
      <c r="F40" s="3" t="str">
        <f>HYPERLINK("https://talan.bank.gov.ua/get-user-certificate/gn-8fqmat98jyrQo6ZA-","Завантажити сертифікат")</f>
        <v>Завантажити сертифікат</v>
      </c>
    </row>
    <row r="41" spans="1:6" ht="28.8" x14ac:dyDescent="0.3">
      <c r="A41" s="2">
        <v>40</v>
      </c>
      <c r="B41" s="3" t="s">
        <v>87</v>
      </c>
      <c r="C41" s="3" t="s">
        <v>74</v>
      </c>
      <c r="D41" s="3" t="s">
        <v>75</v>
      </c>
      <c r="E41" s="3" t="s">
        <v>88</v>
      </c>
      <c r="F41" s="3" t="str">
        <f>HYPERLINK("https://talan.bank.gov.ua/get-user-certificate/gn-8fcezdm1Cp2yYDGDG","Завантажити сертифікат")</f>
        <v>Завантажити сертифікат</v>
      </c>
    </row>
    <row r="42" spans="1:6" ht="28.8" x14ac:dyDescent="0.3">
      <c r="A42" s="2">
        <v>41</v>
      </c>
      <c r="B42" s="3" t="s">
        <v>89</v>
      </c>
      <c r="C42" s="3" t="s">
        <v>74</v>
      </c>
      <c r="D42" s="3" t="s">
        <v>75</v>
      </c>
      <c r="E42" s="3" t="s">
        <v>90</v>
      </c>
      <c r="F42" s="3" t="str">
        <f>HYPERLINK("https://talan.bank.gov.ua/get-user-certificate/gn-8fVzbNtbAyR65xXRx","Завантажити сертифікат")</f>
        <v>Завантажити сертифікат</v>
      </c>
    </row>
    <row r="43" spans="1:6" ht="28.8" x14ac:dyDescent="0.3">
      <c r="A43" s="2">
        <v>42</v>
      </c>
      <c r="B43" s="3" t="s">
        <v>91</v>
      </c>
      <c r="C43" s="3" t="s">
        <v>74</v>
      </c>
      <c r="D43" s="3" t="s">
        <v>75</v>
      </c>
      <c r="E43" s="3" t="s">
        <v>92</v>
      </c>
      <c r="F43" s="3" t="str">
        <f>HYPERLINK("https://talan.bank.gov.ua/get-user-certificate/gn-8fikzEYtqzKIFpoeL","Завантажити сертифікат")</f>
        <v>Завантажити сертифікат</v>
      </c>
    </row>
    <row r="44" spans="1:6" ht="28.8" x14ac:dyDescent="0.3">
      <c r="A44" s="2">
        <v>43</v>
      </c>
      <c r="B44" s="3" t="s">
        <v>93</v>
      </c>
      <c r="C44" s="3" t="s">
        <v>74</v>
      </c>
      <c r="D44" s="3" t="s">
        <v>75</v>
      </c>
      <c r="E44" s="3" t="s">
        <v>94</v>
      </c>
      <c r="F44" s="3" t="str">
        <f>HYPERLINK("https://talan.bank.gov.ua/get-user-certificate/gn-8fDbAkyk5vlu4qG2W","Завантажити сертифікат")</f>
        <v>Завантажити сертифікат</v>
      </c>
    </row>
    <row r="45" spans="1:6" ht="28.8" x14ac:dyDescent="0.3">
      <c r="A45" s="2">
        <v>44</v>
      </c>
      <c r="B45" s="3" t="s">
        <v>95</v>
      </c>
      <c r="C45" s="3" t="s">
        <v>74</v>
      </c>
      <c r="D45" s="3" t="s">
        <v>75</v>
      </c>
      <c r="E45" s="3" t="s">
        <v>96</v>
      </c>
      <c r="F45" s="3" t="str">
        <f>HYPERLINK("https://talan.bank.gov.ua/get-user-certificate/gn-8f3UONEXzYGM7s8Qq","Завантажити сертифікат")</f>
        <v>Завантажити сертифікат</v>
      </c>
    </row>
    <row r="46" spans="1:6" ht="28.8" x14ac:dyDescent="0.3">
      <c r="A46" s="2">
        <v>45</v>
      </c>
      <c r="B46" s="3" t="s">
        <v>97</v>
      </c>
      <c r="C46" s="3" t="s">
        <v>74</v>
      </c>
      <c r="D46" s="3" t="s">
        <v>75</v>
      </c>
      <c r="E46" s="3" t="s">
        <v>98</v>
      </c>
      <c r="F46" s="3" t="str">
        <f>HYPERLINK("https://talan.bank.gov.ua/get-user-certificate/gn-8fMHDixhO-TVxTzm1","Завантажити сертифікат")</f>
        <v>Завантажити сертифікат</v>
      </c>
    </row>
    <row r="47" spans="1:6" ht="28.8" x14ac:dyDescent="0.3">
      <c r="A47" s="2">
        <v>46</v>
      </c>
      <c r="B47" s="3" t="s">
        <v>99</v>
      </c>
      <c r="C47" s="3" t="s">
        <v>74</v>
      </c>
      <c r="D47" s="3" t="s">
        <v>75</v>
      </c>
      <c r="E47" s="3" t="s">
        <v>100</v>
      </c>
      <c r="F47" s="3" t="str">
        <f>HYPERLINK("https://talan.bank.gov.ua/get-user-certificate/gn-8fAV0gz6kDde40Z95","Завантажити сертифікат")</f>
        <v>Завантажити сертифікат</v>
      </c>
    </row>
    <row r="48" spans="1:6" ht="28.8" x14ac:dyDescent="0.3">
      <c r="A48" s="2">
        <v>47</v>
      </c>
      <c r="B48" s="3" t="s">
        <v>101</v>
      </c>
      <c r="C48" s="3" t="s">
        <v>74</v>
      </c>
      <c r="D48" s="3" t="s">
        <v>75</v>
      </c>
      <c r="E48" s="3" t="s">
        <v>102</v>
      </c>
      <c r="F48" s="3" t="str">
        <f>HYPERLINK("https://talan.bank.gov.ua/get-user-certificate/gn-8fW8h_HIK-yBYPZFE","Завантажити сертифікат")</f>
        <v>Завантажити сертифікат</v>
      </c>
    </row>
    <row r="49" spans="1:6" ht="28.8" x14ac:dyDescent="0.3">
      <c r="A49" s="2">
        <v>48</v>
      </c>
      <c r="B49" s="3" t="s">
        <v>103</v>
      </c>
      <c r="C49" s="3" t="s">
        <v>74</v>
      </c>
      <c r="D49" s="3" t="s">
        <v>75</v>
      </c>
      <c r="E49" s="3" t="s">
        <v>104</v>
      </c>
      <c r="F49" s="3" t="str">
        <f>HYPERLINK("https://talan.bank.gov.ua/get-user-certificate/gn-8fH1a3U9ZoT4mUjMw","Завантажити сертифікат")</f>
        <v>Завантажити сертифікат</v>
      </c>
    </row>
    <row r="50" spans="1:6" ht="28.8" x14ac:dyDescent="0.3">
      <c r="A50" s="2">
        <v>49</v>
      </c>
      <c r="B50" s="3" t="s">
        <v>105</v>
      </c>
      <c r="C50" s="3" t="s">
        <v>74</v>
      </c>
      <c r="D50" s="3" t="s">
        <v>75</v>
      </c>
      <c r="E50" s="3" t="s">
        <v>106</v>
      </c>
      <c r="F50" s="3" t="str">
        <f>HYPERLINK("https://talan.bank.gov.ua/get-user-certificate/gn-8frOyMjQTte5aO5X7","Завантажити сертифікат")</f>
        <v>Завантажити сертифікат</v>
      </c>
    </row>
    <row r="51" spans="1:6" ht="28.8" x14ac:dyDescent="0.3">
      <c r="A51" s="2">
        <v>50</v>
      </c>
      <c r="B51" s="3" t="s">
        <v>107</v>
      </c>
      <c r="C51" s="3" t="s">
        <v>74</v>
      </c>
      <c r="D51" s="3" t="s">
        <v>75</v>
      </c>
      <c r="E51" s="3" t="s">
        <v>108</v>
      </c>
      <c r="F51" s="3" t="str">
        <f>HYPERLINK("https://talan.bank.gov.ua/get-user-certificate/gn-8fGc0UOfNn8UF0fVM","Завантажити сертифікат")</f>
        <v>Завантажити сертифікат</v>
      </c>
    </row>
    <row r="52" spans="1:6" ht="28.8" x14ac:dyDescent="0.3">
      <c r="A52" s="2">
        <v>51</v>
      </c>
      <c r="B52" s="3" t="s">
        <v>109</v>
      </c>
      <c r="C52" s="3" t="s">
        <v>74</v>
      </c>
      <c r="D52" s="3" t="s">
        <v>75</v>
      </c>
      <c r="E52" s="3" t="s">
        <v>110</v>
      </c>
      <c r="F52" s="3" t="str">
        <f>HYPERLINK("https://talan.bank.gov.ua/get-user-certificate/gn-8fBBGOU8SgOcTdsjH","Завантажити сертифікат")</f>
        <v>Завантажити сертифікат</v>
      </c>
    </row>
    <row r="53" spans="1:6" ht="28.8" x14ac:dyDescent="0.3">
      <c r="A53" s="2">
        <v>52</v>
      </c>
      <c r="B53" s="3" t="s">
        <v>111</v>
      </c>
      <c r="C53" s="3" t="s">
        <v>74</v>
      </c>
      <c r="D53" s="3" t="s">
        <v>75</v>
      </c>
      <c r="E53" s="3" t="s">
        <v>112</v>
      </c>
      <c r="F53" s="3" t="str">
        <f>HYPERLINK("https://talan.bank.gov.ua/get-user-certificate/gn-8f-qszEJLyqW3uZYZ","Завантажити сертифікат")</f>
        <v>Завантажити сертифікат</v>
      </c>
    </row>
    <row r="54" spans="1:6" ht="28.8" x14ac:dyDescent="0.3">
      <c r="A54" s="2">
        <v>53</v>
      </c>
      <c r="B54" s="3" t="s">
        <v>113</v>
      </c>
      <c r="C54" s="3" t="s">
        <v>74</v>
      </c>
      <c r="D54" s="3" t="s">
        <v>75</v>
      </c>
      <c r="E54" s="3" t="s">
        <v>114</v>
      </c>
      <c r="F54" s="3" t="str">
        <f>HYPERLINK("https://talan.bank.gov.ua/get-user-certificate/gn-8fcSR2VATT8mt0_SS","Завантажити сертифікат")</f>
        <v>Завантажити сертифікат</v>
      </c>
    </row>
    <row r="55" spans="1:6" ht="28.8" x14ac:dyDescent="0.3">
      <c r="A55" s="2">
        <v>54</v>
      </c>
      <c r="B55" s="3" t="s">
        <v>115</v>
      </c>
      <c r="C55" s="3" t="s">
        <v>74</v>
      </c>
      <c r="D55" s="3" t="s">
        <v>75</v>
      </c>
      <c r="E55" s="3" t="s">
        <v>116</v>
      </c>
      <c r="F55" s="3" t="str">
        <f>HYPERLINK("https://talan.bank.gov.ua/get-user-certificate/gn-8fXIissUBy5OLZgA3","Завантажити сертифікат")</f>
        <v>Завантажити сертифікат</v>
      </c>
    </row>
    <row r="56" spans="1:6" ht="28.8" x14ac:dyDescent="0.3">
      <c r="A56" s="2">
        <v>55</v>
      </c>
      <c r="B56" s="3" t="s">
        <v>117</v>
      </c>
      <c r="C56" s="3" t="s">
        <v>74</v>
      </c>
      <c r="D56" s="3" t="s">
        <v>75</v>
      </c>
      <c r="E56" s="3" t="s">
        <v>118</v>
      </c>
      <c r="F56" s="3" t="str">
        <f>HYPERLINK("https://talan.bank.gov.ua/get-user-certificate/gn-8fuazacmylmF8ibk9","Завантажити сертифікат")</f>
        <v>Завантажити сертифікат</v>
      </c>
    </row>
    <row r="57" spans="1:6" ht="28.8" x14ac:dyDescent="0.3">
      <c r="A57" s="2">
        <v>56</v>
      </c>
      <c r="B57" s="3" t="s">
        <v>119</v>
      </c>
      <c r="C57" s="3" t="s">
        <v>74</v>
      </c>
      <c r="D57" s="3" t="s">
        <v>75</v>
      </c>
      <c r="E57" s="3" t="s">
        <v>120</v>
      </c>
      <c r="F57" s="3" t="str">
        <f>HYPERLINK("https://talan.bank.gov.ua/get-user-certificate/gn-8fVti1S-2ZxXXzZed","Завантажити сертифікат")</f>
        <v>Завантажити сертифікат</v>
      </c>
    </row>
    <row r="58" spans="1:6" ht="28.8" x14ac:dyDescent="0.3">
      <c r="A58" s="2">
        <v>57</v>
      </c>
      <c r="B58" s="3" t="s">
        <v>121</v>
      </c>
      <c r="C58" s="3" t="s">
        <v>74</v>
      </c>
      <c r="D58" s="3" t="s">
        <v>75</v>
      </c>
      <c r="E58" s="3" t="s">
        <v>122</v>
      </c>
      <c r="F58" s="3" t="str">
        <f>HYPERLINK("https://talan.bank.gov.ua/get-user-certificate/gn-8fYsbv4pDUynwzZwn","Завантажити сертифікат")</f>
        <v>Завантажити сертифікат</v>
      </c>
    </row>
    <row r="59" spans="1:6" ht="28.8" x14ac:dyDescent="0.3">
      <c r="A59" s="2">
        <v>58</v>
      </c>
      <c r="B59" s="3" t="s">
        <v>123</v>
      </c>
      <c r="C59" s="3" t="s">
        <v>74</v>
      </c>
      <c r="D59" s="3" t="s">
        <v>75</v>
      </c>
      <c r="E59" s="3" t="s">
        <v>124</v>
      </c>
      <c r="F59" s="3" t="str">
        <f>HYPERLINK("https://talan.bank.gov.ua/get-user-certificate/gn-8f_tK0eCkD3XPwATu","Завантажити сертифікат")</f>
        <v>Завантажити сертифікат</v>
      </c>
    </row>
    <row r="60" spans="1:6" ht="28.8" x14ac:dyDescent="0.3">
      <c r="A60" s="2">
        <v>59</v>
      </c>
      <c r="B60" s="3" t="s">
        <v>125</v>
      </c>
      <c r="C60" s="3" t="s">
        <v>74</v>
      </c>
      <c r="D60" s="3" t="s">
        <v>75</v>
      </c>
      <c r="E60" s="3" t="s">
        <v>126</v>
      </c>
      <c r="F60" s="3" t="str">
        <f>HYPERLINK("https://talan.bank.gov.ua/get-user-certificate/gn-8fCQw6qNvLwpdnmOE","Завантажити сертифікат")</f>
        <v>Завантажити сертифікат</v>
      </c>
    </row>
    <row r="61" spans="1:6" ht="28.8" x14ac:dyDescent="0.3">
      <c r="A61" s="2">
        <v>60</v>
      </c>
      <c r="B61" s="3" t="s">
        <v>127</v>
      </c>
      <c r="C61" s="3" t="s">
        <v>128</v>
      </c>
      <c r="D61" s="3" t="s">
        <v>129</v>
      </c>
      <c r="E61" s="3" t="s">
        <v>130</v>
      </c>
      <c r="F61" s="3" t="str">
        <f>HYPERLINK("https://talan.bank.gov.ua/get-user-certificate/gn-8fdI9A8IjXYh3a3K_","Завантажити сертифікат")</f>
        <v>Завантажити сертифікат</v>
      </c>
    </row>
    <row r="62" spans="1:6" ht="28.8" x14ac:dyDescent="0.3">
      <c r="A62" s="2">
        <v>61</v>
      </c>
      <c r="B62" s="3" t="s">
        <v>131</v>
      </c>
      <c r="C62" s="3" t="s">
        <v>128</v>
      </c>
      <c r="D62" s="3" t="s">
        <v>129</v>
      </c>
      <c r="E62" s="3" t="s">
        <v>132</v>
      </c>
      <c r="F62" s="3" t="str">
        <f>HYPERLINK("https://talan.bank.gov.ua/get-user-certificate/gn-8f3AbuTnNRrn6_j2y","Завантажити сертифікат")</f>
        <v>Завантажити сертифікат</v>
      </c>
    </row>
    <row r="63" spans="1:6" ht="28.8" x14ac:dyDescent="0.3">
      <c r="A63" s="2">
        <v>62</v>
      </c>
      <c r="B63" s="3" t="s">
        <v>133</v>
      </c>
      <c r="C63" s="3" t="s">
        <v>128</v>
      </c>
      <c r="D63" s="3" t="s">
        <v>129</v>
      </c>
      <c r="E63" s="3" t="s">
        <v>134</v>
      </c>
      <c r="F63" s="3" t="str">
        <f>HYPERLINK("https://talan.bank.gov.ua/get-user-certificate/gn-8f2Ib7Ma2l3eIE-ul","Завантажити сертифікат")</f>
        <v>Завантажити сертифікат</v>
      </c>
    </row>
    <row r="64" spans="1:6" ht="28.8" x14ac:dyDescent="0.3">
      <c r="A64" s="2">
        <v>63</v>
      </c>
      <c r="B64" s="3" t="s">
        <v>135</v>
      </c>
      <c r="C64" s="3" t="s">
        <v>128</v>
      </c>
      <c r="D64" s="3" t="s">
        <v>129</v>
      </c>
      <c r="E64" s="3" t="s">
        <v>136</v>
      </c>
      <c r="F64" s="3" t="str">
        <f>HYPERLINK("https://talan.bank.gov.ua/get-user-certificate/gn-8fg4PGZjdal65IEEF","Завантажити сертифікат")</f>
        <v>Завантажити сертифікат</v>
      </c>
    </row>
    <row r="65" spans="1:6" ht="28.8" x14ac:dyDescent="0.3">
      <c r="A65" s="2">
        <v>64</v>
      </c>
      <c r="B65" s="3" t="s">
        <v>137</v>
      </c>
      <c r="C65" s="3" t="s">
        <v>128</v>
      </c>
      <c r="D65" s="3" t="s">
        <v>129</v>
      </c>
      <c r="E65" s="3" t="s">
        <v>138</v>
      </c>
      <c r="F65" s="3" t="str">
        <f>HYPERLINK("https://talan.bank.gov.ua/get-user-certificate/gn-8fI0qMMcc8Axmnhwa","Завантажити сертифікат")</f>
        <v>Завантажити сертифікат</v>
      </c>
    </row>
    <row r="66" spans="1:6" ht="28.8" x14ac:dyDescent="0.3">
      <c r="A66" s="2">
        <v>65</v>
      </c>
      <c r="B66" s="3" t="s">
        <v>139</v>
      </c>
      <c r="C66" s="3" t="s">
        <v>128</v>
      </c>
      <c r="D66" s="3" t="s">
        <v>129</v>
      </c>
      <c r="E66" s="3" t="s">
        <v>140</v>
      </c>
      <c r="F66" s="3" t="str">
        <f>HYPERLINK("https://talan.bank.gov.ua/get-user-certificate/gn-8fGXahmlr-rifyWDB","Завантажити сертифікат")</f>
        <v>Завантажити сертифікат</v>
      </c>
    </row>
    <row r="67" spans="1:6" ht="28.8" x14ac:dyDescent="0.3">
      <c r="A67" s="2">
        <v>66</v>
      </c>
      <c r="B67" s="3" t="s">
        <v>141</v>
      </c>
      <c r="C67" s="3" t="s">
        <v>128</v>
      </c>
      <c r="D67" s="3" t="s">
        <v>129</v>
      </c>
      <c r="E67" s="3" t="s">
        <v>142</v>
      </c>
      <c r="F67" s="3" t="str">
        <f>HYPERLINK("https://talan.bank.gov.ua/get-user-certificate/gn-8fHWyS_JHKQSorlSg","Завантажити сертифікат")</f>
        <v>Завантажити сертифікат</v>
      </c>
    </row>
    <row r="68" spans="1:6" ht="28.8" x14ac:dyDescent="0.3">
      <c r="A68" s="2">
        <v>67</v>
      </c>
      <c r="B68" s="3" t="s">
        <v>143</v>
      </c>
      <c r="C68" s="3" t="s">
        <v>128</v>
      </c>
      <c r="D68" s="3" t="s">
        <v>129</v>
      </c>
      <c r="E68" s="3" t="s">
        <v>144</v>
      </c>
      <c r="F68" s="3" t="str">
        <f>HYPERLINK("https://talan.bank.gov.ua/get-user-certificate/gn-8fqv74NiKgKP2biwN","Завантажити сертифікат")</f>
        <v>Завантажити сертифікат</v>
      </c>
    </row>
    <row r="69" spans="1:6" ht="28.8" x14ac:dyDescent="0.3">
      <c r="A69" s="2">
        <v>68</v>
      </c>
      <c r="B69" s="3" t="s">
        <v>145</v>
      </c>
      <c r="C69" s="3" t="s">
        <v>128</v>
      </c>
      <c r="D69" s="3" t="s">
        <v>129</v>
      </c>
      <c r="E69" s="3" t="s">
        <v>146</v>
      </c>
      <c r="F69" s="3" t="str">
        <f>HYPERLINK("https://talan.bank.gov.ua/get-user-certificate/gn-8fstHemq135OZI9zV","Завантажити сертифікат")</f>
        <v>Завантажити сертифікат</v>
      </c>
    </row>
    <row r="70" spans="1:6" ht="28.8" x14ac:dyDescent="0.3">
      <c r="A70" s="2">
        <v>69</v>
      </c>
      <c r="B70" s="3" t="s">
        <v>147</v>
      </c>
      <c r="C70" s="3" t="s">
        <v>128</v>
      </c>
      <c r="D70" s="3" t="s">
        <v>129</v>
      </c>
      <c r="E70" s="3" t="s">
        <v>148</v>
      </c>
      <c r="F70" s="3" t="str">
        <f>HYPERLINK("https://talan.bank.gov.ua/get-user-certificate/gn-8fduP-wH_wMPZeBkE","Завантажити сертифікат")</f>
        <v>Завантажити сертифікат</v>
      </c>
    </row>
    <row r="71" spans="1:6" ht="28.8" x14ac:dyDescent="0.3">
      <c r="A71" s="2">
        <v>70</v>
      </c>
      <c r="B71" s="3" t="s">
        <v>149</v>
      </c>
      <c r="C71" s="3" t="s">
        <v>128</v>
      </c>
      <c r="D71" s="3" t="s">
        <v>129</v>
      </c>
      <c r="E71" s="3" t="s">
        <v>150</v>
      </c>
      <c r="F71" s="3" t="str">
        <f>HYPERLINK("https://talan.bank.gov.ua/get-user-certificate/gn-8fMm7hNCVrLVBTuXR","Завантажити сертифікат")</f>
        <v>Завантажити сертифікат</v>
      </c>
    </row>
    <row r="72" spans="1:6" ht="28.8" x14ac:dyDescent="0.3">
      <c r="A72" s="2">
        <v>71</v>
      </c>
      <c r="B72" s="3" t="s">
        <v>151</v>
      </c>
      <c r="C72" s="3" t="s">
        <v>128</v>
      </c>
      <c r="D72" s="3" t="s">
        <v>129</v>
      </c>
      <c r="E72" s="3" t="s">
        <v>152</v>
      </c>
      <c r="F72" s="3" t="str">
        <f>HYPERLINK("https://talan.bank.gov.ua/get-user-certificate/gn-8fcHa_T_DxsOMDvYX","Завантажити сертифікат")</f>
        <v>Завантажити сертифікат</v>
      </c>
    </row>
    <row r="73" spans="1:6" ht="28.8" x14ac:dyDescent="0.3">
      <c r="A73" s="2">
        <v>72</v>
      </c>
      <c r="B73" s="3" t="s">
        <v>153</v>
      </c>
      <c r="C73" s="3" t="s">
        <v>128</v>
      </c>
      <c r="D73" s="3" t="s">
        <v>129</v>
      </c>
      <c r="E73" s="3" t="s">
        <v>154</v>
      </c>
      <c r="F73" s="3" t="str">
        <f>HYPERLINK("https://talan.bank.gov.ua/get-user-certificate/gn-8fMp22ob_yfZygW8q","Завантажити сертифікат")</f>
        <v>Завантажити сертифікат</v>
      </c>
    </row>
    <row r="74" spans="1:6" ht="28.8" x14ac:dyDescent="0.3">
      <c r="A74" s="2">
        <v>73</v>
      </c>
      <c r="B74" s="3" t="s">
        <v>155</v>
      </c>
      <c r="C74" s="3" t="s">
        <v>128</v>
      </c>
      <c r="D74" s="3" t="s">
        <v>129</v>
      </c>
      <c r="E74" s="3" t="s">
        <v>156</v>
      </c>
      <c r="F74" s="3" t="str">
        <f>HYPERLINK("https://talan.bank.gov.ua/get-user-certificate/gn-8f9fWTQzdPDG1wRdN","Завантажити сертифікат")</f>
        <v>Завантажити сертифікат</v>
      </c>
    </row>
    <row r="75" spans="1:6" ht="28.8" x14ac:dyDescent="0.3">
      <c r="A75" s="2">
        <v>74</v>
      </c>
      <c r="B75" s="3" t="s">
        <v>157</v>
      </c>
      <c r="C75" s="3" t="s">
        <v>158</v>
      </c>
      <c r="D75" s="3" t="s">
        <v>159</v>
      </c>
      <c r="E75" s="3" t="s">
        <v>160</v>
      </c>
      <c r="F75" s="3" t="str">
        <f>HYPERLINK("https://talan.bank.gov.ua/get-user-certificate/gn-8faKHJ3BFluG4clIp","Завантажити сертифікат")</f>
        <v>Завантажити сертифікат</v>
      </c>
    </row>
    <row r="76" spans="1:6" ht="28.8" x14ac:dyDescent="0.3">
      <c r="A76" s="2">
        <v>75</v>
      </c>
      <c r="B76" s="3" t="s">
        <v>161</v>
      </c>
      <c r="C76" s="3" t="s">
        <v>158</v>
      </c>
      <c r="D76" s="3" t="s">
        <v>159</v>
      </c>
      <c r="E76" s="3" t="s">
        <v>162</v>
      </c>
      <c r="F76" s="3" t="str">
        <f>HYPERLINK("https://talan.bank.gov.ua/get-user-certificate/gn-8f1kNY_RNhz4drpUe","Завантажити сертифікат")</f>
        <v>Завантажити сертифікат</v>
      </c>
    </row>
    <row r="77" spans="1:6" ht="28.8" x14ac:dyDescent="0.3">
      <c r="A77" s="2">
        <v>76</v>
      </c>
      <c r="B77" s="3" t="s">
        <v>163</v>
      </c>
      <c r="C77" s="3" t="s">
        <v>158</v>
      </c>
      <c r="D77" s="3" t="s">
        <v>159</v>
      </c>
      <c r="E77" s="3" t="s">
        <v>164</v>
      </c>
      <c r="F77" s="3" t="str">
        <f>HYPERLINK("https://talan.bank.gov.ua/get-user-certificate/gn-8f3phXMI2XLAGjfXT","Завантажити сертифікат")</f>
        <v>Завантажити сертифікат</v>
      </c>
    </row>
    <row r="78" spans="1:6" ht="28.8" x14ac:dyDescent="0.3">
      <c r="A78" s="2">
        <v>77</v>
      </c>
      <c r="B78" s="3" t="s">
        <v>165</v>
      </c>
      <c r="C78" s="3" t="s">
        <v>158</v>
      </c>
      <c r="D78" s="3" t="s">
        <v>159</v>
      </c>
      <c r="E78" s="3" t="s">
        <v>166</v>
      </c>
      <c r="F78" s="3" t="str">
        <f>HYPERLINK("https://talan.bank.gov.ua/get-user-certificate/gn-8fmpvWgkqnW-exU7H","Завантажити сертифікат")</f>
        <v>Завантажити сертифікат</v>
      </c>
    </row>
    <row r="79" spans="1:6" ht="28.8" x14ac:dyDescent="0.3">
      <c r="A79" s="2">
        <v>78</v>
      </c>
      <c r="B79" s="3" t="s">
        <v>167</v>
      </c>
      <c r="C79" s="3" t="s">
        <v>158</v>
      </c>
      <c r="D79" s="3" t="s">
        <v>159</v>
      </c>
      <c r="E79" s="3" t="s">
        <v>168</v>
      </c>
      <c r="F79" s="3" t="str">
        <f>HYPERLINK("https://talan.bank.gov.ua/get-user-certificate/gn-8f40fLDAFNSd2HVXx","Завантажити сертифікат")</f>
        <v>Завантажити сертифікат</v>
      </c>
    </row>
    <row r="80" spans="1:6" ht="28.8" x14ac:dyDescent="0.3">
      <c r="A80" s="2">
        <v>79</v>
      </c>
      <c r="B80" s="3" t="s">
        <v>169</v>
      </c>
      <c r="C80" s="3" t="s">
        <v>158</v>
      </c>
      <c r="D80" s="3" t="s">
        <v>159</v>
      </c>
      <c r="E80" s="3" t="s">
        <v>170</v>
      </c>
      <c r="F80" s="3" t="str">
        <f>HYPERLINK("https://talan.bank.gov.ua/get-user-certificate/gn-8fJZDyWx2vNXVNoOc","Завантажити сертифікат")</f>
        <v>Завантажити сертифікат</v>
      </c>
    </row>
    <row r="81" spans="1:6" ht="28.8" x14ac:dyDescent="0.3">
      <c r="A81" s="2">
        <v>80</v>
      </c>
      <c r="B81" s="3" t="s">
        <v>171</v>
      </c>
      <c r="C81" s="3" t="s">
        <v>172</v>
      </c>
      <c r="D81" s="3" t="s">
        <v>173</v>
      </c>
      <c r="E81" s="3" t="s">
        <v>174</v>
      </c>
      <c r="F81" s="3" t="str">
        <f>HYPERLINK("https://talan.bank.gov.ua/get-user-certificate/gn-8f-4dafAQwJrTJFs_","Завантажити сертифікат")</f>
        <v>Завантажити сертифікат</v>
      </c>
    </row>
    <row r="82" spans="1:6" ht="28.8" x14ac:dyDescent="0.3">
      <c r="A82" s="2">
        <v>81</v>
      </c>
      <c r="B82" s="3" t="s">
        <v>175</v>
      </c>
      <c r="C82" s="3" t="s">
        <v>172</v>
      </c>
      <c r="D82" s="3" t="s">
        <v>173</v>
      </c>
      <c r="E82" s="3" t="s">
        <v>176</v>
      </c>
      <c r="F82" s="3" t="str">
        <f>HYPERLINK("https://talan.bank.gov.ua/get-user-certificate/gn-8fBDS6W_uDCeGTzPf","Завантажити сертифікат")</f>
        <v>Завантажити сертифікат</v>
      </c>
    </row>
    <row r="83" spans="1:6" ht="28.8" x14ac:dyDescent="0.3">
      <c r="A83" s="2">
        <v>82</v>
      </c>
      <c r="B83" s="3" t="s">
        <v>177</v>
      </c>
      <c r="C83" s="3" t="s">
        <v>172</v>
      </c>
      <c r="D83" s="3" t="s">
        <v>173</v>
      </c>
      <c r="E83" s="3" t="s">
        <v>178</v>
      </c>
      <c r="F83" s="3" t="str">
        <f>HYPERLINK("https://talan.bank.gov.ua/get-user-certificate/gn-8f7izoOnPq4OFlL3q","Завантажити сертифікат")</f>
        <v>Завантажити сертифікат</v>
      </c>
    </row>
    <row r="84" spans="1:6" ht="28.8" x14ac:dyDescent="0.3">
      <c r="A84" s="2">
        <v>83</v>
      </c>
      <c r="B84" s="3" t="s">
        <v>179</v>
      </c>
      <c r="C84" s="3" t="s">
        <v>172</v>
      </c>
      <c r="D84" s="3" t="s">
        <v>173</v>
      </c>
      <c r="E84" s="3" t="s">
        <v>180</v>
      </c>
      <c r="F84" s="3" t="str">
        <f>HYPERLINK("https://talan.bank.gov.ua/get-user-certificate/gn-8fuNRaoAk4yJzY8HQ","Завантажити сертифікат")</f>
        <v>Завантажити сертифікат</v>
      </c>
    </row>
    <row r="85" spans="1:6" ht="28.8" x14ac:dyDescent="0.3">
      <c r="A85" s="2">
        <v>84</v>
      </c>
      <c r="B85" s="3" t="s">
        <v>181</v>
      </c>
      <c r="C85" s="3" t="s">
        <v>172</v>
      </c>
      <c r="D85" s="3" t="s">
        <v>173</v>
      </c>
      <c r="E85" s="3" t="s">
        <v>182</v>
      </c>
      <c r="F85" s="3" t="str">
        <f>HYPERLINK("https://talan.bank.gov.ua/get-user-certificate/gn-8fX4L18Oz9-CVFukD","Завантажити сертифікат")</f>
        <v>Завантажити сертифікат</v>
      </c>
    </row>
    <row r="86" spans="1:6" ht="28.8" x14ac:dyDescent="0.3">
      <c r="A86" s="2">
        <v>85</v>
      </c>
      <c r="B86" s="3" t="s">
        <v>183</v>
      </c>
      <c r="C86" s="3" t="s">
        <v>172</v>
      </c>
      <c r="D86" s="3" t="s">
        <v>173</v>
      </c>
      <c r="E86" s="3" t="s">
        <v>184</v>
      </c>
      <c r="F86" s="3" t="str">
        <f>HYPERLINK("https://talan.bank.gov.ua/get-user-certificate/gn-8f2T64hoIVxJ8x2Oq","Завантажити сертифікат")</f>
        <v>Завантажити сертифікат</v>
      </c>
    </row>
    <row r="87" spans="1:6" ht="28.8" x14ac:dyDescent="0.3">
      <c r="A87" s="2">
        <v>86</v>
      </c>
      <c r="B87" s="3" t="s">
        <v>185</v>
      </c>
      <c r="C87" s="3" t="s">
        <v>172</v>
      </c>
      <c r="D87" s="3" t="s">
        <v>173</v>
      </c>
      <c r="E87" s="3" t="s">
        <v>186</v>
      </c>
      <c r="F87" s="3" t="str">
        <f>HYPERLINK("https://talan.bank.gov.ua/get-user-certificate/gn-8f3EAyJPsCwiF7Iuc","Завантажити сертифікат")</f>
        <v>Завантажити сертифікат</v>
      </c>
    </row>
    <row r="88" spans="1:6" ht="28.8" x14ac:dyDescent="0.3">
      <c r="A88" s="2">
        <v>87</v>
      </c>
      <c r="B88" s="3" t="s">
        <v>187</v>
      </c>
      <c r="C88" s="3" t="s">
        <v>188</v>
      </c>
      <c r="D88" s="3" t="s">
        <v>189</v>
      </c>
      <c r="E88" s="3" t="s">
        <v>190</v>
      </c>
      <c r="F88" s="3" t="str">
        <f>HYPERLINK("https://talan.bank.gov.ua/get-user-certificate/gn-8fpaC0dv8grklzWpo","Завантажити сертифікат")</f>
        <v>Завантажити сертифікат</v>
      </c>
    </row>
    <row r="89" spans="1:6" ht="28.8" x14ac:dyDescent="0.3">
      <c r="A89" s="2">
        <v>88</v>
      </c>
      <c r="B89" s="3" t="s">
        <v>191</v>
      </c>
      <c r="C89" s="3" t="s">
        <v>188</v>
      </c>
      <c r="D89" s="3" t="s">
        <v>189</v>
      </c>
      <c r="E89" s="3" t="s">
        <v>192</v>
      </c>
      <c r="F89" s="3" t="str">
        <f>HYPERLINK("https://talan.bank.gov.ua/get-user-certificate/gn-8fa3neCfHzatwMiCZ","Завантажити сертифікат")</f>
        <v>Завантажити сертифікат</v>
      </c>
    </row>
    <row r="90" spans="1:6" ht="28.8" x14ac:dyDescent="0.3">
      <c r="A90" s="2">
        <v>89</v>
      </c>
      <c r="B90" s="3" t="s">
        <v>193</v>
      </c>
      <c r="C90" s="3" t="s">
        <v>188</v>
      </c>
      <c r="D90" s="3" t="s">
        <v>189</v>
      </c>
      <c r="E90" s="3" t="s">
        <v>194</v>
      </c>
      <c r="F90" s="3" t="str">
        <f>HYPERLINK("https://talan.bank.gov.ua/get-user-certificate/gn-8fBXqW4oZiJ2x0mXd","Завантажити сертифікат")</f>
        <v>Завантажити сертифікат</v>
      </c>
    </row>
    <row r="91" spans="1:6" ht="28.8" x14ac:dyDescent="0.3">
      <c r="A91" s="2">
        <v>90</v>
      </c>
      <c r="B91" s="3" t="s">
        <v>195</v>
      </c>
      <c r="C91" s="3" t="s">
        <v>188</v>
      </c>
      <c r="D91" s="3" t="s">
        <v>189</v>
      </c>
      <c r="E91" s="3" t="s">
        <v>196</v>
      </c>
      <c r="F91" s="3" t="str">
        <f>HYPERLINK("https://talan.bank.gov.ua/get-user-certificate/gn-8fW_Nild2C0JM5Jwh","Завантажити сертифікат")</f>
        <v>Завантажити сертифікат</v>
      </c>
    </row>
    <row r="92" spans="1:6" ht="28.8" x14ac:dyDescent="0.3">
      <c r="A92" s="2">
        <v>91</v>
      </c>
      <c r="B92" s="3" t="s">
        <v>197</v>
      </c>
      <c r="C92" s="3" t="s">
        <v>198</v>
      </c>
      <c r="D92" s="3" t="s">
        <v>199</v>
      </c>
      <c r="E92" s="3" t="s">
        <v>200</v>
      </c>
      <c r="F92" s="3" t="str">
        <f>HYPERLINK("https://talan.bank.gov.ua/get-user-certificate/gn-8fYrBipUUOdh9ab7Z","Завантажити сертифікат")</f>
        <v>Завантажити сертифікат</v>
      </c>
    </row>
    <row r="93" spans="1:6" ht="28.8" x14ac:dyDescent="0.3">
      <c r="A93" s="2">
        <v>92</v>
      </c>
      <c r="B93" s="3" t="s">
        <v>201</v>
      </c>
      <c r="C93" s="3" t="s">
        <v>198</v>
      </c>
      <c r="D93" s="3" t="s">
        <v>199</v>
      </c>
      <c r="E93" s="3" t="s">
        <v>202</v>
      </c>
      <c r="F93" s="3" t="str">
        <f>HYPERLINK("https://talan.bank.gov.ua/get-user-certificate/gn-8foBiGz_r3qX6GSRx","Завантажити сертифікат")</f>
        <v>Завантажити сертифікат</v>
      </c>
    </row>
    <row r="94" spans="1:6" ht="28.8" x14ac:dyDescent="0.3">
      <c r="A94" s="2">
        <v>93</v>
      </c>
      <c r="B94" s="3" t="s">
        <v>203</v>
      </c>
      <c r="C94" s="3" t="s">
        <v>198</v>
      </c>
      <c r="D94" s="3" t="s">
        <v>199</v>
      </c>
      <c r="E94" s="3" t="s">
        <v>204</v>
      </c>
      <c r="F94" s="3" t="str">
        <f>HYPERLINK("https://talan.bank.gov.ua/get-user-certificate/gn-8fji_0l69kU9VJ3kZ","Завантажити сертифікат")</f>
        <v>Завантажити сертифікат</v>
      </c>
    </row>
    <row r="95" spans="1:6" ht="28.8" x14ac:dyDescent="0.3">
      <c r="A95" s="2">
        <v>94</v>
      </c>
      <c r="B95" s="3" t="s">
        <v>205</v>
      </c>
      <c r="C95" s="3" t="s">
        <v>198</v>
      </c>
      <c r="D95" s="3" t="s">
        <v>199</v>
      </c>
      <c r="E95" s="3" t="s">
        <v>206</v>
      </c>
      <c r="F95" s="3" t="str">
        <f>HYPERLINK("https://talan.bank.gov.ua/get-user-certificate/gn-8f0e_mXx4d1Tfe2F4","Завантажити сертифікат")</f>
        <v>Завантажити сертифікат</v>
      </c>
    </row>
    <row r="96" spans="1:6" ht="28.8" x14ac:dyDescent="0.3">
      <c r="A96" s="2">
        <v>95</v>
      </c>
      <c r="B96" s="3" t="s">
        <v>207</v>
      </c>
      <c r="C96" s="3" t="s">
        <v>208</v>
      </c>
      <c r="D96" s="3" t="s">
        <v>209</v>
      </c>
      <c r="E96" s="3" t="s">
        <v>210</v>
      </c>
      <c r="F96" s="3" t="str">
        <f>HYPERLINK("https://talan.bank.gov.ua/get-user-certificate/gn-8fR3bV5hGBWNjJy78","Завантажити сертифікат")</f>
        <v>Завантажити сертифікат</v>
      </c>
    </row>
    <row r="97" spans="1:6" ht="28.8" x14ac:dyDescent="0.3">
      <c r="A97" s="2">
        <v>96</v>
      </c>
      <c r="B97" s="3" t="s">
        <v>211</v>
      </c>
      <c r="C97" s="3" t="s">
        <v>208</v>
      </c>
      <c r="D97" s="3" t="s">
        <v>209</v>
      </c>
      <c r="E97" s="3" t="s">
        <v>212</v>
      </c>
      <c r="F97" s="3" t="str">
        <f>HYPERLINK("https://talan.bank.gov.ua/get-user-certificate/gn-8f5dq8ehsRJVTwUYY","Завантажити сертифікат")</f>
        <v>Завантажити сертифікат</v>
      </c>
    </row>
    <row r="98" spans="1:6" ht="28.8" x14ac:dyDescent="0.3">
      <c r="A98" s="2">
        <v>97</v>
      </c>
      <c r="B98" s="3" t="s">
        <v>213</v>
      </c>
      <c r="C98" s="3" t="s">
        <v>208</v>
      </c>
      <c r="D98" s="3" t="s">
        <v>209</v>
      </c>
      <c r="E98" s="3" t="s">
        <v>214</v>
      </c>
      <c r="F98" s="3" t="str">
        <f>HYPERLINK("https://talan.bank.gov.ua/get-user-certificate/gn-8fAk3qHgkVcWxe8HO","Завантажити сертифікат")</f>
        <v>Завантажити сертифікат</v>
      </c>
    </row>
    <row r="99" spans="1:6" ht="28.8" x14ac:dyDescent="0.3">
      <c r="A99" s="2">
        <v>98</v>
      </c>
      <c r="B99" s="3" t="s">
        <v>215</v>
      </c>
      <c r="C99" s="3" t="s">
        <v>216</v>
      </c>
      <c r="D99" s="3" t="s">
        <v>217</v>
      </c>
      <c r="E99" s="3" t="s">
        <v>218</v>
      </c>
      <c r="F99" s="3" t="str">
        <f>HYPERLINK("https://talan.bank.gov.ua/get-user-certificate/gn-8funLd_l3waasJz3x","Завантажити сертифікат")</f>
        <v>Завантажити сертифікат</v>
      </c>
    </row>
    <row r="100" spans="1:6" ht="28.8" x14ac:dyDescent="0.3">
      <c r="A100" s="2">
        <v>99</v>
      </c>
      <c r="B100" s="3" t="s">
        <v>219</v>
      </c>
      <c r="C100" s="3" t="s">
        <v>216</v>
      </c>
      <c r="D100" s="3" t="s">
        <v>217</v>
      </c>
      <c r="E100" s="3" t="s">
        <v>220</v>
      </c>
      <c r="F100" s="3" t="str">
        <f>HYPERLINK("https://talan.bank.gov.ua/get-user-certificate/gn-8f0WXz3XGv_c3aerW","Завантажити сертифікат")</f>
        <v>Завантажити сертифікат</v>
      </c>
    </row>
    <row r="101" spans="1:6" ht="28.8" x14ac:dyDescent="0.3">
      <c r="A101" s="2">
        <v>100</v>
      </c>
      <c r="B101" s="3" t="s">
        <v>221</v>
      </c>
      <c r="C101" s="3" t="s">
        <v>216</v>
      </c>
      <c r="D101" s="3" t="s">
        <v>217</v>
      </c>
      <c r="E101" s="3" t="s">
        <v>222</v>
      </c>
      <c r="F101" s="3" t="str">
        <f>HYPERLINK("https://talan.bank.gov.ua/get-user-certificate/gn-8fbl0KsUOo8n3-dqj","Завантажити сертифікат")</f>
        <v>Завантажити сертифікат</v>
      </c>
    </row>
    <row r="102" spans="1:6" ht="28.8" x14ac:dyDescent="0.3">
      <c r="A102" s="2">
        <v>101</v>
      </c>
      <c r="B102" s="3" t="s">
        <v>223</v>
      </c>
      <c r="C102" s="3" t="s">
        <v>216</v>
      </c>
      <c r="D102" s="3" t="s">
        <v>217</v>
      </c>
      <c r="E102" s="3" t="s">
        <v>224</v>
      </c>
      <c r="F102" s="3" t="str">
        <f>HYPERLINK("https://talan.bank.gov.ua/get-user-certificate/gn-8fHTwfqRv_GEbxLmo","Завантажити сертифікат")</f>
        <v>Завантажити сертифікат</v>
      </c>
    </row>
    <row r="103" spans="1:6" ht="28.8" x14ac:dyDescent="0.3">
      <c r="A103" s="2">
        <v>102</v>
      </c>
      <c r="B103" s="3" t="s">
        <v>225</v>
      </c>
      <c r="C103" s="3" t="s">
        <v>216</v>
      </c>
      <c r="D103" s="3" t="s">
        <v>217</v>
      </c>
      <c r="E103" s="3" t="s">
        <v>226</v>
      </c>
      <c r="F103" s="3" t="str">
        <f>HYPERLINK("https://talan.bank.gov.ua/get-user-certificate/gn-8fw4yO0uxwYSDpPnU","Завантажити сертифікат")</f>
        <v>Завантажити сертифікат</v>
      </c>
    </row>
    <row r="104" spans="1:6" ht="28.8" x14ac:dyDescent="0.3">
      <c r="A104" s="2">
        <v>103</v>
      </c>
      <c r="B104" s="3" t="s">
        <v>227</v>
      </c>
      <c r="C104" s="3" t="s">
        <v>216</v>
      </c>
      <c r="D104" s="3" t="s">
        <v>217</v>
      </c>
      <c r="E104" s="3" t="s">
        <v>228</v>
      </c>
      <c r="F104" s="3" t="str">
        <f>HYPERLINK("https://talan.bank.gov.ua/get-user-certificate/gn-8fy8lXKFiyk5RnSUn","Завантажити сертифікат")</f>
        <v>Завантажити сертифікат</v>
      </c>
    </row>
    <row r="105" spans="1:6" ht="28.8" x14ac:dyDescent="0.3">
      <c r="A105" s="2">
        <v>104</v>
      </c>
      <c r="B105" s="3" t="s">
        <v>229</v>
      </c>
      <c r="C105" s="3" t="s">
        <v>216</v>
      </c>
      <c r="D105" s="3" t="s">
        <v>217</v>
      </c>
      <c r="E105" s="3" t="s">
        <v>230</v>
      </c>
      <c r="F105" s="3" t="str">
        <f>HYPERLINK("https://talan.bank.gov.ua/get-user-certificate/gn-8f5R0NcLZphR2TzzR","Завантажити сертифікат")</f>
        <v>Завантажити сертифікат</v>
      </c>
    </row>
    <row r="106" spans="1:6" ht="28.8" x14ac:dyDescent="0.3">
      <c r="A106" s="2">
        <v>105</v>
      </c>
      <c r="B106" s="3" t="s">
        <v>231</v>
      </c>
      <c r="C106" s="3" t="s">
        <v>216</v>
      </c>
      <c r="D106" s="3" t="s">
        <v>217</v>
      </c>
      <c r="E106" s="3" t="s">
        <v>232</v>
      </c>
      <c r="F106" s="3" t="str">
        <f>HYPERLINK("https://talan.bank.gov.ua/get-user-certificate/gn-8f1tA4My223vdEuHR","Завантажити сертифікат")</f>
        <v>Завантажити сертифікат</v>
      </c>
    </row>
    <row r="107" spans="1:6" ht="28.8" x14ac:dyDescent="0.3">
      <c r="A107" s="2">
        <v>106</v>
      </c>
      <c r="B107" s="3" t="s">
        <v>233</v>
      </c>
      <c r="C107" s="3" t="s">
        <v>216</v>
      </c>
      <c r="D107" s="3" t="s">
        <v>217</v>
      </c>
      <c r="E107" s="3" t="s">
        <v>234</v>
      </c>
      <c r="F107" s="3" t="str">
        <f>HYPERLINK("https://talan.bank.gov.ua/get-user-certificate/gn-8fIGKefIJxII60BZi","Завантажити сертифікат")</f>
        <v>Завантажити сертифікат</v>
      </c>
    </row>
    <row r="108" spans="1:6" ht="28.8" x14ac:dyDescent="0.3">
      <c r="A108" s="2">
        <v>107</v>
      </c>
      <c r="B108" s="3" t="s">
        <v>235</v>
      </c>
      <c r="C108" s="3" t="s">
        <v>216</v>
      </c>
      <c r="D108" s="3" t="s">
        <v>217</v>
      </c>
      <c r="E108" s="3" t="s">
        <v>236</v>
      </c>
      <c r="F108" s="3" t="str">
        <f>HYPERLINK("https://talan.bank.gov.ua/get-user-certificate/gn-8fsDUX-zn5MR2tX4j","Завантажити сертифікат")</f>
        <v>Завантажити сертифікат</v>
      </c>
    </row>
    <row r="109" spans="1:6" ht="28.8" x14ac:dyDescent="0.3">
      <c r="A109" s="2">
        <v>108</v>
      </c>
      <c r="B109" s="3" t="s">
        <v>237</v>
      </c>
      <c r="C109" s="3" t="s">
        <v>216</v>
      </c>
      <c r="D109" s="3" t="s">
        <v>217</v>
      </c>
      <c r="E109" s="3" t="s">
        <v>238</v>
      </c>
      <c r="F109" s="3" t="str">
        <f>HYPERLINK("https://talan.bank.gov.ua/get-user-certificate/gn-8fjYGpwVuk40FPexv","Завантажити сертифікат")</f>
        <v>Завантажити сертифікат</v>
      </c>
    </row>
    <row r="110" spans="1:6" ht="28.8" x14ac:dyDescent="0.3">
      <c r="A110" s="2">
        <v>109</v>
      </c>
      <c r="B110" s="3" t="s">
        <v>239</v>
      </c>
      <c r="C110" s="3" t="s">
        <v>216</v>
      </c>
      <c r="D110" s="3" t="s">
        <v>217</v>
      </c>
      <c r="E110" s="3" t="s">
        <v>240</v>
      </c>
      <c r="F110" s="3" t="str">
        <f>HYPERLINK("https://talan.bank.gov.ua/get-user-certificate/gn-8fRNLqJ1QAhIhmbzN","Завантажити сертифікат")</f>
        <v>Завантажити сертифікат</v>
      </c>
    </row>
    <row r="111" spans="1:6" ht="28.8" x14ac:dyDescent="0.3">
      <c r="A111" s="2">
        <v>110</v>
      </c>
      <c r="B111" s="3" t="s">
        <v>241</v>
      </c>
      <c r="C111" s="3" t="s">
        <v>216</v>
      </c>
      <c r="D111" s="3" t="s">
        <v>217</v>
      </c>
      <c r="E111" s="3" t="s">
        <v>242</v>
      </c>
      <c r="F111" s="3" t="str">
        <f>HYPERLINK("https://talan.bank.gov.ua/get-user-certificate/gn-8fLZIYKADiuUxhdNL","Завантажити сертифікат")</f>
        <v>Завантажити сертифікат</v>
      </c>
    </row>
    <row r="112" spans="1:6" ht="28.8" x14ac:dyDescent="0.3">
      <c r="A112" s="2">
        <v>111</v>
      </c>
      <c r="B112" s="3" t="s">
        <v>243</v>
      </c>
      <c r="C112" s="3" t="s">
        <v>216</v>
      </c>
      <c r="D112" s="3" t="s">
        <v>217</v>
      </c>
      <c r="E112" s="3" t="s">
        <v>244</v>
      </c>
      <c r="F112" s="3" t="str">
        <f>HYPERLINK("https://talan.bank.gov.ua/get-user-certificate/gn-8fiqoealnS2F7VMan","Завантажити сертифікат")</f>
        <v>Завантажити сертифікат</v>
      </c>
    </row>
    <row r="113" spans="1:6" ht="28.8" x14ac:dyDescent="0.3">
      <c r="A113" s="2">
        <v>112</v>
      </c>
      <c r="B113" s="3" t="s">
        <v>245</v>
      </c>
      <c r="C113" s="3" t="s">
        <v>216</v>
      </c>
      <c r="D113" s="3" t="s">
        <v>217</v>
      </c>
      <c r="E113" s="3" t="s">
        <v>246</v>
      </c>
      <c r="F113" s="3" t="str">
        <f>HYPERLINK("https://talan.bank.gov.ua/get-user-certificate/gn-8fkqdxN3ENH7csqzm","Завантажити сертифікат")</f>
        <v>Завантажити сертифікат</v>
      </c>
    </row>
    <row r="114" spans="1:6" ht="28.8" x14ac:dyDescent="0.3">
      <c r="A114" s="2">
        <v>113</v>
      </c>
      <c r="B114" s="3" t="s">
        <v>247</v>
      </c>
      <c r="C114" s="3" t="s">
        <v>216</v>
      </c>
      <c r="D114" s="3" t="s">
        <v>217</v>
      </c>
      <c r="E114" s="3" t="s">
        <v>248</v>
      </c>
      <c r="F114" s="3" t="str">
        <f>HYPERLINK("https://talan.bank.gov.ua/get-user-certificate/gn-8fM52WuKiK-BpNU38","Завантажити сертифікат")</f>
        <v>Завантажити сертифікат</v>
      </c>
    </row>
    <row r="115" spans="1:6" ht="28.8" x14ac:dyDescent="0.3">
      <c r="A115" s="2">
        <v>114</v>
      </c>
      <c r="B115" s="3" t="s">
        <v>249</v>
      </c>
      <c r="C115" s="3" t="s">
        <v>216</v>
      </c>
      <c r="D115" s="3" t="s">
        <v>217</v>
      </c>
      <c r="E115" s="3" t="s">
        <v>250</v>
      </c>
      <c r="F115" s="3" t="str">
        <f>HYPERLINK("https://talan.bank.gov.ua/get-user-certificate/gn-8fLF-uXuXWCDUoYyq","Завантажити сертифікат")</f>
        <v>Завантажити сертифікат</v>
      </c>
    </row>
    <row r="116" spans="1:6" ht="28.8" x14ac:dyDescent="0.3">
      <c r="A116" s="2">
        <v>115</v>
      </c>
      <c r="B116" s="3" t="s">
        <v>251</v>
      </c>
      <c r="C116" s="3" t="s">
        <v>216</v>
      </c>
      <c r="D116" s="3" t="s">
        <v>217</v>
      </c>
      <c r="E116" s="3" t="s">
        <v>252</v>
      </c>
      <c r="F116" s="3" t="str">
        <f>HYPERLINK("https://talan.bank.gov.ua/get-user-certificate/gn-8fndbSJOVxsrueAfX","Завантажити сертифікат")</f>
        <v>Завантажити сертифікат</v>
      </c>
    </row>
    <row r="117" spans="1:6" ht="28.8" x14ac:dyDescent="0.3">
      <c r="A117" s="2">
        <v>116</v>
      </c>
      <c r="B117" s="3" t="s">
        <v>253</v>
      </c>
      <c r="C117" s="3" t="s">
        <v>216</v>
      </c>
      <c r="D117" s="3" t="s">
        <v>217</v>
      </c>
      <c r="E117" s="3" t="s">
        <v>254</v>
      </c>
      <c r="F117" s="3" t="str">
        <f>HYPERLINK("https://talan.bank.gov.ua/get-user-certificate/gn-8fgxo6NQHhhxwRC2V","Завантажити сертифікат")</f>
        <v>Завантажити сертифікат</v>
      </c>
    </row>
    <row r="118" spans="1:6" ht="28.8" x14ac:dyDescent="0.3">
      <c r="A118" s="2">
        <v>117</v>
      </c>
      <c r="B118" s="3" t="s">
        <v>255</v>
      </c>
      <c r="C118" s="3" t="s">
        <v>216</v>
      </c>
      <c r="D118" s="3" t="s">
        <v>217</v>
      </c>
      <c r="E118" s="3" t="s">
        <v>256</v>
      </c>
      <c r="F118" s="3" t="str">
        <f>HYPERLINK("https://talan.bank.gov.ua/get-user-certificate/gn-8fI3ESgZfReOYudz9","Завантажити сертифікат")</f>
        <v>Завантажити сертифікат</v>
      </c>
    </row>
    <row r="119" spans="1:6" ht="28.8" x14ac:dyDescent="0.3">
      <c r="A119" s="2">
        <v>118</v>
      </c>
      <c r="B119" s="3" t="s">
        <v>257</v>
      </c>
      <c r="C119" s="3" t="s">
        <v>216</v>
      </c>
      <c r="D119" s="3" t="s">
        <v>217</v>
      </c>
      <c r="E119" s="3" t="s">
        <v>258</v>
      </c>
      <c r="F119" s="3" t="str">
        <f>HYPERLINK("https://talan.bank.gov.ua/get-user-certificate/gn-8ff2jIGaGsGK2gEzj","Завантажити сертифікат")</f>
        <v>Завантажити сертифікат</v>
      </c>
    </row>
    <row r="120" spans="1:6" ht="28.8" x14ac:dyDescent="0.3">
      <c r="A120" s="2">
        <v>119</v>
      </c>
      <c r="B120" s="3" t="s">
        <v>259</v>
      </c>
      <c r="C120" s="3" t="s">
        <v>216</v>
      </c>
      <c r="D120" s="3" t="s">
        <v>217</v>
      </c>
      <c r="E120" s="3" t="s">
        <v>260</v>
      </c>
      <c r="F120" s="3" t="str">
        <f>HYPERLINK("https://talan.bank.gov.ua/get-user-certificate/gn-8f7amyLtpgXGpk0Zs","Завантажити сертифікат")</f>
        <v>Завантажити сертифікат</v>
      </c>
    </row>
    <row r="121" spans="1:6" ht="28.8" x14ac:dyDescent="0.3">
      <c r="A121" s="2">
        <v>120</v>
      </c>
      <c r="B121" s="3" t="s">
        <v>261</v>
      </c>
      <c r="C121" s="3" t="s">
        <v>216</v>
      </c>
      <c r="D121" s="3" t="s">
        <v>217</v>
      </c>
      <c r="E121" s="3" t="s">
        <v>262</v>
      </c>
      <c r="F121" s="3" t="str">
        <f>HYPERLINK("https://talan.bank.gov.ua/get-user-certificate/gn-8fPKqFbonPLWh6Mrd","Завантажити сертифікат")</f>
        <v>Завантажити сертифікат</v>
      </c>
    </row>
    <row r="122" spans="1:6" ht="28.8" x14ac:dyDescent="0.3">
      <c r="A122" s="2">
        <v>121</v>
      </c>
      <c r="B122" s="3" t="s">
        <v>263</v>
      </c>
      <c r="C122" s="3" t="s">
        <v>216</v>
      </c>
      <c r="D122" s="3" t="s">
        <v>217</v>
      </c>
      <c r="E122" s="3" t="s">
        <v>264</v>
      </c>
      <c r="F122" s="3" t="str">
        <f>HYPERLINK("https://talan.bank.gov.ua/get-user-certificate/gn-8fE5t_0FdbVL_H0ri","Завантажити сертифікат")</f>
        <v>Завантажити сертифікат</v>
      </c>
    </row>
    <row r="123" spans="1:6" ht="28.8" x14ac:dyDescent="0.3">
      <c r="A123" s="2">
        <v>122</v>
      </c>
      <c r="B123" s="3" t="s">
        <v>265</v>
      </c>
      <c r="C123" s="3" t="s">
        <v>216</v>
      </c>
      <c r="D123" s="3" t="s">
        <v>217</v>
      </c>
      <c r="E123" s="3" t="s">
        <v>266</v>
      </c>
      <c r="F123" s="3" t="str">
        <f>HYPERLINK("https://talan.bank.gov.ua/get-user-certificate/gn-8fB7LY6anP571OEcw","Завантажити сертифікат")</f>
        <v>Завантажити сертифікат</v>
      </c>
    </row>
    <row r="124" spans="1:6" ht="28.8" x14ac:dyDescent="0.3">
      <c r="A124" s="2">
        <v>123</v>
      </c>
      <c r="B124" s="3" t="s">
        <v>267</v>
      </c>
      <c r="C124" s="3" t="s">
        <v>216</v>
      </c>
      <c r="D124" s="3" t="s">
        <v>217</v>
      </c>
      <c r="E124" s="3" t="s">
        <v>268</v>
      </c>
      <c r="F124" s="3" t="str">
        <f>HYPERLINK("https://talan.bank.gov.ua/get-user-certificate/gn-8fEsgx7vH9NTFaIts","Завантажити сертифікат")</f>
        <v>Завантажити сертифікат</v>
      </c>
    </row>
    <row r="125" spans="1:6" ht="28.8" x14ac:dyDescent="0.3">
      <c r="A125" s="2">
        <v>124</v>
      </c>
      <c r="B125" s="3" t="s">
        <v>269</v>
      </c>
      <c r="C125" s="3" t="s">
        <v>216</v>
      </c>
      <c r="D125" s="3" t="s">
        <v>217</v>
      </c>
      <c r="E125" s="3" t="s">
        <v>270</v>
      </c>
      <c r="F125" s="3" t="str">
        <f>HYPERLINK("https://talan.bank.gov.ua/get-user-certificate/gn-8fMuqhAMruYLaPf00","Завантажити сертифікат")</f>
        <v>Завантажити сертифікат</v>
      </c>
    </row>
    <row r="126" spans="1:6" ht="28.8" x14ac:dyDescent="0.3">
      <c r="A126" s="2">
        <v>125</v>
      </c>
      <c r="B126" s="3" t="s">
        <v>271</v>
      </c>
      <c r="C126" s="3" t="s">
        <v>216</v>
      </c>
      <c r="D126" s="3" t="s">
        <v>217</v>
      </c>
      <c r="E126" s="3" t="s">
        <v>272</v>
      </c>
      <c r="F126" s="3" t="str">
        <f>HYPERLINK("https://talan.bank.gov.ua/get-user-certificate/gn-8fZ-_Fm-UNToctpAx","Завантажити сертифікат")</f>
        <v>Завантажити сертифікат</v>
      </c>
    </row>
    <row r="127" spans="1:6" ht="28.8" x14ac:dyDescent="0.3">
      <c r="A127" s="2">
        <v>126</v>
      </c>
      <c r="B127" s="3" t="s">
        <v>273</v>
      </c>
      <c r="C127" s="3" t="s">
        <v>216</v>
      </c>
      <c r="D127" s="3" t="s">
        <v>217</v>
      </c>
      <c r="E127" s="3" t="s">
        <v>274</v>
      </c>
      <c r="F127" s="3" t="str">
        <f>HYPERLINK("https://talan.bank.gov.ua/get-user-certificate/gn-8fZLboDVNs_Qoa8SK","Завантажити сертифікат")</f>
        <v>Завантажити сертифікат</v>
      </c>
    </row>
    <row r="128" spans="1:6" ht="28.8" x14ac:dyDescent="0.3">
      <c r="A128" s="2">
        <v>127</v>
      </c>
      <c r="B128" s="3" t="s">
        <v>275</v>
      </c>
      <c r="C128" s="3" t="s">
        <v>276</v>
      </c>
      <c r="D128" s="3" t="s">
        <v>277</v>
      </c>
      <c r="E128" s="3" t="s">
        <v>278</v>
      </c>
      <c r="F128" s="3" t="str">
        <f>HYPERLINK("https://talan.bank.gov.ua/get-user-certificate/gn-8fVMO4w5RTJnG0ZbG","Завантажити сертифікат")</f>
        <v>Завантажити сертифікат</v>
      </c>
    </row>
    <row r="129" spans="1:6" ht="28.8" x14ac:dyDescent="0.3">
      <c r="A129" s="2">
        <v>128</v>
      </c>
      <c r="B129" s="3" t="s">
        <v>279</v>
      </c>
      <c r="C129" s="3" t="s">
        <v>280</v>
      </c>
      <c r="D129" s="3" t="s">
        <v>281</v>
      </c>
      <c r="E129" s="3" t="s">
        <v>282</v>
      </c>
      <c r="F129" s="3" t="str">
        <f>HYPERLINK("https://talan.bank.gov.ua/get-user-certificate/gn-8fb-tgmcdkirfF7iM","Завантажити сертифікат")</f>
        <v>Завантажити сертифікат</v>
      </c>
    </row>
    <row r="130" spans="1:6" ht="28.8" x14ac:dyDescent="0.3">
      <c r="A130" s="2">
        <v>129</v>
      </c>
      <c r="B130" s="3" t="s">
        <v>283</v>
      </c>
      <c r="C130" s="3" t="s">
        <v>280</v>
      </c>
      <c r="D130" s="3" t="s">
        <v>281</v>
      </c>
      <c r="E130" s="3" t="s">
        <v>284</v>
      </c>
      <c r="F130" s="3" t="str">
        <f>HYPERLINK("https://talan.bank.gov.ua/get-user-certificate/gn-8fhJfzQaqIt-O6O1Y","Завантажити сертифікат")</f>
        <v>Завантажити сертифікат</v>
      </c>
    </row>
    <row r="131" spans="1:6" ht="28.8" x14ac:dyDescent="0.3">
      <c r="A131" s="2">
        <v>130</v>
      </c>
      <c r="B131" s="3" t="s">
        <v>285</v>
      </c>
      <c r="C131" s="3" t="s">
        <v>280</v>
      </c>
      <c r="D131" s="3" t="s">
        <v>281</v>
      </c>
      <c r="E131" s="3" t="s">
        <v>286</v>
      </c>
      <c r="F131" s="3" t="str">
        <f>HYPERLINK("https://talan.bank.gov.ua/get-user-certificate/gn-8ftN1KnGYRe6ApGRz","Завантажити сертифікат")</f>
        <v>Завантажити сертифікат</v>
      </c>
    </row>
    <row r="132" spans="1:6" ht="28.8" x14ac:dyDescent="0.3">
      <c r="A132" s="2">
        <v>131</v>
      </c>
      <c r="B132" s="3" t="s">
        <v>287</v>
      </c>
      <c r="C132" s="3" t="s">
        <v>280</v>
      </c>
      <c r="D132" s="3" t="s">
        <v>281</v>
      </c>
      <c r="E132" s="3" t="s">
        <v>288</v>
      </c>
      <c r="F132" s="3" t="str">
        <f>HYPERLINK("https://talan.bank.gov.ua/get-user-certificate/gn-8fhpaRp7RPvjWyafY","Завантажити сертифікат")</f>
        <v>Завантажити сертифікат</v>
      </c>
    </row>
    <row r="133" spans="1:6" ht="28.8" x14ac:dyDescent="0.3">
      <c r="A133" s="2">
        <v>132</v>
      </c>
      <c r="B133" s="3" t="s">
        <v>289</v>
      </c>
      <c r="C133" s="3" t="s">
        <v>280</v>
      </c>
      <c r="D133" s="3" t="s">
        <v>281</v>
      </c>
      <c r="E133" s="3" t="s">
        <v>290</v>
      </c>
      <c r="F133" s="3" t="str">
        <f>HYPERLINK("https://talan.bank.gov.ua/get-user-certificate/gn-8f_GGU7LxqEQ87cwh","Завантажити сертифікат")</f>
        <v>Завантажити сертифікат</v>
      </c>
    </row>
    <row r="134" spans="1:6" ht="28.8" x14ac:dyDescent="0.3">
      <c r="A134" s="2">
        <v>133</v>
      </c>
      <c r="B134" s="3" t="s">
        <v>291</v>
      </c>
      <c r="C134" s="3" t="s">
        <v>280</v>
      </c>
      <c r="D134" s="3" t="s">
        <v>281</v>
      </c>
      <c r="E134" s="3" t="s">
        <v>292</v>
      </c>
      <c r="F134" s="3" t="str">
        <f>HYPERLINK("https://talan.bank.gov.ua/get-user-certificate/gn-8f6CKjLnYTuP56fQz","Завантажити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0" r:id="rId9" tooltip="Завантажити сертифікат" display="Завантажити сертифікат"/>
    <hyperlink ref="F11" r:id="rId10" tooltip="Завантажити сертифікат" display="Завантажити сертифікат"/>
    <hyperlink ref="F12" r:id="rId11" tooltip="Завантажити сертифікат" display="Завантажити сертифікат"/>
    <hyperlink ref="F13" r:id="rId12" tooltip="Завантажити сертифікат" display="Завантажити сертифікат"/>
    <hyperlink ref="F14" r:id="rId13" tooltip="Завантажити сертифікат" display="Завантажити сертифікат"/>
    <hyperlink ref="F15" r:id="rId14" tooltip="Завантажити сертифікат" display="Завантажити сертифікат"/>
    <hyperlink ref="F16" r:id="rId15" tooltip="Завантажити сертифікат" display="Завантажити сертифікат"/>
    <hyperlink ref="F17" r:id="rId16" tooltip="Завантажити сертифікат" display="Завантажити сертифікат"/>
    <hyperlink ref="F18" r:id="rId17" tooltip="Завантажити сертифікат" display="Завантажити сертифікат"/>
    <hyperlink ref="F19" r:id="rId18" tooltip="Завантажити сертифікат" display="Завантажити сертифікат"/>
    <hyperlink ref="F20" r:id="rId19" tooltip="Завантажити сертифікат" display="Завантажити сертифікат"/>
    <hyperlink ref="F21" r:id="rId20" tooltip="Завантажити сертифікат" display="Завантажити сертифікат"/>
    <hyperlink ref="F22" r:id="rId21" tooltip="Завантажити сертифікат" display="Завантажити сертифікат"/>
    <hyperlink ref="F23" r:id="rId22" tooltip="Завантажити сертифікат" display="Завантажити сертифікат"/>
    <hyperlink ref="F24" r:id="rId23" tooltip="Завантажити сертифікат" display="Завантажити сертифікат"/>
    <hyperlink ref="F25" r:id="rId24" tooltip="Завантажити сертифікат" display="Завантажити сертифікат"/>
    <hyperlink ref="F26" r:id="rId25" tooltip="Завантажити сертифікат" display="Завантажити сертифікат"/>
    <hyperlink ref="F27" r:id="rId26" tooltip="Завантажити сертифікат" display="Завантажити сертифікат"/>
    <hyperlink ref="F28" r:id="rId27" tooltip="Завантажити сертифікат" display="Завантажити сертифікат"/>
    <hyperlink ref="F29" r:id="rId28" tooltip="Завантажити сертифікат" display="Завантажити сертифікат"/>
    <hyperlink ref="F30" r:id="rId29" tooltip="Завантажити сертифікат" display="Завантажити сертифікат"/>
    <hyperlink ref="F31" r:id="rId30" tooltip="Завантажити сертифікат" display="Завантажити сертифікат"/>
    <hyperlink ref="F32" r:id="rId31" tooltip="Завантажити сертифікат" display="Завантажити сертифікат"/>
    <hyperlink ref="F33" r:id="rId32" tooltip="Завантажити сертифікат" display="Завантажити сертифікат"/>
    <hyperlink ref="F34" r:id="rId33" tooltip="Завантажити сертифікат" display="Завантажити сертифікат"/>
    <hyperlink ref="F35" r:id="rId34" tooltip="Завантажити сертифікат" display="Завантажити сертифікат"/>
    <hyperlink ref="F36" r:id="rId35" tooltip="Завантажити сертифікат" display="Завантажити сертифікат"/>
    <hyperlink ref="F37" r:id="rId36" tooltip="Завантажити сертифікат" display="Завантажити сертифікат"/>
    <hyperlink ref="F38" r:id="rId37" tooltip="Завантажити сертифікат" display="Завантажити сертифікат"/>
    <hyperlink ref="F39" r:id="rId38" tooltip="Завантажити сертифікат" display="Завантажити сертифікат"/>
    <hyperlink ref="F40" r:id="rId39" tooltip="Завантажити сертифікат" display="Завантажити сертифікат"/>
    <hyperlink ref="F41" r:id="rId40" tooltip="Завантажити сертифікат" display="Завантажити сертифікат"/>
    <hyperlink ref="F42" r:id="rId41" tooltip="Завантажити сертифікат" display="Завантажити сертифікат"/>
    <hyperlink ref="F43" r:id="rId42" tooltip="Завантажити сертифікат" display="Завантажити сертифікат"/>
    <hyperlink ref="F44" r:id="rId43" tooltip="Завантажити сертифікат" display="Завантажити сертифікат"/>
    <hyperlink ref="F45" r:id="rId44" tooltip="Завантажити сертифікат" display="Завантажити сертифікат"/>
    <hyperlink ref="F46" r:id="rId45" tooltip="Завантажити сертифікат" display="Завантажити сертифікат"/>
    <hyperlink ref="F47" r:id="rId46" tooltip="Завантажити сертифікат" display="Завантажити сертифікат"/>
    <hyperlink ref="F48" r:id="rId47" tooltip="Завантажити сертифікат" display="Завантажити сертифікат"/>
    <hyperlink ref="F49" r:id="rId48" tooltip="Завантажити сертифікат" display="Завантажити сертифікат"/>
    <hyperlink ref="F50" r:id="rId49" tooltip="Завантажити сертифікат" display="Завантажити сертифікат"/>
    <hyperlink ref="F51" r:id="rId50" tooltip="Завантажити сертифікат" display="Завантажити сертифікат"/>
    <hyperlink ref="F52" r:id="rId51" tooltip="Завантажити сертифікат" display="Завантажити сертифікат"/>
    <hyperlink ref="F53" r:id="rId52" tooltip="Завантажити сертифікат" display="Завантажити сертифікат"/>
    <hyperlink ref="F54" r:id="rId53" tooltip="Завантажити сертифікат" display="Завантажити сертифікат"/>
    <hyperlink ref="F55" r:id="rId54" tooltip="Завантажити сертифікат" display="Завантажити сертифікат"/>
    <hyperlink ref="F56" r:id="rId55" tooltip="Завантажити сертифікат" display="Завантажити сертифікат"/>
    <hyperlink ref="F57" r:id="rId56" tooltip="Завантажити сертифікат" display="Завантажити сертифікат"/>
    <hyperlink ref="F58" r:id="rId57" tooltip="Завантажити сертифікат" display="Завантажити сертифікат"/>
    <hyperlink ref="F59" r:id="rId58" tooltip="Завантажити сертифікат" display="Завантажити сертифікат"/>
    <hyperlink ref="F60" r:id="rId59" tooltip="Завантажити сертифікат" display="Завантажити сертифікат"/>
    <hyperlink ref="F61" r:id="rId60" tooltip="Завантажити сертифікат" display="Завантажити сертифікат"/>
    <hyperlink ref="F62" r:id="rId61" tooltip="Завантажити сертифікат" display="Завантажити сертифікат"/>
    <hyperlink ref="F63" r:id="rId62" tooltip="Завантажити сертифікат" display="Завантажити сертифікат"/>
    <hyperlink ref="F64" r:id="rId63" tooltip="Завантажити сертифікат" display="Завантажити сертифікат"/>
    <hyperlink ref="F65" r:id="rId64" tooltip="Завантажити сертифікат" display="Завантажити сертифікат"/>
    <hyperlink ref="F66" r:id="rId65" tooltip="Завантажити сертифікат" display="Завантажити сертифікат"/>
    <hyperlink ref="F67" r:id="rId66" tooltip="Завантажити сертифікат" display="Завантажити сертифікат"/>
    <hyperlink ref="F68" r:id="rId67" tooltip="Завантажити сертифікат" display="Завантажити сертифікат"/>
    <hyperlink ref="F69" r:id="rId68" tooltip="Завантажити сертифікат" display="Завантажити сертифікат"/>
    <hyperlink ref="F70" r:id="rId69" tooltip="Завантажити сертифікат" display="Завантажити сертифікат"/>
    <hyperlink ref="F71" r:id="rId70" tooltip="Завантажити сертифікат" display="Завантажити сертифікат"/>
    <hyperlink ref="F72" r:id="rId71" tooltip="Завантажити сертифікат" display="Завантажити сертифікат"/>
    <hyperlink ref="F73" r:id="rId72" tooltip="Завантажити сертифікат" display="Завантажити сертифікат"/>
    <hyperlink ref="F74" r:id="rId73" tooltip="Завантажити сертифікат" display="Завантажити сертифікат"/>
    <hyperlink ref="F75" r:id="rId74" tooltip="Завантажити сертифікат" display="Завантажити сертифікат"/>
    <hyperlink ref="F76" r:id="rId75" tooltip="Завантажити сертифікат" display="Завантажити сертифікат"/>
    <hyperlink ref="F77" r:id="rId76" tooltip="Завантажити сертифікат" display="Завантажити сертифікат"/>
    <hyperlink ref="F78" r:id="rId77" tooltip="Завантажити сертифікат" display="Завантажити сертифікат"/>
    <hyperlink ref="F79" r:id="rId78" tooltip="Завантажити сертифікат" display="Завантажити сертифікат"/>
    <hyperlink ref="F80" r:id="rId79" tooltip="Завантажити сертифікат" display="Завантажити сертифікат"/>
    <hyperlink ref="F81" r:id="rId80" tooltip="Завантажити сертифікат" display="Завантажити сертифікат"/>
    <hyperlink ref="F82" r:id="rId81" tooltip="Завантажити сертифікат" display="Завантажити сертифікат"/>
    <hyperlink ref="F83" r:id="rId82" tooltip="Завантажити сертифікат" display="Завантажити сертифікат"/>
    <hyperlink ref="F84" r:id="rId83" tooltip="Завантажити сертифікат" display="Завантажити сертифікат"/>
    <hyperlink ref="F85" r:id="rId84" tooltip="Завантажити сертифікат" display="Завантажити сертифікат"/>
    <hyperlink ref="F86" r:id="rId85" tooltip="Завантажити сертифікат" display="Завантажити сертифікат"/>
    <hyperlink ref="F87" r:id="rId86" tooltip="Завантажити сертифікат" display="Завантажити сертифікат"/>
    <hyperlink ref="F88" r:id="rId87" tooltip="Завантажити сертифікат" display="Завантажити сертифікат"/>
    <hyperlink ref="F89" r:id="rId88" tooltip="Завантажити сертифікат" display="Завантажити сертифікат"/>
    <hyperlink ref="F90" r:id="rId89" tooltip="Завантажити сертифікат" display="Завантажити сертифікат"/>
    <hyperlink ref="F91" r:id="rId90" tooltip="Завантажити сертифікат" display="Завантажити сертифікат"/>
    <hyperlink ref="F92" r:id="rId91" tooltip="Завантажити сертифікат" display="Завантажити сертифікат"/>
    <hyperlink ref="F93" r:id="rId92" tooltip="Завантажити сертифікат" display="Завантажити сертифікат"/>
    <hyperlink ref="F94" r:id="rId93" tooltip="Завантажити сертифікат" display="Завантажити сертифікат"/>
    <hyperlink ref="F95" r:id="rId94" tooltip="Завантажити сертифікат" display="Завантажити сертифікат"/>
    <hyperlink ref="F96" r:id="rId95" tooltip="Завантажити сертифікат" display="Завантажити сертифікат"/>
    <hyperlink ref="F97" r:id="rId96" tooltip="Завантажити сертифікат" display="Завантажити сертифікат"/>
    <hyperlink ref="F98" r:id="rId97" tooltip="Завантажити сертифікат" display="Завантажити сертифікат"/>
    <hyperlink ref="F99" r:id="rId98" tooltip="Завантажити сертифікат" display="Завантажити сертифікат"/>
    <hyperlink ref="F100" r:id="rId99" tooltip="Завантажити сертифікат" display="Завантажити сертифікат"/>
    <hyperlink ref="F101" r:id="rId100" tooltip="Завантажити сертифікат" display="Завантажити сертифікат"/>
    <hyperlink ref="F102" r:id="rId101" tooltip="Завантажити сертифікат" display="Завантажити сертифікат"/>
    <hyperlink ref="F103" r:id="rId102" tooltip="Завантажити сертифікат" display="Завантажити сертифікат"/>
    <hyperlink ref="F104" r:id="rId103" tooltip="Завантажити сертифікат" display="Завантажити сертифікат"/>
    <hyperlink ref="F105" r:id="rId104" tooltip="Завантажити сертифікат" display="Завантажити сертифікат"/>
    <hyperlink ref="F106" r:id="rId105" tooltip="Завантажити сертифікат" display="Завантажити сертифікат"/>
    <hyperlink ref="F107" r:id="rId106" tooltip="Завантажити сертифікат" display="Завантажити сертифікат"/>
    <hyperlink ref="F108" r:id="rId107" tooltip="Завантажити сертифікат" display="Завантажити сертифікат"/>
    <hyperlink ref="F109" r:id="rId108" tooltip="Завантажити сертифікат" display="Завантажити сертифікат"/>
    <hyperlink ref="F110" r:id="rId109" tooltip="Завантажити сертифікат" display="Завантажити сертифікат"/>
    <hyperlink ref="F111" r:id="rId110" tooltip="Завантажити сертифікат" display="Завантажити сертифікат"/>
    <hyperlink ref="F112" r:id="rId111" tooltip="Завантажити сертифікат" display="Завантажити сертифікат"/>
    <hyperlink ref="F113" r:id="rId112" tooltip="Завантажити сертифікат" display="Завантажити сертифікат"/>
    <hyperlink ref="F114" r:id="rId113" tooltip="Завантажити сертифікат" display="Завантажити сертифікат"/>
    <hyperlink ref="F115" r:id="rId114" tooltip="Завантажити сертифікат" display="Завантажити сертифікат"/>
    <hyperlink ref="F116" r:id="rId115" tooltip="Завантажити сертифікат" display="Завантажити сертифікат"/>
    <hyperlink ref="F117" r:id="rId116" tooltip="Завантажити сертифікат" display="Завантажити сертифікат"/>
    <hyperlink ref="F118" r:id="rId117" tooltip="Завантажити сертифікат" display="Завантажити сертифікат"/>
    <hyperlink ref="F119" r:id="rId118" tooltip="Завантажити сертифікат" display="Завантажити сертифікат"/>
    <hyperlink ref="F120" r:id="rId119" tooltip="Завантажити сертифікат" display="Завантажити сертифікат"/>
    <hyperlink ref="F121" r:id="rId120" tooltip="Завантажити сертифікат" display="Завантажити сертифікат"/>
    <hyperlink ref="F122" r:id="rId121" tooltip="Завантажити сертифікат" display="Завантажити сертифікат"/>
    <hyperlink ref="F123" r:id="rId122" tooltip="Завантажити сертифікат" display="Завантажити сертифікат"/>
    <hyperlink ref="F124" r:id="rId123" tooltip="Завантажити сертифікат" display="Завантажити сертифікат"/>
    <hyperlink ref="F125" r:id="rId124" tooltip="Завантажити сертифікат" display="Завантажити сертифікат"/>
    <hyperlink ref="F126" r:id="rId125" tooltip="Завантажити сертифікат" display="Завантажити сертифікат"/>
    <hyperlink ref="F127" r:id="rId126" tooltip="Завантажити сертифікат" display="Завантажити сертифікат"/>
    <hyperlink ref="F128" r:id="rId127" tooltip="Завантажити сертифікат" display="Завантажити сертифікат"/>
    <hyperlink ref="F129" r:id="rId128" tooltip="Завантажити сертифікат" display="Завантажити сертифікат"/>
    <hyperlink ref="F130" r:id="rId129" tooltip="Завантажити сертифікат" display="Завантажити сертифікат"/>
    <hyperlink ref="F131" r:id="rId130" tooltip="Завантажити сертифікат" display="Завантажити сертифікат"/>
    <hyperlink ref="F132" r:id="rId131" tooltip="Завантажити сертифікат" display="Завантажити сертифікат"/>
    <hyperlink ref="F133" r:id="rId132" tooltip="Завантажити сертифікат" display="Завантажити сертифікат"/>
    <hyperlink ref="F134" r:id="rId133" tooltip="Завантажити сертифікат" display="Завантажити сертифікат"/>
  </hyperlinks>
  <pageMargins left="0.7" right="0.7" top="0.75" bottom="0.75" header="0.3" footer="0.3"/>
  <pageSetup orientation="portrait"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2024-12-06T16:18:22Z</dcterms:created>
  <dcterms:modified xsi:type="dcterms:W3CDTF">2024-12-09T11:57:59Z</dcterms:modified>
  <cp:category/>
</cp:coreProperties>
</file>