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Заходи_Машлаковська\ШахрайГудбай_2023\Сертифікати_Амбасадори\"/>
    </mc:Choice>
  </mc:AlternateContent>
  <bookViews>
    <workbookView xWindow="0" yWindow="0" windowWidth="23040" windowHeight="8616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294" i="1" l="1"/>
  <c r="C293" i="1"/>
  <c r="C292" i="1"/>
  <c r="C291" i="1" l="1"/>
  <c r="C290" i="1"/>
  <c r="C289" i="1"/>
  <c r="C288" i="1"/>
  <c r="C287" i="1"/>
  <c r="C286" i="1"/>
  <c r="C285" i="1"/>
  <c r="C284" i="1" l="1"/>
  <c r="C283" i="1"/>
  <c r="C282" i="1" l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 l="1"/>
  <c r="C264" i="1"/>
  <c r="C263" i="1"/>
  <c r="C262" i="1"/>
  <c r="C261" i="1"/>
  <c r="C260" i="1" l="1"/>
  <c r="C259" i="1"/>
  <c r="C258" i="1"/>
  <c r="C257" i="1"/>
  <c r="C256" i="1"/>
  <c r="C255" i="1"/>
  <c r="C250" i="1" l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<sst xmlns="http://schemas.openxmlformats.org/spreadsheetml/2006/main" count="300" uniqueCount="297">
  <si>
    <t>Учасник</t>
  </si>
  <si>
    <t>Посилання на сертифікат</t>
  </si>
  <si>
    <t>Гриліцька Анжела Вікторівна</t>
  </si>
  <si>
    <t>Кирилюк Марія</t>
  </si>
  <si>
    <t>Ляпкало Євгенія Геннадіївна</t>
  </si>
  <si>
    <t>Хоменко Оксана</t>
  </si>
  <si>
    <t>Ломака Надія Анатоліївна</t>
  </si>
  <si>
    <t>Нікольчук Юлія</t>
  </si>
  <si>
    <t>Литвиненко Наталія Миколаївна</t>
  </si>
  <si>
    <t>Даценко Алла Степанівна</t>
  </si>
  <si>
    <t>Пономаренко Тетяна Георгіївна</t>
  </si>
  <si>
    <t>Гомлякова Вікторія</t>
  </si>
  <si>
    <t>Макаревич Андрій Вікторович</t>
  </si>
  <si>
    <t>Вакаров Олена</t>
  </si>
  <si>
    <t>Макаревич Наталія Володимирівна</t>
  </si>
  <si>
    <t>Картавих Анна</t>
  </si>
  <si>
    <t>Мальон Наталія</t>
  </si>
  <si>
    <t>Гнедовська Олена Полікарпівна</t>
  </si>
  <si>
    <t>Ахмадєєва Світлана</t>
  </si>
  <si>
    <t>Лобур Олександра Богданівна</t>
  </si>
  <si>
    <t>Мікловш Лариса</t>
  </si>
  <si>
    <t>Колпак Василь Валерійович</t>
  </si>
  <si>
    <t>Кнорр Юлія Володимирівна</t>
  </si>
  <si>
    <t>Столяр Марія Юріївна</t>
  </si>
  <si>
    <t>Ірина Сумарокова</t>
  </si>
  <si>
    <t>Іващенко Марина</t>
  </si>
  <si>
    <t>Гулій Олена</t>
  </si>
  <si>
    <t>Зеленська Вікторія</t>
  </si>
  <si>
    <t>Ніора Ольга</t>
  </si>
  <si>
    <t>Пустовойт Тетяна</t>
  </si>
  <si>
    <t>Доценко Ілона</t>
  </si>
  <si>
    <t>Лемчик Наталія Василівна</t>
  </si>
  <si>
    <t>Стельмащук Ольга</t>
  </si>
  <si>
    <t>Інна Касапова</t>
  </si>
  <si>
    <t>Ведмеденко Марина Володимирівна</t>
  </si>
  <si>
    <t>Шевченко Наталія Володимирівна</t>
  </si>
  <si>
    <t>Пуріга Павло Вікторович</t>
  </si>
  <si>
    <t>Бондар Галина</t>
  </si>
  <si>
    <t>Сташкевич Ольга</t>
  </si>
  <si>
    <t>Кладченко Ірина Миколаївна</t>
  </si>
  <si>
    <t>Шніт Юлія</t>
  </si>
  <si>
    <t>Гарнага Світлана</t>
  </si>
  <si>
    <t>Савченко Інна</t>
  </si>
  <si>
    <t>Тимошик Наталія Степанівна</t>
  </si>
  <si>
    <t xml:space="preserve">Гайдучик Ірина Володимирівна </t>
  </si>
  <si>
    <t>Демчук Анастасія Петрівна</t>
  </si>
  <si>
    <t>Тетяна Димова</t>
  </si>
  <si>
    <t>Козодой Олександра</t>
  </si>
  <si>
    <t>Колчар Іванна Іванівна</t>
  </si>
  <si>
    <t>Крамар Людмила Богданівна</t>
  </si>
  <si>
    <t>Тимошик Михайло Морозенкович</t>
  </si>
  <si>
    <t>Пандазі Анастасія</t>
  </si>
  <si>
    <t>Голібаренко Ірина Володимирівна</t>
  </si>
  <si>
    <t>Ширай Тетяна Михайлівна</t>
  </si>
  <si>
    <t>Савіцька Надія</t>
  </si>
  <si>
    <t>Єськова Анжела Миколаївна</t>
  </si>
  <si>
    <t>Шаповалова Олена Вікторівна</t>
  </si>
  <si>
    <t>Муравський Олексій Андрійович</t>
  </si>
  <si>
    <t>Бутова Людмила Володимирівна</t>
  </si>
  <si>
    <t>Клименко Олена</t>
  </si>
  <si>
    <t>Боднарюк Ірина Леонідівна</t>
  </si>
  <si>
    <t>Тесленко Тетяна</t>
  </si>
  <si>
    <t>Гончаренко Ірина</t>
  </si>
  <si>
    <t>Бережна Леся</t>
  </si>
  <si>
    <t>Березіна Олена</t>
  </si>
  <si>
    <t>Іван Шинкарик</t>
  </si>
  <si>
    <t>Процик Марія</t>
  </si>
  <si>
    <t>Калач Інна</t>
  </si>
  <si>
    <t>Гудзь Ірина Миколаївна</t>
  </si>
  <si>
    <t>Роїк Тетяна Михайлівна</t>
  </si>
  <si>
    <t>Лозинська Галина</t>
  </si>
  <si>
    <t>Проценко Олена Вікторівна</t>
  </si>
  <si>
    <t>Петрук Лариса</t>
  </si>
  <si>
    <t>Матоляк Олександр Михайлович</t>
  </si>
  <si>
    <t>Тодер Світлана Володимирівна</t>
  </si>
  <si>
    <t>Мокрушина Оксана Григорівна</t>
  </si>
  <si>
    <t>Здоровко Людмила Олександрівна</t>
  </si>
  <si>
    <t>Косенко Євгенія</t>
  </si>
  <si>
    <t>Чорна Тетяна Василівна</t>
  </si>
  <si>
    <t>Овчаренко Інна Миколаївна</t>
  </si>
  <si>
    <t>Мельниченко Світлана</t>
  </si>
  <si>
    <t>Карпов Сргій</t>
  </si>
  <si>
    <t>Точиліна Ірина</t>
  </si>
  <si>
    <t>Омельчук Світлана Іванівна</t>
  </si>
  <si>
    <t>Лихач Ніна Павлівна</t>
  </si>
  <si>
    <t>Осипенко Світлана</t>
  </si>
  <si>
    <t>Захарова Наталя</t>
  </si>
  <si>
    <t>Делікатна Лариса Василівна</t>
  </si>
  <si>
    <t>Ціляцінська Юлія Вікторівна</t>
  </si>
  <si>
    <t>Наконечна Алла Володимирівна</t>
  </si>
  <si>
    <t>Воропай Юлія</t>
  </si>
  <si>
    <t>Горошко Анна</t>
  </si>
  <si>
    <t>Яновець Оксана Петрівна</t>
  </si>
  <si>
    <t>Площанська Надія</t>
  </si>
  <si>
    <t>Боярко Оксана</t>
  </si>
  <si>
    <t>Ридченко Алевтина Вікторівна</t>
  </si>
  <si>
    <t>Марчук Марія</t>
  </si>
  <si>
    <t>Кравчук Дар'я Сергіївна</t>
  </si>
  <si>
    <t>Кондрацька Наталія Миколаївна</t>
  </si>
  <si>
    <t xml:space="preserve"> Котик Ольга Василівна</t>
  </si>
  <si>
    <t>Яхнова Олена Володимирівна</t>
  </si>
  <si>
    <t>Шлапак Надія</t>
  </si>
  <si>
    <t>Лазаренко Галина</t>
  </si>
  <si>
    <t>Клеценко Ольга</t>
  </si>
  <si>
    <t>Анфінова Анна</t>
  </si>
  <si>
    <t>Северін Вікторія</t>
  </si>
  <si>
    <t>Редько Ганна Дмитрівна</t>
  </si>
  <si>
    <t>Тітова Інна</t>
  </si>
  <si>
    <t>Доманчук Аліна Ігорівна</t>
  </si>
  <si>
    <t>Митнік Світлана</t>
  </si>
  <si>
    <t>Януш Ірина Володимирівна</t>
  </si>
  <si>
    <t>Кільчевська Ольга Вікторівна</t>
  </si>
  <si>
    <t>Костинюк Оксана</t>
  </si>
  <si>
    <t>Олянич Олена Миколаївна</t>
  </si>
  <si>
    <t>Колесникова Оксана</t>
  </si>
  <si>
    <t>Бугаєва Олеся</t>
  </si>
  <si>
    <t>Мельник Леонід Васильович</t>
  </si>
  <si>
    <t>Соник Ольга Василівна</t>
  </si>
  <si>
    <t>Пасько Анна</t>
  </si>
  <si>
    <t>Колесник Інна Володимирівна</t>
  </si>
  <si>
    <t>Юрченко Анастасія Сергіївна</t>
  </si>
  <si>
    <t>Буковська Катерина</t>
  </si>
  <si>
    <t>Теслюк Софія</t>
  </si>
  <si>
    <t>Милько Інна</t>
  </si>
  <si>
    <t xml:space="preserve">Вишньов Петро Володимирович </t>
  </si>
  <si>
    <t>Козак Ганна Олександрівна</t>
  </si>
  <si>
    <t>Стьопочкіна Юлія Олександрівна</t>
  </si>
  <si>
    <t>Ковальчук Наталія</t>
  </si>
  <si>
    <t>Корначевська Людмила Василівна</t>
  </si>
  <si>
    <t>Олена КИРИЧУК</t>
  </si>
  <si>
    <t>Онищенко Олена</t>
  </si>
  <si>
    <t>Шевченко Таміла Віталіївна</t>
  </si>
  <si>
    <t>Матвійчук Наталія</t>
  </si>
  <si>
    <t>Євсович Вікторія Михайлівна</t>
  </si>
  <si>
    <t>Продайвода Наталія Володимирівна</t>
  </si>
  <si>
    <t>Кокоша Вікторія Миколаївна</t>
  </si>
  <si>
    <t>Сліпченко Тетяна</t>
  </si>
  <si>
    <t>Шинкевич Марина Олександрівна</t>
  </si>
  <si>
    <t>Варгас Віра</t>
  </si>
  <si>
    <t>Демчина Оксана</t>
  </si>
  <si>
    <t>Пухир Людмила</t>
  </si>
  <si>
    <t>Кірейонок Кристина Олександрівна</t>
  </si>
  <si>
    <t>Сіромолот Наталія Олександрівна</t>
  </si>
  <si>
    <t>Бабенко Тетяна Олександрівна</t>
  </si>
  <si>
    <t>Кисіль Світлана Володимирівна</t>
  </si>
  <si>
    <t>Кодак Наталія Іванівна</t>
  </si>
  <si>
    <t>Рожко Зоя Павлівна</t>
  </si>
  <si>
    <t>Струс Людмила Анатоліївна</t>
  </si>
  <si>
    <t>Борисенко Світлана</t>
  </si>
  <si>
    <t>Іванова Леся Григорівна</t>
  </si>
  <si>
    <t>Рущак Марія</t>
  </si>
  <si>
    <t>Гальчишак Галина Богданівна</t>
  </si>
  <si>
    <t>Алєксєєв Владислав Володимирович</t>
  </si>
  <si>
    <t>Хильчук Олена</t>
  </si>
  <si>
    <t>Чишкала Анастасія Євгеніївна</t>
  </si>
  <si>
    <t>Лопухович Любов</t>
  </si>
  <si>
    <t>Шпортько Євгенія Олександрівна</t>
  </si>
  <si>
    <t>Масловата Дар'я</t>
  </si>
  <si>
    <t>Халматова Дар'я</t>
  </si>
  <si>
    <t>Медвідь Вікторія</t>
  </si>
  <si>
    <t>Бендзяк Христина</t>
  </si>
  <si>
    <t>Руденко Галина</t>
  </si>
  <si>
    <t>Богдан Дар'я</t>
  </si>
  <si>
    <t>Немич Наталія</t>
  </si>
  <si>
    <t>Дмитренко Олена Василівна</t>
  </si>
  <si>
    <t>Ступаченко Ольга</t>
  </si>
  <si>
    <t>Каплій Наталія</t>
  </si>
  <si>
    <t>Микитченко Наталія</t>
  </si>
  <si>
    <t>Шеверя Марина</t>
  </si>
  <si>
    <t>Тяско Іван</t>
  </si>
  <si>
    <t>Кричфалушій Андріана</t>
  </si>
  <si>
    <t>Єрмолаєва Наталія</t>
  </si>
  <si>
    <t>Кривляк Роман</t>
  </si>
  <si>
    <t>Барна Василь</t>
  </si>
  <si>
    <t>Сливка Ярослава Василівна</t>
  </si>
  <si>
    <t>Васильченко Яна Олександрівна</t>
  </si>
  <si>
    <t>Холоша Ірина Леонідівна</t>
  </si>
  <si>
    <t>Тітаренко Аліна Сергіївна</t>
  </si>
  <si>
    <t>Лобашева Ольга Веніамінівна</t>
  </si>
  <si>
    <t>Тимчик Марія</t>
  </si>
  <si>
    <t>Єлькіна Світлана</t>
  </si>
  <si>
    <t>Дитина Ольга Сергіївна</t>
  </si>
  <si>
    <t>Берест Мар'яна</t>
  </si>
  <si>
    <t>Грабовенко Ірина Леонідівна</t>
  </si>
  <si>
    <t>Птичка Світлана Юріївна</t>
  </si>
  <si>
    <t>Молчанова Людмила Миколаївна</t>
  </si>
  <si>
    <t>Дальке Олена Володимирівна</t>
  </si>
  <si>
    <t>Музиченко Світлана Танасіївна</t>
  </si>
  <si>
    <t>Гнатовська Тетяна Миколаївна</t>
  </si>
  <si>
    <t>Повидиш Олена Анатоліївна</t>
  </si>
  <si>
    <t>Пальчик Олександр Олександрович</t>
  </si>
  <si>
    <t>Киш Оксана Миколаївна</t>
  </si>
  <si>
    <t>Неставальська Марина</t>
  </si>
  <si>
    <t>Ковтун Світлана</t>
  </si>
  <si>
    <t>Стєбєльська Віра Андріївна</t>
  </si>
  <si>
    <t>Цимбаліста Ольга</t>
  </si>
  <si>
    <t>Кириченко Наталія</t>
  </si>
  <si>
    <t>Сеньків Олеся Олегівна</t>
  </si>
  <si>
    <t>Кулакевич Олена</t>
  </si>
  <si>
    <t>Шклянка Ганна, Краска Юлія</t>
  </si>
  <si>
    <t>Панченко Вікторія Сергіївна</t>
  </si>
  <si>
    <t>Калєйнік Дмитро</t>
  </si>
  <si>
    <t>Нагорна Інна Іванівна</t>
  </si>
  <si>
    <t>Птуха Світлана Сергіївна</t>
  </si>
  <si>
    <t>Солонинка Оксана Вікторівна</t>
  </si>
  <si>
    <t>Чиж Наталія Михайлівна</t>
  </si>
  <si>
    <t>Поліщук Вадим Григорович</t>
  </si>
  <si>
    <t>Коробчук Тетяна Іванівна</t>
  </si>
  <si>
    <t>Дорош Вікторія Юріївна</t>
  </si>
  <si>
    <t>Горовий Олег Володимирович</t>
  </si>
  <si>
    <t>Мальщукова Катерина Вікторівна</t>
  </si>
  <si>
    <t>Жила Мар'яна</t>
  </si>
  <si>
    <t>Костюкова Катерина Станіславівна</t>
  </si>
  <si>
    <t>Ковальова Наталія</t>
  </si>
  <si>
    <t>Федієнко Тетяна</t>
  </si>
  <si>
    <t>Романичева Ірина</t>
  </si>
  <si>
    <t>Фаєвська Тамара Вікторівна</t>
  </si>
  <si>
    <t>Пасічник Аліна Віктлрівна</t>
  </si>
  <si>
    <t>Пархоменко Світлана</t>
  </si>
  <si>
    <t>Лебедєва Анастасія</t>
  </si>
  <si>
    <t xml:space="preserve"> Савченко Тамара</t>
  </si>
  <si>
    <t>Гончаренко Олександр</t>
  </si>
  <si>
    <t>Бондаренко Влад</t>
  </si>
  <si>
    <t>Пономаренко Сергій</t>
  </si>
  <si>
    <t>Алексєєнко Юлія</t>
  </si>
  <si>
    <t>Вовкотруб Анастасія</t>
  </si>
  <si>
    <t>Ткаченко Вікторія</t>
  </si>
  <si>
    <t>Совгир Людмила</t>
  </si>
  <si>
    <t>Рябченко Ірина</t>
  </si>
  <si>
    <t>Русакова Наталія</t>
  </si>
  <si>
    <t>Гончарук Аделіна Володимирівна</t>
  </si>
  <si>
    <t>Абрамчук Ірина Миколаївна</t>
  </si>
  <si>
    <t>Андрухова Віта Володимирівна</t>
  </si>
  <si>
    <t>Карпенко Лариса Іванівна</t>
  </si>
  <si>
    <t>Колотило Олеся Вячеславівна</t>
  </si>
  <si>
    <t>Максименко Ірина</t>
  </si>
  <si>
    <t>Іщенко Анжеліка</t>
  </si>
  <si>
    <t>Попович Ольга</t>
  </si>
  <si>
    <t>Бащук Лілія</t>
  </si>
  <si>
    <t>Міщенко Світлана</t>
  </si>
  <si>
    <t>Земляна Людмила Анатоліївна</t>
  </si>
  <si>
    <t>Нечипоренко Тетяна Дмитрівна</t>
  </si>
  <si>
    <t>Мисюра Тетяна Володимирівна</t>
  </si>
  <si>
    <t>Решетниченко Світлана</t>
  </si>
  <si>
    <t>Надія Дорошенко</t>
  </si>
  <si>
    <t>Філіпенко Ельвіра Миколаївна</t>
  </si>
  <si>
    <t>Слободчикова Інна</t>
  </si>
  <si>
    <t>Бобкова Ольга</t>
  </si>
  <si>
    <t>Щур Наталія</t>
  </si>
  <si>
    <t>Лепеха Людмила</t>
  </si>
  <si>
    <t>Усик Світлана</t>
  </si>
  <si>
    <t>№ з/п</t>
  </si>
  <si>
    <t>Прядко Тетяна Андріївна</t>
  </si>
  <si>
    <t>Завантажити сертифікат</t>
  </si>
  <si>
    <t>Красношлик Олександр Юрійович</t>
  </si>
  <si>
    <t>Івасюк Неля Геннадіївна</t>
  </si>
  <si>
    <t>Ганна Меліховець</t>
  </si>
  <si>
    <t>Усенко Тетяна</t>
  </si>
  <si>
    <t>Береда Олег</t>
  </si>
  <si>
    <t xml:space="preserve">Войтенко Тетяна </t>
  </si>
  <si>
    <t>Готра Наталія Леонідівна</t>
  </si>
  <si>
    <t>Іскрак Вікторія Юріївна</t>
  </si>
  <si>
    <t xml:space="preserve">Лутицька Наталія Миколаївна </t>
  </si>
  <si>
    <t>Шолька Сергій Миколайович</t>
  </si>
  <si>
    <t xml:space="preserve">Доценко Ілона </t>
  </si>
  <si>
    <t>Іщенко Анжеліка Олександрівна</t>
  </si>
  <si>
    <t>Шолька Олена Вікторівна</t>
  </si>
  <si>
    <t>Клименко Ольга Степанівна</t>
  </si>
  <si>
    <t>Порсюрова Ірина Петрівна</t>
  </si>
  <si>
    <t>Чобіток Вікторія Іванівна</t>
  </si>
  <si>
    <t>Черняєва Анна Олександрівна</t>
  </si>
  <si>
    <t>Польова Тетяна Володимирівна</t>
  </si>
  <si>
    <t>Гавриш Ольга Миколаївна</t>
  </si>
  <si>
    <t>Кононов Олександр Іванович </t>
  </si>
  <si>
    <t>Пак Аліна Володимирівна</t>
  </si>
  <si>
    <t>Чорна Тетяна Олександрівна</t>
  </si>
  <si>
    <t>Євченко Вероніка Володимирівна</t>
  </si>
  <si>
    <t>Обидєннова Тетяна Сергіївна</t>
  </si>
  <si>
    <t>Буднік Марина Миколаївна </t>
  </si>
  <si>
    <t>Андрющенко Олена Борисівна</t>
  </si>
  <si>
    <t>Чуйко Марина Миколаївна</t>
  </si>
  <si>
    <t>Ус Юлія Володимирівна </t>
  </si>
  <si>
    <t>Дем’яненко Тетяна Іванівна</t>
  </si>
  <si>
    <t>Мосійчук Алла Ярославівна</t>
  </si>
  <si>
    <t>Марач Іванна Ігорівна</t>
  </si>
  <si>
    <t xml:space="preserve">Шейко Наталія </t>
  </si>
  <si>
    <t>Кондратенко Алла Михайлівна</t>
  </si>
  <si>
    <t>Кайдановська Олена Миколаївна</t>
  </si>
  <si>
    <t>Яхненко Людмила</t>
  </si>
  <si>
    <t>Кліменко Ірина</t>
  </si>
  <si>
    <t>Величко Оксана</t>
  </si>
  <si>
    <t>Волошин Вадим</t>
  </si>
  <si>
    <t>Мехеда Віталіна</t>
  </si>
  <si>
    <t>Видиш Марина</t>
  </si>
  <si>
    <t xml:space="preserve">Захарчук Марина Олександрівна </t>
  </si>
  <si>
    <t>Ковальчук Світлана Костянтинівна</t>
  </si>
  <si>
    <t>Дегтярьова Оксана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</si>
</sst>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Fill="1"/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X8fFqxr7gW0_mOP2tvn5" TargetMode="External"/><Relationship Id="rId21" Type="http://schemas.openxmlformats.org/officeDocument/2006/relationships/hyperlink" Target="https://talan.bank.gov.ua/get-user-certificate/X8fFqcOqmucaWs_n4Z_f" TargetMode="External"/><Relationship Id="rId63" Type="http://schemas.openxmlformats.org/officeDocument/2006/relationships/hyperlink" Target="https://talan.bank.gov.ua/get-user-certificate/X8fFqVzpA90QwJ74dhxy" TargetMode="External"/><Relationship Id="rId159" Type="http://schemas.openxmlformats.org/officeDocument/2006/relationships/hyperlink" Target="https://talan.bank.gov.ua/get-user-certificate/X8fFq8q1eLXKF32_mnqM" TargetMode="External"/><Relationship Id="rId170" Type="http://schemas.openxmlformats.org/officeDocument/2006/relationships/hyperlink" Target="https://talan.bank.gov.ua/get-user-certificate/X8fFqQJHEdtTRMDV1Sca" TargetMode="External"/><Relationship Id="rId226" Type="http://schemas.openxmlformats.org/officeDocument/2006/relationships/hyperlink" Target="https://talan.bank.gov.ua/get-user-certificate/X8fFqK6_AH9cWB7djL3e" TargetMode="External"/><Relationship Id="rId268" Type="http://schemas.openxmlformats.org/officeDocument/2006/relationships/hyperlink" Target="https://talan.bank.gov.ua/get-user-certificate/cerD33VqmkHLdfsetz7a" TargetMode="External"/><Relationship Id="rId32" Type="http://schemas.openxmlformats.org/officeDocument/2006/relationships/hyperlink" Target="https://talan.bank.gov.ua/get-user-certificate/X8fFqAKcPRiiSd5HyTLn" TargetMode="External"/><Relationship Id="rId74" Type="http://schemas.openxmlformats.org/officeDocument/2006/relationships/hyperlink" Target="https://talan.bank.gov.ua/get-user-certificate/X8fFqYEw-IajOBaB1xRa" TargetMode="External"/><Relationship Id="rId128" Type="http://schemas.openxmlformats.org/officeDocument/2006/relationships/hyperlink" Target="https://talan.bank.gov.ua/get-user-certificate/X8fFqjIy9442NUfRWXxT" TargetMode="External"/><Relationship Id="rId5" Type="http://schemas.openxmlformats.org/officeDocument/2006/relationships/hyperlink" Target="https://talan.bank.gov.ua/get-user-certificate/X8fFqq1SFts7Me3jdis0" TargetMode="External"/><Relationship Id="rId181" Type="http://schemas.openxmlformats.org/officeDocument/2006/relationships/hyperlink" Target="https://talan.bank.gov.ua/get-user-certificate/X8fFqmR2Yqu-4BBTQc5T" TargetMode="External"/><Relationship Id="rId237" Type="http://schemas.openxmlformats.org/officeDocument/2006/relationships/hyperlink" Target="https://talan.bank.gov.ua/get-user-certificate/X8fFqBcCuhY1X87PI_V_" TargetMode="External"/><Relationship Id="rId279" Type="http://schemas.openxmlformats.org/officeDocument/2006/relationships/hyperlink" Target="https://talan.bank.gov.ua/get-user-certificate/cerD3Z3KxcZNfxjILnKn" TargetMode="External"/><Relationship Id="rId43" Type="http://schemas.openxmlformats.org/officeDocument/2006/relationships/hyperlink" Target="https://talan.bank.gov.ua/get-user-certificate/X8fFq-fhEv-MFClQULhi" TargetMode="External"/><Relationship Id="rId139" Type="http://schemas.openxmlformats.org/officeDocument/2006/relationships/hyperlink" Target="https://talan.bank.gov.ua/get-user-certificate/X8fFqB9g0Y6v-8-Iip-W" TargetMode="External"/><Relationship Id="rId290" Type="http://schemas.openxmlformats.org/officeDocument/2006/relationships/hyperlink" Target="https://talan.bank.gov.ua/get-user-certificate/88TdAEW6YPYeL38Hf7ql" TargetMode="External"/><Relationship Id="rId85" Type="http://schemas.openxmlformats.org/officeDocument/2006/relationships/hyperlink" Target="https://talan.bank.gov.ua/get-user-certificate/X8fFqr8VFuvxrBACG6Gm" TargetMode="External"/><Relationship Id="rId150" Type="http://schemas.openxmlformats.org/officeDocument/2006/relationships/hyperlink" Target="https://talan.bank.gov.ua/get-user-certificate/X8fFqYqxErrFQzerooh0" TargetMode="External"/><Relationship Id="rId192" Type="http://schemas.openxmlformats.org/officeDocument/2006/relationships/hyperlink" Target="https://talan.bank.gov.ua/get-user-certificate/X8fFqa14_v7aHn51OGH0" TargetMode="External"/><Relationship Id="rId206" Type="http://schemas.openxmlformats.org/officeDocument/2006/relationships/hyperlink" Target="https://talan.bank.gov.ua/get-user-certificate/X8fFqBcV0zox3jLgxdh9" TargetMode="External"/><Relationship Id="rId248" Type="http://schemas.openxmlformats.org/officeDocument/2006/relationships/hyperlink" Target="https://talan.bank.gov.ua/get-user-certificate/X8fFqnBqtwYMfMwluwo7" TargetMode="External"/><Relationship Id="rId12" Type="http://schemas.openxmlformats.org/officeDocument/2006/relationships/hyperlink" Target="https://talan.bank.gov.ua/get-user-certificate/X8fFquxcMe3fcmFpeoVa" TargetMode="External"/><Relationship Id="rId33" Type="http://schemas.openxmlformats.org/officeDocument/2006/relationships/hyperlink" Target="https://talan.bank.gov.ua/get-user-certificate/X8fFqTBE3Y7JMbXwMeEH" TargetMode="External"/><Relationship Id="rId108" Type="http://schemas.openxmlformats.org/officeDocument/2006/relationships/hyperlink" Target="https://talan.bank.gov.ua/get-user-certificate/X8fFqlV7YyXCKIuCb76C" TargetMode="External"/><Relationship Id="rId129" Type="http://schemas.openxmlformats.org/officeDocument/2006/relationships/hyperlink" Target="https://talan.bank.gov.ua/get-user-certificate/X8fFqg4P6XlH0H9GLnBz" TargetMode="External"/><Relationship Id="rId280" Type="http://schemas.openxmlformats.org/officeDocument/2006/relationships/hyperlink" Target="https://talan.bank.gov.ua/get-user-certificate/cerD3a9GsJLBD_7j1Rdm" TargetMode="External"/><Relationship Id="rId54" Type="http://schemas.openxmlformats.org/officeDocument/2006/relationships/hyperlink" Target="https://talan.bank.gov.ua/get-user-certificate/X8fFq3yUcnK1W8vFiaud" TargetMode="External"/><Relationship Id="rId75" Type="http://schemas.openxmlformats.org/officeDocument/2006/relationships/hyperlink" Target="https://talan.bank.gov.ua/get-user-certificate/X8fFqgX4a_0Up4anHY2x" TargetMode="External"/><Relationship Id="rId96" Type="http://schemas.openxmlformats.org/officeDocument/2006/relationships/hyperlink" Target="https://talan.bank.gov.ua/get-user-certificate/X8fFqcTRyDskVAlQkHAr" TargetMode="External"/><Relationship Id="rId140" Type="http://schemas.openxmlformats.org/officeDocument/2006/relationships/hyperlink" Target="https://talan.bank.gov.ua/get-user-certificate/X8fFq9lxGWlUMdJW3QGP" TargetMode="External"/><Relationship Id="rId161" Type="http://schemas.openxmlformats.org/officeDocument/2006/relationships/hyperlink" Target="https://talan.bank.gov.ua/get-user-certificate/X8fFqE_opORjFgeIcBA2" TargetMode="External"/><Relationship Id="rId182" Type="http://schemas.openxmlformats.org/officeDocument/2006/relationships/hyperlink" Target="https://talan.bank.gov.ua/get-user-certificate/X8fFqi03xvD0Afq1FMRG" TargetMode="External"/><Relationship Id="rId217" Type="http://schemas.openxmlformats.org/officeDocument/2006/relationships/hyperlink" Target="https://talan.bank.gov.ua/get-user-certificate/X8fFqXendm_tAOD_2qzY" TargetMode="External"/><Relationship Id="rId6" Type="http://schemas.openxmlformats.org/officeDocument/2006/relationships/hyperlink" Target="https://talan.bank.gov.ua/get-user-certificate/X8fFqpCReGQMHPInKf8T" TargetMode="External"/><Relationship Id="rId238" Type="http://schemas.openxmlformats.org/officeDocument/2006/relationships/hyperlink" Target="https://talan.bank.gov.ua/get-user-certificate/X8fFq6syKd2Mnq0yLKDH" TargetMode="External"/><Relationship Id="rId259" Type="http://schemas.openxmlformats.org/officeDocument/2006/relationships/hyperlink" Target="https://talan.bank.gov.ua/get-user-certificate/9AiBQf1_4ny4YX0Z_QOl" TargetMode="External"/><Relationship Id="rId23" Type="http://schemas.openxmlformats.org/officeDocument/2006/relationships/hyperlink" Target="https://talan.bank.gov.ua/get-user-certificate/X8fFqE1NMQ2ep1pTp4Km" TargetMode="External"/><Relationship Id="rId119" Type="http://schemas.openxmlformats.org/officeDocument/2006/relationships/hyperlink" Target="https://talan.bank.gov.ua/get-user-certificate/X8fFqPQJ-G-NV4_E6xBy" TargetMode="External"/><Relationship Id="rId270" Type="http://schemas.openxmlformats.org/officeDocument/2006/relationships/hyperlink" Target="https://talan.bank.gov.ua/get-user-certificate/cerD38es5MamVvxPZlDu" TargetMode="External"/><Relationship Id="rId291" Type="http://schemas.openxmlformats.org/officeDocument/2006/relationships/hyperlink" Target="https://talan.bank.gov.ua/get-user-certificate/19sVT5L4AqwJEgwB-Uni" TargetMode="External"/><Relationship Id="rId44" Type="http://schemas.openxmlformats.org/officeDocument/2006/relationships/hyperlink" Target="https://talan.bank.gov.ua/get-user-certificate/X8fFqJqQXN49MuX_FCS2" TargetMode="External"/><Relationship Id="rId65" Type="http://schemas.openxmlformats.org/officeDocument/2006/relationships/hyperlink" Target="https://talan.bank.gov.ua/get-user-certificate/X8fFqNQWaAXfURb8_rza" TargetMode="External"/><Relationship Id="rId86" Type="http://schemas.openxmlformats.org/officeDocument/2006/relationships/hyperlink" Target="https://talan.bank.gov.ua/get-user-certificate/X8fFqFdqXAC4osoL3Ati" TargetMode="External"/><Relationship Id="rId130" Type="http://schemas.openxmlformats.org/officeDocument/2006/relationships/hyperlink" Target="https://talan.bank.gov.ua/get-user-certificate/X8fFqqXbxDOf2KOoB8es" TargetMode="External"/><Relationship Id="rId151" Type="http://schemas.openxmlformats.org/officeDocument/2006/relationships/hyperlink" Target="https://talan.bank.gov.ua/get-user-certificate/X8fFqG4BQJT4k-YQjv2T" TargetMode="External"/><Relationship Id="rId172" Type="http://schemas.openxmlformats.org/officeDocument/2006/relationships/hyperlink" Target="https://talan.bank.gov.ua/get-user-certificate/X8fFqHmZqhhgODiX9CDx" TargetMode="External"/><Relationship Id="rId193" Type="http://schemas.openxmlformats.org/officeDocument/2006/relationships/hyperlink" Target="https://talan.bank.gov.ua/get-user-certificate/X8fFq2ZPufDkfDOCwgQu" TargetMode="External"/><Relationship Id="rId207" Type="http://schemas.openxmlformats.org/officeDocument/2006/relationships/hyperlink" Target="https://talan.bank.gov.ua/get-user-certificate/X8fFqAtb9iszFXbT5Wmm" TargetMode="External"/><Relationship Id="rId228" Type="http://schemas.openxmlformats.org/officeDocument/2006/relationships/hyperlink" Target="https://talan.bank.gov.ua/get-user-certificate/X8fFq2-mYC3cZNNzdc2b" TargetMode="External"/><Relationship Id="rId249" Type="http://schemas.openxmlformats.org/officeDocument/2006/relationships/hyperlink" Target="https://talan.bank.gov.ua/get-user-certificate/X8fFqB46Ufy86KIfRv6q" TargetMode="External"/><Relationship Id="rId13" Type="http://schemas.openxmlformats.org/officeDocument/2006/relationships/hyperlink" Target="https://talan.bank.gov.ua/get-user-certificate/X8fFqYbGDu6HBlkuaHQe" TargetMode="External"/><Relationship Id="rId109" Type="http://schemas.openxmlformats.org/officeDocument/2006/relationships/hyperlink" Target="https://talan.bank.gov.ua/get-user-certificate/X8fFq8QkUJQi0tqM5qYi" TargetMode="External"/><Relationship Id="rId260" Type="http://schemas.openxmlformats.org/officeDocument/2006/relationships/hyperlink" Target="https://talan.bank.gov.ua/get-user-certificate/lGeL0p8qF8n50d5Opmi4" TargetMode="External"/><Relationship Id="rId281" Type="http://schemas.openxmlformats.org/officeDocument/2006/relationships/hyperlink" Target="https://talan.bank.gov.ua/get-user-certificate/cerD3Y-2TnjNUSAdF4wO" TargetMode="External"/><Relationship Id="rId34" Type="http://schemas.openxmlformats.org/officeDocument/2006/relationships/hyperlink" Target="https://talan.bank.gov.ua/get-user-certificate/X8fFq5YMrRke4sJckpke" TargetMode="External"/><Relationship Id="rId55" Type="http://schemas.openxmlformats.org/officeDocument/2006/relationships/hyperlink" Target="https://talan.bank.gov.ua/get-user-certificate/X8fFqX_m8eLPF9zrQqr4" TargetMode="External"/><Relationship Id="rId76" Type="http://schemas.openxmlformats.org/officeDocument/2006/relationships/hyperlink" Target="https://talan.bank.gov.ua/get-user-certificate/X8fFq01dAEfDGd8hEmTE" TargetMode="External"/><Relationship Id="rId97" Type="http://schemas.openxmlformats.org/officeDocument/2006/relationships/hyperlink" Target="https://talan.bank.gov.ua/get-user-certificate/X8fFqnw5nGAN_izRWz4s" TargetMode="External"/><Relationship Id="rId120" Type="http://schemas.openxmlformats.org/officeDocument/2006/relationships/hyperlink" Target="https://talan.bank.gov.ua/get-user-certificate/X8fFqdJoA5ycG5-Iw_eM" TargetMode="External"/><Relationship Id="rId141" Type="http://schemas.openxmlformats.org/officeDocument/2006/relationships/hyperlink" Target="https://talan.bank.gov.ua/get-user-certificate/X8fFqpxNHiJSowMSq-Dq" TargetMode="External"/><Relationship Id="rId7" Type="http://schemas.openxmlformats.org/officeDocument/2006/relationships/hyperlink" Target="https://talan.bank.gov.ua/get-user-certificate/X8fFqVbU5rg6xAg6cfyw" TargetMode="External"/><Relationship Id="rId162" Type="http://schemas.openxmlformats.org/officeDocument/2006/relationships/hyperlink" Target="https://talan.bank.gov.ua/get-user-certificate/X8fFq_TxqlRFb4Vt4Erh" TargetMode="External"/><Relationship Id="rId183" Type="http://schemas.openxmlformats.org/officeDocument/2006/relationships/hyperlink" Target="https://talan.bank.gov.ua/get-user-certificate/X8fFqfQM-fmnoIm3nez0" TargetMode="External"/><Relationship Id="rId218" Type="http://schemas.openxmlformats.org/officeDocument/2006/relationships/hyperlink" Target="https://talan.bank.gov.ua/get-user-certificate/X8fFqbcfg3MIN3kFBU4X" TargetMode="External"/><Relationship Id="rId239" Type="http://schemas.openxmlformats.org/officeDocument/2006/relationships/hyperlink" Target="https://talan.bank.gov.ua/get-user-certificate/X8fFqCHReUayZ5hSNQhv" TargetMode="External"/><Relationship Id="rId250" Type="http://schemas.openxmlformats.org/officeDocument/2006/relationships/hyperlink" Target="https://talan.bank.gov.ua/get-user-certificate/e4GWYx6dS4Z3RKucHjAA" TargetMode="External"/><Relationship Id="rId271" Type="http://schemas.openxmlformats.org/officeDocument/2006/relationships/hyperlink" Target="https://talan.bank.gov.ua/get-user-certificate/cerD3VHvoUHM9jsLxjvg" TargetMode="External"/><Relationship Id="rId292" Type="http://schemas.openxmlformats.org/officeDocument/2006/relationships/hyperlink" Target="https://talan.bank.gov.ua/get-user-certificate/19sVT3sS1mkyyz5VlsJX" TargetMode="External"/><Relationship Id="rId24" Type="http://schemas.openxmlformats.org/officeDocument/2006/relationships/hyperlink" Target="https://talan.bank.gov.ua/get-user-certificate/X8fFqVocbYsyHs4GyeKi" TargetMode="External"/><Relationship Id="rId45" Type="http://schemas.openxmlformats.org/officeDocument/2006/relationships/hyperlink" Target="https://talan.bank.gov.ua/get-user-certificate/X8fFqQyHOrHabSEwqZpq" TargetMode="External"/><Relationship Id="rId66" Type="http://schemas.openxmlformats.org/officeDocument/2006/relationships/hyperlink" Target="https://talan.bank.gov.ua/get-user-certificate/X8fFqPQ0rCCIKQ8sk2d-" TargetMode="External"/><Relationship Id="rId87" Type="http://schemas.openxmlformats.org/officeDocument/2006/relationships/hyperlink" Target="https://talan.bank.gov.ua/get-user-certificate/X8fFqK8skCdHHqWqQn-5" TargetMode="External"/><Relationship Id="rId110" Type="http://schemas.openxmlformats.org/officeDocument/2006/relationships/hyperlink" Target="https://talan.bank.gov.ua/get-user-certificate/X8fFqIDgWSvtodCbcTa0" TargetMode="External"/><Relationship Id="rId131" Type="http://schemas.openxmlformats.org/officeDocument/2006/relationships/hyperlink" Target="https://talan.bank.gov.ua/get-user-certificate/X8fFqx19qst-Y-gxLGAa" TargetMode="External"/><Relationship Id="rId152" Type="http://schemas.openxmlformats.org/officeDocument/2006/relationships/hyperlink" Target="https://talan.bank.gov.ua/get-user-certificate/X8fFqQ-VX1nE1Wh1Rxvs" TargetMode="External"/><Relationship Id="rId173" Type="http://schemas.openxmlformats.org/officeDocument/2006/relationships/hyperlink" Target="https://talan.bank.gov.ua/get-user-certificate/X8fFqazaF4X7LTd52IFd" TargetMode="External"/><Relationship Id="rId194" Type="http://schemas.openxmlformats.org/officeDocument/2006/relationships/hyperlink" Target="https://talan.bank.gov.ua/get-user-certificate/X8fFqjUNh9KJSWE5flGT" TargetMode="External"/><Relationship Id="rId208" Type="http://schemas.openxmlformats.org/officeDocument/2006/relationships/hyperlink" Target="https://talan.bank.gov.ua/get-user-certificate/X8fFq_8LtQo1YnP8d9Ix" TargetMode="External"/><Relationship Id="rId229" Type="http://schemas.openxmlformats.org/officeDocument/2006/relationships/hyperlink" Target="https://talan.bank.gov.ua/get-user-certificate/X8fFqJMElJplXfWdW8Nn" TargetMode="External"/><Relationship Id="rId240" Type="http://schemas.openxmlformats.org/officeDocument/2006/relationships/hyperlink" Target="https://talan.bank.gov.ua/get-user-certificate/X8fFqvSiUisfPM6ugJC9" TargetMode="External"/><Relationship Id="rId261" Type="http://schemas.openxmlformats.org/officeDocument/2006/relationships/hyperlink" Target="https://talan.bank.gov.ua/get-user-certificate/XONaperZreVt4qDjREft" TargetMode="External"/><Relationship Id="rId14" Type="http://schemas.openxmlformats.org/officeDocument/2006/relationships/hyperlink" Target="https://talan.bank.gov.ua/get-user-certificate/X8fFqBRY5UOX1OeqtC23" TargetMode="External"/><Relationship Id="rId35" Type="http://schemas.openxmlformats.org/officeDocument/2006/relationships/hyperlink" Target="https://talan.bank.gov.ua/get-user-certificate/X8fFqhgth5_2dF0qJe_W" TargetMode="External"/><Relationship Id="rId56" Type="http://schemas.openxmlformats.org/officeDocument/2006/relationships/hyperlink" Target="https://talan.bank.gov.ua/get-user-certificate/X8fFqXPKFdlykMN6_FXm" TargetMode="External"/><Relationship Id="rId77" Type="http://schemas.openxmlformats.org/officeDocument/2006/relationships/hyperlink" Target="https://talan.bank.gov.ua/get-user-certificate/X8fFq_oyXp7LPJ6GihLC" TargetMode="External"/><Relationship Id="rId100" Type="http://schemas.openxmlformats.org/officeDocument/2006/relationships/hyperlink" Target="https://talan.bank.gov.ua/get-user-certificate/X8fFqWfyOfIBGoLrzZdr" TargetMode="External"/><Relationship Id="rId282" Type="http://schemas.openxmlformats.org/officeDocument/2006/relationships/hyperlink" Target="https://talan.bank.gov.ua/get-user-certificate/3e0IdYPDE3Niw2u0YQly" TargetMode="External"/><Relationship Id="rId8" Type="http://schemas.openxmlformats.org/officeDocument/2006/relationships/hyperlink" Target="https://talan.bank.gov.ua/get-user-certificate/X8fFq1eQKamIPDbbMHOE" TargetMode="External"/><Relationship Id="rId98" Type="http://schemas.openxmlformats.org/officeDocument/2006/relationships/hyperlink" Target="https://talan.bank.gov.ua/get-user-certificate/X8fFqbc3u8U-_Q5wlX5L" TargetMode="External"/><Relationship Id="rId121" Type="http://schemas.openxmlformats.org/officeDocument/2006/relationships/hyperlink" Target="https://talan.bank.gov.ua/get-user-certificate/X8fFqgmHFcnoFz_OFKXN" TargetMode="External"/><Relationship Id="rId142" Type="http://schemas.openxmlformats.org/officeDocument/2006/relationships/hyperlink" Target="https://talan.bank.gov.ua/get-user-certificate/X8fFq1iivjeV3n1LyWG4" TargetMode="External"/><Relationship Id="rId163" Type="http://schemas.openxmlformats.org/officeDocument/2006/relationships/hyperlink" Target="https://talan.bank.gov.ua/get-user-certificate/X8fFqo2v6481wOlGPbJJ" TargetMode="External"/><Relationship Id="rId184" Type="http://schemas.openxmlformats.org/officeDocument/2006/relationships/hyperlink" Target="https://talan.bank.gov.ua/get-user-certificate/X8fFqhaLWeOx1JL2cS2X" TargetMode="External"/><Relationship Id="rId219" Type="http://schemas.openxmlformats.org/officeDocument/2006/relationships/hyperlink" Target="https://talan.bank.gov.ua/get-user-certificate/X8fFq-1-y7T7R_IkNzYD" TargetMode="External"/><Relationship Id="rId230" Type="http://schemas.openxmlformats.org/officeDocument/2006/relationships/hyperlink" Target="https://talan.bank.gov.ua/get-user-certificate/X8fFqfXwzY2At_OwGozO" TargetMode="External"/><Relationship Id="rId251" Type="http://schemas.openxmlformats.org/officeDocument/2006/relationships/hyperlink" Target="https://talan.bank.gov.ua/get-user-certificate/e4GWY6pG-7BeiVZMZn0Z" TargetMode="External"/><Relationship Id="rId25" Type="http://schemas.openxmlformats.org/officeDocument/2006/relationships/hyperlink" Target="https://talan.bank.gov.ua/get-user-certificate/X8fFqvWvJMeGIYFcoufO" TargetMode="External"/><Relationship Id="rId46" Type="http://schemas.openxmlformats.org/officeDocument/2006/relationships/hyperlink" Target="https://talan.bank.gov.ua/get-user-certificate/X8fFqslxdnpC9aN1brac" TargetMode="External"/><Relationship Id="rId67" Type="http://schemas.openxmlformats.org/officeDocument/2006/relationships/hyperlink" Target="https://talan.bank.gov.ua/get-user-certificate/X8fFqF7vs6-ldaN01TpY" TargetMode="External"/><Relationship Id="rId272" Type="http://schemas.openxmlformats.org/officeDocument/2006/relationships/hyperlink" Target="https://talan.bank.gov.ua/get-user-certificate/cerD3xxRy9QmR5BY5Bpj" TargetMode="External"/><Relationship Id="rId293" Type="http://schemas.openxmlformats.org/officeDocument/2006/relationships/hyperlink" Target="https://talan.bank.gov.ua/get-user-certificate/19sVTC02HuwlNwpfK1eu" TargetMode="External"/><Relationship Id="rId88" Type="http://schemas.openxmlformats.org/officeDocument/2006/relationships/hyperlink" Target="https://talan.bank.gov.ua/get-user-certificate/X8fFqWTzi1VFVG_g-g3M" TargetMode="External"/><Relationship Id="rId111" Type="http://schemas.openxmlformats.org/officeDocument/2006/relationships/hyperlink" Target="https://talan.bank.gov.ua/get-user-certificate/X8fFq7_EhBb12oDFSuqd" TargetMode="External"/><Relationship Id="rId132" Type="http://schemas.openxmlformats.org/officeDocument/2006/relationships/hyperlink" Target="https://talan.bank.gov.ua/get-user-certificate/X8fFqJtTRvXnnFyaYqmo" TargetMode="External"/><Relationship Id="rId153" Type="http://schemas.openxmlformats.org/officeDocument/2006/relationships/hyperlink" Target="https://talan.bank.gov.ua/get-user-certificate/X8fFqmoS7DsQ8fjSSYvA" TargetMode="External"/><Relationship Id="rId174" Type="http://schemas.openxmlformats.org/officeDocument/2006/relationships/hyperlink" Target="https://talan.bank.gov.ua/get-user-certificate/X8fFq-bkvZLWmFJ91Hb6" TargetMode="External"/><Relationship Id="rId195" Type="http://schemas.openxmlformats.org/officeDocument/2006/relationships/hyperlink" Target="https://talan.bank.gov.ua/get-user-certificate/X8fFqbHgRuK2KltIplQs" TargetMode="External"/><Relationship Id="rId209" Type="http://schemas.openxmlformats.org/officeDocument/2006/relationships/hyperlink" Target="https://talan.bank.gov.ua/get-user-certificate/X8fFq-M1_GxEGjUf6NOo" TargetMode="External"/><Relationship Id="rId220" Type="http://schemas.openxmlformats.org/officeDocument/2006/relationships/hyperlink" Target="https://talan.bank.gov.ua/get-user-certificate/X8fFqdGuCM7h6yxm6VAY" TargetMode="External"/><Relationship Id="rId241" Type="http://schemas.openxmlformats.org/officeDocument/2006/relationships/hyperlink" Target="https://talan.bank.gov.ua/get-user-certificate/X8fFqzvKycAlnIHV8Vpk" TargetMode="External"/><Relationship Id="rId15" Type="http://schemas.openxmlformats.org/officeDocument/2006/relationships/hyperlink" Target="https://talan.bank.gov.ua/get-user-certificate/X8fFqe-cELQO4E_RvjBn" TargetMode="External"/><Relationship Id="rId36" Type="http://schemas.openxmlformats.org/officeDocument/2006/relationships/hyperlink" Target="https://talan.bank.gov.ua/get-user-certificate/X8fFqRimY-5-ce5ZSCgT" TargetMode="External"/><Relationship Id="rId57" Type="http://schemas.openxmlformats.org/officeDocument/2006/relationships/hyperlink" Target="https://talan.bank.gov.ua/get-user-certificate/X8fFqtj_T0wONdBJFA32" TargetMode="External"/><Relationship Id="rId262" Type="http://schemas.openxmlformats.org/officeDocument/2006/relationships/hyperlink" Target="https://talan.bank.gov.ua/get-user-certificate/XONapL5LStrJX9sP__SL" TargetMode="External"/><Relationship Id="rId283" Type="http://schemas.openxmlformats.org/officeDocument/2006/relationships/hyperlink" Target="https://talan.bank.gov.ua/get-user-certificate/3e0IdbZFYUphisQVzTVD" TargetMode="External"/><Relationship Id="rId78" Type="http://schemas.openxmlformats.org/officeDocument/2006/relationships/hyperlink" Target="https://talan.bank.gov.ua/get-user-certificate/X8fFqsEjXtdBm9Fmsp66" TargetMode="External"/><Relationship Id="rId99" Type="http://schemas.openxmlformats.org/officeDocument/2006/relationships/hyperlink" Target="https://talan.bank.gov.ua/get-user-certificate/X8fFq_rS440XofdbqRlO" TargetMode="External"/><Relationship Id="rId101" Type="http://schemas.openxmlformats.org/officeDocument/2006/relationships/hyperlink" Target="https://talan.bank.gov.ua/get-user-certificate/X8fFqbZzjiHMA_1gI0D7" TargetMode="External"/><Relationship Id="rId122" Type="http://schemas.openxmlformats.org/officeDocument/2006/relationships/hyperlink" Target="https://talan.bank.gov.ua/get-user-certificate/X8fFqtvCIuQQLMUr8Ytq" TargetMode="External"/><Relationship Id="rId143" Type="http://schemas.openxmlformats.org/officeDocument/2006/relationships/hyperlink" Target="https://talan.bank.gov.ua/get-user-certificate/X8fFqhJCRACnMSlGI-aa" TargetMode="External"/><Relationship Id="rId164" Type="http://schemas.openxmlformats.org/officeDocument/2006/relationships/hyperlink" Target="https://talan.bank.gov.ua/get-user-certificate/X8fFqIHRZE2dOqzaAKkJ" TargetMode="External"/><Relationship Id="rId185" Type="http://schemas.openxmlformats.org/officeDocument/2006/relationships/hyperlink" Target="https://talan.bank.gov.ua/get-user-certificate/X8fFqyU75cDT6mAuvbIJ" TargetMode="External"/><Relationship Id="rId9" Type="http://schemas.openxmlformats.org/officeDocument/2006/relationships/hyperlink" Target="https://talan.bank.gov.ua/get-user-certificate/X8fFqk1hZmrPwKSAGS-r" TargetMode="External"/><Relationship Id="rId210" Type="http://schemas.openxmlformats.org/officeDocument/2006/relationships/hyperlink" Target="https://talan.bank.gov.ua/get-user-certificate/X8fFqrDPD6mz7i8DGNSx" TargetMode="External"/><Relationship Id="rId26" Type="http://schemas.openxmlformats.org/officeDocument/2006/relationships/hyperlink" Target="https://talan.bank.gov.ua/get-user-certificate/X8fFq1LTi6id2vkM-FQf" TargetMode="External"/><Relationship Id="rId231" Type="http://schemas.openxmlformats.org/officeDocument/2006/relationships/hyperlink" Target="https://talan.bank.gov.ua/get-user-certificate/X8fFq_RBq5PsNyjVEF1F" TargetMode="External"/><Relationship Id="rId252" Type="http://schemas.openxmlformats.org/officeDocument/2006/relationships/hyperlink" Target="https://talan.bank.gov.ua/get-user-certificate/e4GWYwrLR237_3w9sIMI" TargetMode="External"/><Relationship Id="rId273" Type="http://schemas.openxmlformats.org/officeDocument/2006/relationships/hyperlink" Target="https://talan.bank.gov.ua/get-user-certificate/cerD35JRjLxjldy6Flgr" TargetMode="External"/><Relationship Id="rId294" Type="http://schemas.openxmlformats.org/officeDocument/2006/relationships/printerSettings" Target="../printerSettings/printerSettings1.bin"/><Relationship Id="rId47" Type="http://schemas.openxmlformats.org/officeDocument/2006/relationships/hyperlink" Target="https://talan.bank.gov.ua/get-user-certificate/X8fFqd4-3pebXg-xQEQX" TargetMode="External"/><Relationship Id="rId68" Type="http://schemas.openxmlformats.org/officeDocument/2006/relationships/hyperlink" Target="https://talan.bank.gov.ua/get-user-certificate/X8fFqzerFMiwCVBVilcO" TargetMode="External"/><Relationship Id="rId89" Type="http://schemas.openxmlformats.org/officeDocument/2006/relationships/hyperlink" Target="https://talan.bank.gov.ua/get-user-certificate/X8fFq8Q6Sjet4_sOFdLT" TargetMode="External"/><Relationship Id="rId112" Type="http://schemas.openxmlformats.org/officeDocument/2006/relationships/hyperlink" Target="https://talan.bank.gov.ua/get-user-certificate/X8fFqA9hTVnxJ-A7otDs" TargetMode="External"/><Relationship Id="rId133" Type="http://schemas.openxmlformats.org/officeDocument/2006/relationships/hyperlink" Target="https://talan.bank.gov.ua/get-user-certificate/X8fFqGT7DK7dEFxDXsFJ" TargetMode="External"/><Relationship Id="rId154" Type="http://schemas.openxmlformats.org/officeDocument/2006/relationships/hyperlink" Target="https://talan.bank.gov.ua/get-user-certificate/X8fFqwPbGpFCWHiYm6ET" TargetMode="External"/><Relationship Id="rId175" Type="http://schemas.openxmlformats.org/officeDocument/2006/relationships/hyperlink" Target="https://talan.bank.gov.ua/get-user-certificate/X8fFqXcoUsVwMKQqNhEx" TargetMode="External"/><Relationship Id="rId196" Type="http://schemas.openxmlformats.org/officeDocument/2006/relationships/hyperlink" Target="https://talan.bank.gov.ua/get-user-certificate/X8fFqJMZRNA_96GVwvZS" TargetMode="External"/><Relationship Id="rId200" Type="http://schemas.openxmlformats.org/officeDocument/2006/relationships/hyperlink" Target="https://talan.bank.gov.ua/get-user-certificate/X8fFqHnWmr3XbNYgaK6b" TargetMode="External"/><Relationship Id="rId16" Type="http://schemas.openxmlformats.org/officeDocument/2006/relationships/hyperlink" Target="https://talan.bank.gov.ua/get-user-certificate/X8fFqoWfCOK_IjE0juzU" TargetMode="External"/><Relationship Id="rId221" Type="http://schemas.openxmlformats.org/officeDocument/2006/relationships/hyperlink" Target="https://talan.bank.gov.ua/get-user-certificate/X8fFqxm3jGkYH3Rvddql" TargetMode="External"/><Relationship Id="rId242" Type="http://schemas.openxmlformats.org/officeDocument/2006/relationships/hyperlink" Target="https://talan.bank.gov.ua/get-user-certificate/X8fFq1086jnzjNBvmTGW" TargetMode="External"/><Relationship Id="rId263" Type="http://schemas.openxmlformats.org/officeDocument/2006/relationships/hyperlink" Target="https://talan.bank.gov.ua/get-user-certificate/XONap9UxUnxiDI9ntiU5" TargetMode="External"/><Relationship Id="rId284" Type="http://schemas.openxmlformats.org/officeDocument/2006/relationships/hyperlink" Target="https://talan.bank.gov.ua/get-user-certificate/88TdA7RBv0xe4ahkmiDE" TargetMode="External"/><Relationship Id="rId37" Type="http://schemas.openxmlformats.org/officeDocument/2006/relationships/hyperlink" Target="https://talan.bank.gov.ua/get-user-certificate/X8fFqyPm-jZLs76P9hO4" TargetMode="External"/><Relationship Id="rId58" Type="http://schemas.openxmlformats.org/officeDocument/2006/relationships/hyperlink" Target="https://talan.bank.gov.ua/get-user-certificate/X8fFq1Y1T0-LW-jOppX-" TargetMode="External"/><Relationship Id="rId79" Type="http://schemas.openxmlformats.org/officeDocument/2006/relationships/hyperlink" Target="https://talan.bank.gov.ua/get-user-certificate/X8fFqOvWVfufqtECNh5G" TargetMode="External"/><Relationship Id="rId102" Type="http://schemas.openxmlformats.org/officeDocument/2006/relationships/hyperlink" Target="https://talan.bank.gov.ua/get-user-certificate/X8fFqJMLc7fZf0cCApTS" TargetMode="External"/><Relationship Id="rId123" Type="http://schemas.openxmlformats.org/officeDocument/2006/relationships/hyperlink" Target="https://talan.bank.gov.ua/get-user-certificate/X8fFqDlRXv7bSWqJtWBC" TargetMode="External"/><Relationship Id="rId144" Type="http://schemas.openxmlformats.org/officeDocument/2006/relationships/hyperlink" Target="https://talan.bank.gov.ua/get-user-certificate/X8fFq6DqG9C7pU-AygZh" TargetMode="External"/><Relationship Id="rId90" Type="http://schemas.openxmlformats.org/officeDocument/2006/relationships/hyperlink" Target="https://talan.bank.gov.ua/get-user-certificate/X8fFq3miyo2I_jYx25Ic" TargetMode="External"/><Relationship Id="rId165" Type="http://schemas.openxmlformats.org/officeDocument/2006/relationships/hyperlink" Target="https://talan.bank.gov.ua/get-user-certificate/X8fFqcFB8bYvCIzznfVh" TargetMode="External"/><Relationship Id="rId186" Type="http://schemas.openxmlformats.org/officeDocument/2006/relationships/hyperlink" Target="https://talan.bank.gov.ua/get-user-certificate/X8fFquLRyqUl8Qum9-oL" TargetMode="External"/><Relationship Id="rId211" Type="http://schemas.openxmlformats.org/officeDocument/2006/relationships/hyperlink" Target="https://talan.bank.gov.ua/get-user-certificate/X8fFqyeeiEcAdy__vIJU" TargetMode="External"/><Relationship Id="rId232" Type="http://schemas.openxmlformats.org/officeDocument/2006/relationships/hyperlink" Target="https://talan.bank.gov.ua/get-user-certificate/X8fFqv5ySAhrydi6VoSZ" TargetMode="External"/><Relationship Id="rId253" Type="http://schemas.openxmlformats.org/officeDocument/2006/relationships/hyperlink" Target="https://talan.bank.gov.ua/get-user-certificate/e4GWYUl8BrYW8Xkxv1w7" TargetMode="External"/><Relationship Id="rId274" Type="http://schemas.openxmlformats.org/officeDocument/2006/relationships/hyperlink" Target="https://talan.bank.gov.ua/get-user-certificate/cerD3ulJN303SQaGQdRg" TargetMode="External"/><Relationship Id="rId27" Type="http://schemas.openxmlformats.org/officeDocument/2006/relationships/hyperlink" Target="https://talan.bank.gov.ua/get-user-certificate/X8fFqa-wGDRcavnS9aV3" TargetMode="External"/><Relationship Id="rId48" Type="http://schemas.openxmlformats.org/officeDocument/2006/relationships/hyperlink" Target="https://talan.bank.gov.ua/get-user-certificate/X8fFqJ0oMyA14SLrgch6" TargetMode="External"/><Relationship Id="rId69" Type="http://schemas.openxmlformats.org/officeDocument/2006/relationships/hyperlink" Target="https://talan.bank.gov.ua/get-user-certificate/X8fFqK4J-sL7oHMvXbgF" TargetMode="External"/><Relationship Id="rId113" Type="http://schemas.openxmlformats.org/officeDocument/2006/relationships/hyperlink" Target="https://talan.bank.gov.ua/get-user-certificate/X8fFq0LjiBqQ1tNaVCVx" TargetMode="External"/><Relationship Id="rId134" Type="http://schemas.openxmlformats.org/officeDocument/2006/relationships/hyperlink" Target="https://talan.bank.gov.ua/get-user-certificate/X8fFqhjuAApqek7xtEyR" TargetMode="External"/><Relationship Id="rId80" Type="http://schemas.openxmlformats.org/officeDocument/2006/relationships/hyperlink" Target="https://talan.bank.gov.ua/get-user-certificate/X8fFq6BL6-_YLmJxw_V8" TargetMode="External"/><Relationship Id="rId155" Type="http://schemas.openxmlformats.org/officeDocument/2006/relationships/hyperlink" Target="https://talan.bank.gov.ua/get-user-certificate/X8fFqPp354nyM8lFVWkk" TargetMode="External"/><Relationship Id="rId176" Type="http://schemas.openxmlformats.org/officeDocument/2006/relationships/hyperlink" Target="https://talan.bank.gov.ua/get-user-certificate/X8fFqLoDqMbqs12BIfCr" TargetMode="External"/><Relationship Id="rId197" Type="http://schemas.openxmlformats.org/officeDocument/2006/relationships/hyperlink" Target="https://talan.bank.gov.ua/get-user-certificate/X8fFqUqCT-ZKiuC8XtWQ" TargetMode="External"/><Relationship Id="rId201" Type="http://schemas.openxmlformats.org/officeDocument/2006/relationships/hyperlink" Target="https://talan.bank.gov.ua/get-user-certificate/X8fFqoiyqH7pvRHrLLkF" TargetMode="External"/><Relationship Id="rId222" Type="http://schemas.openxmlformats.org/officeDocument/2006/relationships/hyperlink" Target="https://talan.bank.gov.ua/get-user-certificate/X8fFqvV8h6SidpGG-wif" TargetMode="External"/><Relationship Id="rId243" Type="http://schemas.openxmlformats.org/officeDocument/2006/relationships/hyperlink" Target="https://talan.bank.gov.ua/get-user-certificate/X8fFqK75eB_FBp8ovXPK" TargetMode="External"/><Relationship Id="rId264" Type="http://schemas.openxmlformats.org/officeDocument/2006/relationships/hyperlink" Target="https://talan.bank.gov.ua/get-user-certificate/XONapMEPKl2l2i8vqpuK" TargetMode="External"/><Relationship Id="rId285" Type="http://schemas.openxmlformats.org/officeDocument/2006/relationships/hyperlink" Target="https://talan.bank.gov.ua/get-user-certificate/88TdASyMHn2xSDZ9Zzno" TargetMode="External"/><Relationship Id="rId17" Type="http://schemas.openxmlformats.org/officeDocument/2006/relationships/hyperlink" Target="https://talan.bank.gov.ua/get-user-certificate/X8fFqEGdvNMZoNSkZmoc" TargetMode="External"/><Relationship Id="rId38" Type="http://schemas.openxmlformats.org/officeDocument/2006/relationships/hyperlink" Target="https://talan.bank.gov.ua/get-user-certificate/X8fFq_j-MAMFvAJi6rHH" TargetMode="External"/><Relationship Id="rId59" Type="http://schemas.openxmlformats.org/officeDocument/2006/relationships/hyperlink" Target="https://talan.bank.gov.ua/get-user-certificate/X8fFqiLS14wI4QuYpcMI" TargetMode="External"/><Relationship Id="rId103" Type="http://schemas.openxmlformats.org/officeDocument/2006/relationships/hyperlink" Target="https://talan.bank.gov.ua/get-user-certificate/X8fFqyVcwZ6pugCVRhex" TargetMode="External"/><Relationship Id="rId124" Type="http://schemas.openxmlformats.org/officeDocument/2006/relationships/hyperlink" Target="https://talan.bank.gov.ua/get-user-certificate/X8fFqb-2tZ8iHoQ5WvQX" TargetMode="External"/><Relationship Id="rId70" Type="http://schemas.openxmlformats.org/officeDocument/2006/relationships/hyperlink" Target="https://talan.bank.gov.ua/get-user-certificate/X8fFqmeZgvEHCe64CTN5" TargetMode="External"/><Relationship Id="rId91" Type="http://schemas.openxmlformats.org/officeDocument/2006/relationships/hyperlink" Target="https://talan.bank.gov.ua/get-user-certificate/X8fFqulqPaz5YYADnwxv" TargetMode="External"/><Relationship Id="rId145" Type="http://schemas.openxmlformats.org/officeDocument/2006/relationships/hyperlink" Target="https://talan.bank.gov.ua/get-user-certificate/X8fFqUT_JhjfIxg14rcS" TargetMode="External"/><Relationship Id="rId166" Type="http://schemas.openxmlformats.org/officeDocument/2006/relationships/hyperlink" Target="https://talan.bank.gov.ua/get-user-certificate/X8fFqfWtyquAle7BJo8u" TargetMode="External"/><Relationship Id="rId187" Type="http://schemas.openxmlformats.org/officeDocument/2006/relationships/hyperlink" Target="https://talan.bank.gov.ua/get-user-certificate/X8fFq3ygf72srAvqAAIn" TargetMode="External"/><Relationship Id="rId1" Type="http://schemas.openxmlformats.org/officeDocument/2006/relationships/hyperlink" Target="https://talan.bank.gov.ua/get-user-certificate/X8fFqDc5UcaBPeVz2klh" TargetMode="External"/><Relationship Id="rId212" Type="http://schemas.openxmlformats.org/officeDocument/2006/relationships/hyperlink" Target="https://talan.bank.gov.ua/get-user-certificate/X8fFq-qaJsNN1uL_rc2v" TargetMode="External"/><Relationship Id="rId233" Type="http://schemas.openxmlformats.org/officeDocument/2006/relationships/hyperlink" Target="https://talan.bank.gov.ua/get-user-certificate/X8fFquTO4pz2rMmITRjf" TargetMode="External"/><Relationship Id="rId254" Type="http://schemas.openxmlformats.org/officeDocument/2006/relationships/hyperlink" Target="https://talan.bank.gov.ua/get-user-certificate/9AiBQzUo9fqVYF_bNDrZ" TargetMode="External"/><Relationship Id="rId28" Type="http://schemas.openxmlformats.org/officeDocument/2006/relationships/hyperlink" Target="https://talan.bank.gov.ua/get-user-certificate/X8fFqMBV2_fmpNMalJ0j" TargetMode="External"/><Relationship Id="rId49" Type="http://schemas.openxmlformats.org/officeDocument/2006/relationships/hyperlink" Target="https://talan.bank.gov.ua/get-user-certificate/X8fFq6Za3Uki4L74yXXV" TargetMode="External"/><Relationship Id="rId114" Type="http://schemas.openxmlformats.org/officeDocument/2006/relationships/hyperlink" Target="https://talan.bank.gov.ua/get-user-certificate/X8fFqiUuOTzDCQP0D-Z5" TargetMode="External"/><Relationship Id="rId275" Type="http://schemas.openxmlformats.org/officeDocument/2006/relationships/hyperlink" Target="https://talan.bank.gov.ua/get-user-certificate/cerD3btmeFgYUrZtdGdZ" TargetMode="External"/><Relationship Id="rId60" Type="http://schemas.openxmlformats.org/officeDocument/2006/relationships/hyperlink" Target="https://talan.bank.gov.ua/get-user-certificate/X8fFq-SVxNa_9Es_S70U" TargetMode="External"/><Relationship Id="rId81" Type="http://schemas.openxmlformats.org/officeDocument/2006/relationships/hyperlink" Target="https://talan.bank.gov.ua/get-user-certificate/X8fFqk09tDegu6ju1G-l" TargetMode="External"/><Relationship Id="rId135" Type="http://schemas.openxmlformats.org/officeDocument/2006/relationships/hyperlink" Target="https://talan.bank.gov.ua/get-user-certificate/X8fFqZPhy4gG4rn6vSN_" TargetMode="External"/><Relationship Id="rId156" Type="http://schemas.openxmlformats.org/officeDocument/2006/relationships/hyperlink" Target="https://talan.bank.gov.ua/get-user-certificate/X8fFqpnksTgTvVjXWcLD" TargetMode="External"/><Relationship Id="rId177" Type="http://schemas.openxmlformats.org/officeDocument/2006/relationships/hyperlink" Target="https://talan.bank.gov.ua/get-user-certificate/X8fFqO7lXdJPHB0VvS2i" TargetMode="External"/><Relationship Id="rId198" Type="http://schemas.openxmlformats.org/officeDocument/2006/relationships/hyperlink" Target="https://talan.bank.gov.ua/get-user-certificate/X8fFqhSXjZBXg_9wh6e6" TargetMode="External"/><Relationship Id="rId202" Type="http://schemas.openxmlformats.org/officeDocument/2006/relationships/hyperlink" Target="https://talan.bank.gov.ua/get-user-certificate/X8fFqYWBy0sDlUCxXHH8" TargetMode="External"/><Relationship Id="rId223" Type="http://schemas.openxmlformats.org/officeDocument/2006/relationships/hyperlink" Target="https://talan.bank.gov.ua/get-user-certificate/X8fFq4v3ken-PvEkWOID" TargetMode="External"/><Relationship Id="rId244" Type="http://schemas.openxmlformats.org/officeDocument/2006/relationships/hyperlink" Target="https://talan.bank.gov.ua/get-user-certificate/X8fFqg2gDefbqoFHaCVJ" TargetMode="External"/><Relationship Id="rId18" Type="http://schemas.openxmlformats.org/officeDocument/2006/relationships/hyperlink" Target="https://talan.bank.gov.ua/get-user-certificate/X8fFqckYXAC9iENTbMgo" TargetMode="External"/><Relationship Id="rId39" Type="http://schemas.openxmlformats.org/officeDocument/2006/relationships/hyperlink" Target="https://talan.bank.gov.ua/get-user-certificate/X8fFqnJfeVatt4vkXopO" TargetMode="External"/><Relationship Id="rId265" Type="http://schemas.openxmlformats.org/officeDocument/2006/relationships/hyperlink" Target="https://talan.bank.gov.ua/get-user-certificate/cerD3do__KajmQ17jd87" TargetMode="External"/><Relationship Id="rId286" Type="http://schemas.openxmlformats.org/officeDocument/2006/relationships/hyperlink" Target="https://talan.bank.gov.ua/get-user-certificate/88TdAo-yS5d_cWAA34IB" TargetMode="External"/><Relationship Id="rId50" Type="http://schemas.openxmlformats.org/officeDocument/2006/relationships/hyperlink" Target="https://talan.bank.gov.ua/get-user-certificate/X8fFqP9PelijMHoA5JA8" TargetMode="External"/><Relationship Id="rId104" Type="http://schemas.openxmlformats.org/officeDocument/2006/relationships/hyperlink" Target="https://talan.bank.gov.ua/get-user-certificate/X8fFqn-bHDH1TYwRdYEV" TargetMode="External"/><Relationship Id="rId125" Type="http://schemas.openxmlformats.org/officeDocument/2006/relationships/hyperlink" Target="https://talan.bank.gov.ua/get-user-certificate/X8fFqJCmCA73dTIUUv8s" TargetMode="External"/><Relationship Id="rId146" Type="http://schemas.openxmlformats.org/officeDocument/2006/relationships/hyperlink" Target="https://talan.bank.gov.ua/get-user-certificate/X8fFqfqXP6c3V8XKcrkH" TargetMode="External"/><Relationship Id="rId167" Type="http://schemas.openxmlformats.org/officeDocument/2006/relationships/hyperlink" Target="https://talan.bank.gov.ua/get-user-certificate/X8fFqNsYdG6eMEuVHM2P" TargetMode="External"/><Relationship Id="rId188" Type="http://schemas.openxmlformats.org/officeDocument/2006/relationships/hyperlink" Target="https://talan.bank.gov.ua/get-user-certificate/X8fFqWfNKzsv1xfSoLTl" TargetMode="External"/><Relationship Id="rId71" Type="http://schemas.openxmlformats.org/officeDocument/2006/relationships/hyperlink" Target="https://talan.bank.gov.ua/get-user-certificate/X8fFqKVQQ2ZeUQ9vkpJ8" TargetMode="External"/><Relationship Id="rId92" Type="http://schemas.openxmlformats.org/officeDocument/2006/relationships/hyperlink" Target="https://talan.bank.gov.ua/get-user-certificate/X8fFqS2NaWTQYUjjFWyG" TargetMode="External"/><Relationship Id="rId213" Type="http://schemas.openxmlformats.org/officeDocument/2006/relationships/hyperlink" Target="https://talan.bank.gov.ua/get-user-certificate/X8fFq1Hyoh02AoK85OVZ" TargetMode="External"/><Relationship Id="rId234" Type="http://schemas.openxmlformats.org/officeDocument/2006/relationships/hyperlink" Target="https://talan.bank.gov.ua/get-user-certificate/X8fFqgzuvVkSU-eBW9BC" TargetMode="External"/><Relationship Id="rId2" Type="http://schemas.openxmlformats.org/officeDocument/2006/relationships/hyperlink" Target="https://talan.bank.gov.ua/get-user-certificate/X8fFqXPiyDfuG342fN1b" TargetMode="External"/><Relationship Id="rId29" Type="http://schemas.openxmlformats.org/officeDocument/2006/relationships/hyperlink" Target="https://talan.bank.gov.ua/get-user-certificate/X8fFqhHAZNiZOrEouFUI" TargetMode="External"/><Relationship Id="rId255" Type="http://schemas.openxmlformats.org/officeDocument/2006/relationships/hyperlink" Target="https://talan.bank.gov.ua/get-user-certificate/9AiBQI2_1RAZrhFAbBme" TargetMode="External"/><Relationship Id="rId276" Type="http://schemas.openxmlformats.org/officeDocument/2006/relationships/hyperlink" Target="https://talan.bank.gov.ua/get-user-certificate/cerD3ChpahY-rKXW-see" TargetMode="External"/><Relationship Id="rId40" Type="http://schemas.openxmlformats.org/officeDocument/2006/relationships/hyperlink" Target="https://talan.bank.gov.ua/get-user-certificate/X8fFq_Q9TrStqeqT6FW4" TargetMode="External"/><Relationship Id="rId115" Type="http://schemas.openxmlformats.org/officeDocument/2006/relationships/hyperlink" Target="https://talan.bank.gov.ua/get-user-certificate/X8fFqdAgBu7d0NOAItXZ" TargetMode="External"/><Relationship Id="rId136" Type="http://schemas.openxmlformats.org/officeDocument/2006/relationships/hyperlink" Target="https://talan.bank.gov.ua/get-user-certificate/X8fFqv7btx9LhS7g7xfK" TargetMode="External"/><Relationship Id="rId157" Type="http://schemas.openxmlformats.org/officeDocument/2006/relationships/hyperlink" Target="https://talan.bank.gov.ua/get-user-certificate/X8fFqYydrlz6Q2Z-qaQD" TargetMode="External"/><Relationship Id="rId178" Type="http://schemas.openxmlformats.org/officeDocument/2006/relationships/hyperlink" Target="https://talan.bank.gov.ua/get-user-certificate/X8fFquNvVP2wJDFyrudg" TargetMode="External"/><Relationship Id="rId61" Type="http://schemas.openxmlformats.org/officeDocument/2006/relationships/hyperlink" Target="https://talan.bank.gov.ua/get-user-certificate/X8fFqtNqCXLMntBDAFt9" TargetMode="External"/><Relationship Id="rId82" Type="http://schemas.openxmlformats.org/officeDocument/2006/relationships/hyperlink" Target="https://talan.bank.gov.ua/get-user-certificate/X8fFqUKW6b8rha5esSZl" TargetMode="External"/><Relationship Id="rId199" Type="http://schemas.openxmlformats.org/officeDocument/2006/relationships/hyperlink" Target="https://talan.bank.gov.ua/get-user-certificate/X8fFq-A9w8QFQz2lrgRc" TargetMode="External"/><Relationship Id="rId203" Type="http://schemas.openxmlformats.org/officeDocument/2006/relationships/hyperlink" Target="https://talan.bank.gov.ua/get-user-certificate/X8fFqFSKyoUrg1HPpfvq" TargetMode="External"/><Relationship Id="rId19" Type="http://schemas.openxmlformats.org/officeDocument/2006/relationships/hyperlink" Target="https://talan.bank.gov.ua/get-user-certificate/X8fFqx1x9PxcIZitaiO7" TargetMode="External"/><Relationship Id="rId224" Type="http://schemas.openxmlformats.org/officeDocument/2006/relationships/hyperlink" Target="https://talan.bank.gov.ua/get-user-certificate/X8fFq3n-48KTrSPKPm9G" TargetMode="External"/><Relationship Id="rId245" Type="http://schemas.openxmlformats.org/officeDocument/2006/relationships/hyperlink" Target="https://talan.bank.gov.ua/get-user-certificate/X8fFqw9F0SolCFNxP7Vd" TargetMode="External"/><Relationship Id="rId266" Type="http://schemas.openxmlformats.org/officeDocument/2006/relationships/hyperlink" Target="https://talan.bank.gov.ua/get-user-certificate/cerD3Iqiu_kHN2cX0970" TargetMode="External"/><Relationship Id="rId287" Type="http://schemas.openxmlformats.org/officeDocument/2006/relationships/hyperlink" Target="https://talan.bank.gov.ua/get-user-certificate/88TdALY_EeXI-CcQh0Pl" TargetMode="External"/><Relationship Id="rId30" Type="http://schemas.openxmlformats.org/officeDocument/2006/relationships/hyperlink" Target="https://talan.bank.gov.ua/get-user-certificate/X8fFqBDxa2jDcLN-3i9-" TargetMode="External"/><Relationship Id="rId105" Type="http://schemas.openxmlformats.org/officeDocument/2006/relationships/hyperlink" Target="https://talan.bank.gov.ua/get-user-certificate/X8fFqu96CBvOtNZUFM4M" TargetMode="External"/><Relationship Id="rId126" Type="http://schemas.openxmlformats.org/officeDocument/2006/relationships/hyperlink" Target="https://talan.bank.gov.ua/get-user-certificate/X8fFqLphrdREDl45Q3sN" TargetMode="External"/><Relationship Id="rId147" Type="http://schemas.openxmlformats.org/officeDocument/2006/relationships/hyperlink" Target="https://talan.bank.gov.ua/get-user-certificate/X8fFqHKIYNBeMuGhY9GX" TargetMode="External"/><Relationship Id="rId168" Type="http://schemas.openxmlformats.org/officeDocument/2006/relationships/hyperlink" Target="https://talan.bank.gov.ua/get-user-certificate/X8fFqofENtY4y3vTWIMe" TargetMode="External"/><Relationship Id="rId51" Type="http://schemas.openxmlformats.org/officeDocument/2006/relationships/hyperlink" Target="https://talan.bank.gov.ua/get-user-certificate/X8fFqRhJBNWXdNS_j3TA" TargetMode="External"/><Relationship Id="rId72" Type="http://schemas.openxmlformats.org/officeDocument/2006/relationships/hyperlink" Target="https://talan.bank.gov.ua/get-user-certificate/X8fFq6kA_OBiveNsCHi9" TargetMode="External"/><Relationship Id="rId93" Type="http://schemas.openxmlformats.org/officeDocument/2006/relationships/hyperlink" Target="https://talan.bank.gov.ua/get-user-certificate/X8fFqeOf00Nh4dj4zCdi" TargetMode="External"/><Relationship Id="rId189" Type="http://schemas.openxmlformats.org/officeDocument/2006/relationships/hyperlink" Target="https://talan.bank.gov.ua/get-user-certificate/X8fFqMJm3PHoqFPbOmrO" TargetMode="External"/><Relationship Id="rId3" Type="http://schemas.openxmlformats.org/officeDocument/2006/relationships/hyperlink" Target="https://talan.bank.gov.ua/get-user-certificate/X8fFqiMSuAvfXl7iJWNR" TargetMode="External"/><Relationship Id="rId214" Type="http://schemas.openxmlformats.org/officeDocument/2006/relationships/hyperlink" Target="https://talan.bank.gov.ua/get-user-certificate/X8fFqt_xb_mTHeu1ohHC" TargetMode="External"/><Relationship Id="rId235" Type="http://schemas.openxmlformats.org/officeDocument/2006/relationships/hyperlink" Target="https://talan.bank.gov.ua/get-user-certificate/X8fFq2XJLdFrEqNqVh_3" TargetMode="External"/><Relationship Id="rId256" Type="http://schemas.openxmlformats.org/officeDocument/2006/relationships/hyperlink" Target="https://talan.bank.gov.ua/get-user-certificate/9AiBQ0S1jkt4VNsnLYVr" TargetMode="External"/><Relationship Id="rId277" Type="http://schemas.openxmlformats.org/officeDocument/2006/relationships/hyperlink" Target="https://talan.bank.gov.ua/get-user-certificate/cerD38ZNYw8-5qYZEnHk" TargetMode="External"/><Relationship Id="rId116" Type="http://schemas.openxmlformats.org/officeDocument/2006/relationships/hyperlink" Target="https://talan.bank.gov.ua/get-user-certificate/X8fFqsiAuXyF44uftsHA" TargetMode="External"/><Relationship Id="rId137" Type="http://schemas.openxmlformats.org/officeDocument/2006/relationships/hyperlink" Target="https://talan.bank.gov.ua/get-user-certificate/X8fFqBDJwAeWiIvfiG4Z" TargetMode="External"/><Relationship Id="rId158" Type="http://schemas.openxmlformats.org/officeDocument/2006/relationships/hyperlink" Target="https://talan.bank.gov.ua/get-user-certificate/X8fFq-AgvXrqunN4jYS4" TargetMode="External"/><Relationship Id="rId20" Type="http://schemas.openxmlformats.org/officeDocument/2006/relationships/hyperlink" Target="https://talan.bank.gov.ua/get-user-certificate/X8fFql2aZWEIrdAdpK4a" TargetMode="External"/><Relationship Id="rId41" Type="http://schemas.openxmlformats.org/officeDocument/2006/relationships/hyperlink" Target="https://talan.bank.gov.ua/get-user-certificate/X8fFq-r54obh59PpnhGA" TargetMode="External"/><Relationship Id="rId62" Type="http://schemas.openxmlformats.org/officeDocument/2006/relationships/hyperlink" Target="https://talan.bank.gov.ua/get-user-certificate/X8fFq3hNWbnrOEpaoyKz" TargetMode="External"/><Relationship Id="rId83" Type="http://schemas.openxmlformats.org/officeDocument/2006/relationships/hyperlink" Target="https://talan.bank.gov.ua/get-user-certificate/X8fFqwwl2g-cPTKnuzJ_" TargetMode="External"/><Relationship Id="rId179" Type="http://schemas.openxmlformats.org/officeDocument/2006/relationships/hyperlink" Target="https://talan.bank.gov.ua/get-user-certificate/X8fFqi5mzG3Fqf5LXhuP" TargetMode="External"/><Relationship Id="rId190" Type="http://schemas.openxmlformats.org/officeDocument/2006/relationships/hyperlink" Target="https://talan.bank.gov.ua/get-user-certificate/X8fFqmcszWABm7XV13ai" TargetMode="External"/><Relationship Id="rId204" Type="http://schemas.openxmlformats.org/officeDocument/2006/relationships/hyperlink" Target="https://talan.bank.gov.ua/get-user-certificate/X8fFq2w-iaOos6vmpmxW" TargetMode="External"/><Relationship Id="rId225" Type="http://schemas.openxmlformats.org/officeDocument/2006/relationships/hyperlink" Target="https://talan.bank.gov.ua/get-user-certificate/X8fFqX5nZfM7k0zQ6vbl" TargetMode="External"/><Relationship Id="rId246" Type="http://schemas.openxmlformats.org/officeDocument/2006/relationships/hyperlink" Target="https://talan.bank.gov.ua/get-user-certificate/X8fFql878xjdiklm1dbT" TargetMode="External"/><Relationship Id="rId267" Type="http://schemas.openxmlformats.org/officeDocument/2006/relationships/hyperlink" Target="https://talan.bank.gov.ua/get-user-certificate/cerD3RpKfInX1lUP9ZBU" TargetMode="External"/><Relationship Id="rId288" Type="http://schemas.openxmlformats.org/officeDocument/2006/relationships/hyperlink" Target="https://talan.bank.gov.ua/get-user-certificate/88TdALOlT6BfujNEf0_f" TargetMode="External"/><Relationship Id="rId106" Type="http://schemas.openxmlformats.org/officeDocument/2006/relationships/hyperlink" Target="https://talan.bank.gov.ua/get-user-certificate/X8fFqhD5t_-U8uQZH8QL" TargetMode="External"/><Relationship Id="rId127" Type="http://schemas.openxmlformats.org/officeDocument/2006/relationships/hyperlink" Target="https://talan.bank.gov.ua/get-user-certificate/X8fFqM4Grn7YVQTPaVaG" TargetMode="External"/><Relationship Id="rId10" Type="http://schemas.openxmlformats.org/officeDocument/2006/relationships/hyperlink" Target="https://talan.bank.gov.ua/get-user-certificate/X8fFqOTa0iW5Jdl_y2i4" TargetMode="External"/><Relationship Id="rId31" Type="http://schemas.openxmlformats.org/officeDocument/2006/relationships/hyperlink" Target="https://talan.bank.gov.ua/get-user-certificate/X8fFqEEB9P4CF8eRrgce" TargetMode="External"/><Relationship Id="rId52" Type="http://schemas.openxmlformats.org/officeDocument/2006/relationships/hyperlink" Target="https://talan.bank.gov.ua/get-user-certificate/X8fFqXDU1AKDje0Y7HzN" TargetMode="External"/><Relationship Id="rId73" Type="http://schemas.openxmlformats.org/officeDocument/2006/relationships/hyperlink" Target="https://talan.bank.gov.ua/get-user-certificate/X8fFqHnmvEWv6npdXM0R" TargetMode="External"/><Relationship Id="rId94" Type="http://schemas.openxmlformats.org/officeDocument/2006/relationships/hyperlink" Target="https://talan.bank.gov.ua/get-user-certificate/X8fFq51RJzYYq_nn_9tX" TargetMode="External"/><Relationship Id="rId148" Type="http://schemas.openxmlformats.org/officeDocument/2006/relationships/hyperlink" Target="https://talan.bank.gov.ua/get-user-certificate/X8fFq9TA4oTDsIzWM5gT" TargetMode="External"/><Relationship Id="rId169" Type="http://schemas.openxmlformats.org/officeDocument/2006/relationships/hyperlink" Target="https://talan.bank.gov.ua/get-user-certificate/X8fFqwvUQGEeqOhnB8rl" TargetMode="External"/><Relationship Id="rId4" Type="http://schemas.openxmlformats.org/officeDocument/2006/relationships/hyperlink" Target="https://talan.bank.gov.ua/get-user-certificate/X8fFqiUohtMTy09mp_3w" TargetMode="External"/><Relationship Id="rId180" Type="http://schemas.openxmlformats.org/officeDocument/2006/relationships/hyperlink" Target="https://talan.bank.gov.ua/get-user-certificate/X8fFq5LLeMon3hQTOeXZ" TargetMode="External"/><Relationship Id="rId215" Type="http://schemas.openxmlformats.org/officeDocument/2006/relationships/hyperlink" Target="https://talan.bank.gov.ua/get-user-certificate/X8fFqk_qBiMpcPvilELf" TargetMode="External"/><Relationship Id="rId236" Type="http://schemas.openxmlformats.org/officeDocument/2006/relationships/hyperlink" Target="https://talan.bank.gov.ua/get-user-certificate/X8fFqvu9lWcq8TvVLdRY" TargetMode="External"/><Relationship Id="rId257" Type="http://schemas.openxmlformats.org/officeDocument/2006/relationships/hyperlink" Target="https://talan.bank.gov.ua/get-user-certificate/9AiBQ7QY2urUb_GhOj3S" TargetMode="External"/><Relationship Id="rId278" Type="http://schemas.openxmlformats.org/officeDocument/2006/relationships/hyperlink" Target="https://talan.bank.gov.ua/get-user-certificate/cerD3VAF1jcvcphKFGzv" TargetMode="External"/><Relationship Id="rId42" Type="http://schemas.openxmlformats.org/officeDocument/2006/relationships/hyperlink" Target="https://talan.bank.gov.ua/get-user-certificate/X8fFqZeakmR8DFFCO5B8" TargetMode="External"/><Relationship Id="rId84" Type="http://schemas.openxmlformats.org/officeDocument/2006/relationships/hyperlink" Target="https://talan.bank.gov.ua/get-user-certificate/X8fFq-aErTfLDWUip_7v" TargetMode="External"/><Relationship Id="rId138" Type="http://schemas.openxmlformats.org/officeDocument/2006/relationships/hyperlink" Target="https://talan.bank.gov.ua/get-user-certificate/X8fFqNfr_UuCxJC-Eebn" TargetMode="External"/><Relationship Id="rId191" Type="http://schemas.openxmlformats.org/officeDocument/2006/relationships/hyperlink" Target="https://talan.bank.gov.ua/get-user-certificate/X8fFqIjB7GUoeh-n1Vsf" TargetMode="External"/><Relationship Id="rId205" Type="http://schemas.openxmlformats.org/officeDocument/2006/relationships/hyperlink" Target="https://talan.bank.gov.ua/get-user-certificate/X8fFqYraLC4YCrovUk3i" TargetMode="External"/><Relationship Id="rId247" Type="http://schemas.openxmlformats.org/officeDocument/2006/relationships/hyperlink" Target="https://talan.bank.gov.ua/get-user-certificate/X8fFqNFoTk-kDFuEh3HB" TargetMode="External"/><Relationship Id="rId107" Type="http://schemas.openxmlformats.org/officeDocument/2006/relationships/hyperlink" Target="https://talan.bank.gov.ua/get-user-certificate/X8fFqYLPw7AMpm6UbpUu" TargetMode="External"/><Relationship Id="rId289" Type="http://schemas.openxmlformats.org/officeDocument/2006/relationships/hyperlink" Target="https://talan.bank.gov.ua/get-user-certificate/88TdAcbx9Ph7hLMkZlVn" TargetMode="External"/><Relationship Id="rId11" Type="http://schemas.openxmlformats.org/officeDocument/2006/relationships/hyperlink" Target="https://talan.bank.gov.ua/get-user-certificate/X8fFqdcsHal8QG2Ovykn" TargetMode="External"/><Relationship Id="rId53" Type="http://schemas.openxmlformats.org/officeDocument/2006/relationships/hyperlink" Target="https://talan.bank.gov.ua/get-user-certificate/X8fFqJZbC95f7ydnAKMo" TargetMode="External"/><Relationship Id="rId149" Type="http://schemas.openxmlformats.org/officeDocument/2006/relationships/hyperlink" Target="https://talan.bank.gov.ua/get-user-certificate/X8fFq8qp6_B2ZrW62Zx4" TargetMode="External"/><Relationship Id="rId95" Type="http://schemas.openxmlformats.org/officeDocument/2006/relationships/hyperlink" Target="https://talan.bank.gov.ua/get-user-certificate/X8fFqQgckY2yJ9aNhiR0" TargetMode="External"/><Relationship Id="rId160" Type="http://schemas.openxmlformats.org/officeDocument/2006/relationships/hyperlink" Target="https://talan.bank.gov.ua/get-user-certificate/X8fFquPla7NkTWb_HsZG" TargetMode="External"/><Relationship Id="rId216" Type="http://schemas.openxmlformats.org/officeDocument/2006/relationships/hyperlink" Target="https://talan.bank.gov.ua/get-user-certificate/X8fFqQ0z4BOCvJyUUoH8" TargetMode="External"/><Relationship Id="rId258" Type="http://schemas.openxmlformats.org/officeDocument/2006/relationships/hyperlink" Target="https://talan.bank.gov.ua/get-user-certificate/9AiBQNB2SNNQFM7UaJ8Q" TargetMode="External"/><Relationship Id="rId22" Type="http://schemas.openxmlformats.org/officeDocument/2006/relationships/hyperlink" Target="https://talan.bank.gov.ua/get-user-certificate/X8fFq3wdmaHRgy7We4Pf" TargetMode="External"/><Relationship Id="rId64" Type="http://schemas.openxmlformats.org/officeDocument/2006/relationships/hyperlink" Target="https://talan.bank.gov.ua/get-user-certificate/X8fFqabczKuP7YvIvY2V" TargetMode="External"/><Relationship Id="rId118" Type="http://schemas.openxmlformats.org/officeDocument/2006/relationships/hyperlink" Target="https://talan.bank.gov.ua/get-user-certificate/X8fFqiPGxnEmSMWM-iez" TargetMode="External"/><Relationship Id="rId171" Type="http://schemas.openxmlformats.org/officeDocument/2006/relationships/hyperlink" Target="https://talan.bank.gov.ua/get-user-certificate/X8fFqZDNh8bMbERqRI4p" TargetMode="External"/><Relationship Id="rId227" Type="http://schemas.openxmlformats.org/officeDocument/2006/relationships/hyperlink" Target="https://talan.bank.gov.ua/get-user-certificate/X8fFqmezOrasAJGSlAVQ" TargetMode="External"/><Relationship Id="rId269" Type="http://schemas.openxmlformats.org/officeDocument/2006/relationships/hyperlink" Target="https://talan.bank.gov.ua/get-user-certificate/cerD3oE_dbWwEUD18S8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tabSelected="1" topLeftCell="A272" workbookViewId="0">
      <selection activeCell="D298" sqref="D298"/>
    </sheetView>
  </sheetViews>
  <sheetFormatPr defaultRowHeight="14.4" x14ac:dyDescent="0.3"/>
  <cols>
    <col min="1" max="1" width="9.44140625" bestFit="1" customWidth="1"/>
    <col min="2" max="2" width="31.77734375" customWidth="1"/>
    <col min="3" max="3" width="28" customWidth="1"/>
  </cols>
  <sheetData>
    <row r="1" spans="1:3" x14ac:dyDescent="0.3">
      <c r="A1" s="1" t="s">
        <v>251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HYPERLINK("https://talan.bank.gov.ua/get-user-certificate/X8fFqDc5UcaBPeVz2klh","Завантажити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HYPERLINK("https://talan.bank.gov.ua/get-user-certificate/X8fFqXPiyDfuG342fN1b","Завантажити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HYPERLINK("https://talan.bank.gov.ua/get-user-certificate/X8fFqiMSuAvfXl7iJWNR","Завантажити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HYPERLINK("https://talan.bank.gov.ua/get-user-certificate/X8fFqiUohtMTy09mp_3w","Завантажити сертифікат")</f>
        <v>Завантажити сертифікат</v>
      </c>
    </row>
    <row r="6" spans="1:3" x14ac:dyDescent="0.3">
      <c r="A6" s="2">
        <v>5</v>
      </c>
      <c r="B6" t="s">
        <v>6</v>
      </c>
      <c r="C6" t="str">
        <f>HYPERLINK("https://talan.bank.gov.ua/get-user-certificate/X8fFqq1SFts7Me3jdis0","Завантажити сертифікат")</f>
        <v>Завантажити сертифікат</v>
      </c>
    </row>
    <row r="7" spans="1:3" x14ac:dyDescent="0.3">
      <c r="A7" s="2">
        <v>6</v>
      </c>
      <c r="B7" t="s">
        <v>7</v>
      </c>
      <c r="C7" t="str">
        <f>HYPERLINK("https://talan.bank.gov.ua/get-user-certificate/X8fFqpCReGQMHPInKf8T","Завантажити сертифікат")</f>
        <v>Завантажити сертифікат</v>
      </c>
    </row>
    <row r="8" spans="1:3" x14ac:dyDescent="0.3">
      <c r="A8" s="2">
        <v>7</v>
      </c>
      <c r="B8" t="s">
        <v>8</v>
      </c>
      <c r="C8" t="str">
        <f>HYPERLINK("https://talan.bank.gov.ua/get-user-certificate/X8fFqVbU5rg6xAg6cfyw","Завантажити сертифікат")</f>
        <v>Завантажити сертифікат</v>
      </c>
    </row>
    <row r="9" spans="1:3" x14ac:dyDescent="0.3">
      <c r="A9" s="2">
        <v>8</v>
      </c>
      <c r="B9" t="s">
        <v>9</v>
      </c>
      <c r="C9" t="str">
        <f>HYPERLINK("https://talan.bank.gov.ua/get-user-certificate/X8fFq1eQKamIPDbbMHOE","Завантажити сертифікат")</f>
        <v>Завантажити сертифікат</v>
      </c>
    </row>
    <row r="10" spans="1:3" x14ac:dyDescent="0.3">
      <c r="A10" s="2">
        <v>9</v>
      </c>
      <c r="B10" t="s">
        <v>10</v>
      </c>
      <c r="C10" t="str">
        <f>HYPERLINK("https://talan.bank.gov.ua/get-user-certificate/X8fFqk1hZmrPwKSAGS-r","Завантажити сертифікат")</f>
        <v>Завантажити сертифікат</v>
      </c>
    </row>
    <row r="11" spans="1:3" x14ac:dyDescent="0.3">
      <c r="A11" s="2">
        <v>10</v>
      </c>
      <c r="B11" t="s">
        <v>11</v>
      </c>
      <c r="C11" t="str">
        <f>HYPERLINK("https://talan.bank.gov.ua/get-user-certificate/X8fFqOTa0iW5Jdl_y2i4","Завантажити сертифікат")</f>
        <v>Завантажити сертифікат</v>
      </c>
    </row>
    <row r="12" spans="1:3" x14ac:dyDescent="0.3">
      <c r="A12" s="2">
        <v>11</v>
      </c>
      <c r="B12" t="s">
        <v>12</v>
      </c>
      <c r="C12" t="str">
        <f>HYPERLINK("https://talan.bank.gov.ua/get-user-certificate/X8fFqdcsHal8QG2Ovykn","Завантажити сертифікат")</f>
        <v>Завантажити сертифікат</v>
      </c>
    </row>
    <row r="13" spans="1:3" x14ac:dyDescent="0.3">
      <c r="A13" s="2">
        <v>12</v>
      </c>
      <c r="B13" t="s">
        <v>13</v>
      </c>
      <c r="C13" t="str">
        <f>HYPERLINK("https://talan.bank.gov.ua/get-user-certificate/X8fFquxcMe3fcmFpeoVa","Завантажити сертифікат")</f>
        <v>Завантажити сертифікат</v>
      </c>
    </row>
    <row r="14" spans="1:3" x14ac:dyDescent="0.3">
      <c r="A14" s="2">
        <v>13</v>
      </c>
      <c r="B14" t="s">
        <v>14</v>
      </c>
      <c r="C14" t="str">
        <f>HYPERLINK("https://talan.bank.gov.ua/get-user-certificate/X8fFqYbGDu6HBlkuaHQe","Завантажити сертифікат")</f>
        <v>Завантажити сертифікат</v>
      </c>
    </row>
    <row r="15" spans="1:3" x14ac:dyDescent="0.3">
      <c r="A15" s="2">
        <v>14</v>
      </c>
      <c r="B15" t="s">
        <v>15</v>
      </c>
      <c r="C15" t="str">
        <f>HYPERLINK("https://talan.bank.gov.ua/get-user-certificate/X8fFqBRY5UOX1OeqtC23","Завантажити сертифікат")</f>
        <v>Завантажити сертифікат</v>
      </c>
    </row>
    <row r="16" spans="1:3" x14ac:dyDescent="0.3">
      <c r="A16" s="2">
        <v>15</v>
      </c>
      <c r="B16" t="s">
        <v>16</v>
      </c>
      <c r="C16" t="str">
        <f>HYPERLINK("https://talan.bank.gov.ua/get-user-certificate/X8fFqe-cELQO4E_RvjBn","Завантажити сертифікат")</f>
        <v>Завантажити сертифікат</v>
      </c>
    </row>
    <row r="17" spans="1:3" x14ac:dyDescent="0.3">
      <c r="A17" s="2">
        <v>16</v>
      </c>
      <c r="B17" t="s">
        <v>17</v>
      </c>
      <c r="C17" t="str">
        <f>HYPERLINK("https://talan.bank.gov.ua/get-user-certificate/X8fFqoWfCOK_IjE0juzU","Завантажити сертифікат")</f>
        <v>Завантажити сертифікат</v>
      </c>
    </row>
    <row r="18" spans="1:3" x14ac:dyDescent="0.3">
      <c r="A18" s="2">
        <v>17</v>
      </c>
      <c r="B18" t="s">
        <v>18</v>
      </c>
      <c r="C18" t="str">
        <f>HYPERLINK("https://talan.bank.gov.ua/get-user-certificate/X8fFqEGdvNMZoNSkZmoc","Завантажити сертифікат")</f>
        <v>Завантажити сертифікат</v>
      </c>
    </row>
    <row r="19" spans="1:3" x14ac:dyDescent="0.3">
      <c r="A19" s="2">
        <v>18</v>
      </c>
      <c r="B19" t="s">
        <v>19</v>
      </c>
      <c r="C19" t="str">
        <f>HYPERLINK("https://talan.bank.gov.ua/get-user-certificate/X8fFqckYXAC9iENTbMgo","Завантажити сертифікат")</f>
        <v>Завантажити сертифікат</v>
      </c>
    </row>
    <row r="20" spans="1:3" x14ac:dyDescent="0.3">
      <c r="A20" s="2">
        <v>19</v>
      </c>
      <c r="B20" t="s">
        <v>20</v>
      </c>
      <c r="C20" t="str">
        <f>HYPERLINK("https://talan.bank.gov.ua/get-user-certificate/X8fFqx1x9PxcIZitaiO7","Завантажити сертифікат")</f>
        <v>Завантажити сертифікат</v>
      </c>
    </row>
    <row r="21" spans="1:3" x14ac:dyDescent="0.3">
      <c r="A21" s="2">
        <v>20</v>
      </c>
      <c r="B21" t="s">
        <v>21</v>
      </c>
      <c r="C21" t="str">
        <f>HYPERLINK("https://talan.bank.gov.ua/get-user-certificate/X8fFql2aZWEIrdAdpK4a","Завантажити сертифікат")</f>
        <v>Завантажити сертифікат</v>
      </c>
    </row>
    <row r="22" spans="1:3" x14ac:dyDescent="0.3">
      <c r="A22" s="2">
        <v>21</v>
      </c>
      <c r="B22" t="s">
        <v>22</v>
      </c>
      <c r="C22" t="str">
        <f>HYPERLINK("https://talan.bank.gov.ua/get-user-certificate/X8fFqcOqmucaWs_n4Z_f","Завантажити сертифікат")</f>
        <v>Завантажити сертифікат</v>
      </c>
    </row>
    <row r="23" spans="1:3" x14ac:dyDescent="0.3">
      <c r="A23" s="2">
        <v>22</v>
      </c>
      <c r="B23" t="s">
        <v>23</v>
      </c>
      <c r="C23" t="str">
        <f>HYPERLINK("https://talan.bank.gov.ua/get-user-certificate/X8fFq3wdmaHRgy7We4Pf","Завантажити сертифікат")</f>
        <v>Завантажити сертифікат</v>
      </c>
    </row>
    <row r="24" spans="1:3" x14ac:dyDescent="0.3">
      <c r="A24" s="2">
        <v>23</v>
      </c>
      <c r="B24" t="s">
        <v>24</v>
      </c>
      <c r="C24" t="str">
        <f>HYPERLINK("https://talan.bank.gov.ua/get-user-certificate/X8fFqE1NMQ2ep1pTp4Km","Завантажити сертифікат")</f>
        <v>Завантажити сертифікат</v>
      </c>
    </row>
    <row r="25" spans="1:3" x14ac:dyDescent="0.3">
      <c r="A25" s="2">
        <v>24</v>
      </c>
      <c r="B25" t="s">
        <v>25</v>
      </c>
      <c r="C25" t="str">
        <f>HYPERLINK("https://talan.bank.gov.ua/get-user-certificate/X8fFqVocbYsyHs4GyeKi","Завантажити сертифікат")</f>
        <v>Завантажити сертифікат</v>
      </c>
    </row>
    <row r="26" spans="1:3" x14ac:dyDescent="0.3">
      <c r="A26" s="2">
        <v>25</v>
      </c>
      <c r="B26" t="s">
        <v>26</v>
      </c>
      <c r="C26" t="str">
        <f>HYPERLINK("https://talan.bank.gov.ua/get-user-certificate/X8fFqvWvJMeGIYFcoufO","Завантажити сертифікат")</f>
        <v>Завантажити сертифікат</v>
      </c>
    </row>
    <row r="27" spans="1:3" x14ac:dyDescent="0.3">
      <c r="A27" s="2">
        <v>26</v>
      </c>
      <c r="B27" t="s">
        <v>27</v>
      </c>
      <c r="C27" t="str">
        <f>HYPERLINK("https://talan.bank.gov.ua/get-user-certificate/X8fFq1LTi6id2vkM-FQf","Завантажити сертифікат")</f>
        <v>Завантажити сертифікат</v>
      </c>
    </row>
    <row r="28" spans="1:3" x14ac:dyDescent="0.3">
      <c r="A28" s="2">
        <v>27</v>
      </c>
      <c r="B28" t="s">
        <v>28</v>
      </c>
      <c r="C28" t="str">
        <f>HYPERLINK("https://talan.bank.gov.ua/get-user-certificate/X8fFqa-wGDRcavnS9aV3","Завантажити сертифікат")</f>
        <v>Завантажити сертифікат</v>
      </c>
    </row>
    <row r="29" spans="1:3" x14ac:dyDescent="0.3">
      <c r="A29" s="2">
        <v>28</v>
      </c>
      <c r="B29" t="s">
        <v>29</v>
      </c>
      <c r="C29" t="str">
        <f>HYPERLINK("https://talan.bank.gov.ua/get-user-certificate/X8fFqMBV2_fmpNMalJ0j","Завантажити сертифікат")</f>
        <v>Завантажити сертифікат</v>
      </c>
    </row>
    <row r="30" spans="1:3" x14ac:dyDescent="0.3">
      <c r="A30" s="2">
        <v>29</v>
      </c>
      <c r="B30" t="s">
        <v>30</v>
      </c>
      <c r="C30" t="str">
        <f>HYPERLINK("https://talan.bank.gov.ua/get-user-certificate/X8fFqhHAZNiZOrEouFUI","Завантажити сертифікат")</f>
        <v>Завантажити сертифікат</v>
      </c>
    </row>
    <row r="31" spans="1:3" x14ac:dyDescent="0.3">
      <c r="A31" s="2">
        <v>30</v>
      </c>
      <c r="B31" t="s">
        <v>31</v>
      </c>
      <c r="C31" t="str">
        <f>HYPERLINK("https://talan.bank.gov.ua/get-user-certificate/X8fFqBDxa2jDcLN-3i9-","Завантажити сертифікат")</f>
        <v>Завантажити сертифікат</v>
      </c>
    </row>
    <row r="32" spans="1:3" x14ac:dyDescent="0.3">
      <c r="A32" s="2">
        <v>31</v>
      </c>
      <c r="B32" t="s">
        <v>32</v>
      </c>
      <c r="C32" t="str">
        <f>HYPERLINK("https://talan.bank.gov.ua/get-user-certificate/X8fFqEEB9P4CF8eRrgce","Завантажити сертифікат")</f>
        <v>Завантажити сертифікат</v>
      </c>
    </row>
    <row r="33" spans="1:3" x14ac:dyDescent="0.3">
      <c r="A33" s="2">
        <v>32</v>
      </c>
      <c r="B33" t="s">
        <v>33</v>
      </c>
      <c r="C33" t="str">
        <f>HYPERLINK("https://talan.bank.gov.ua/get-user-certificate/X8fFqAKcPRiiSd5HyTLn","Завантажити сертифікат")</f>
        <v>Завантажити сертифікат</v>
      </c>
    </row>
    <row r="34" spans="1:3" x14ac:dyDescent="0.3">
      <c r="A34" s="2">
        <v>33</v>
      </c>
      <c r="B34" t="s">
        <v>34</v>
      </c>
      <c r="C34" t="str">
        <f>HYPERLINK("https://talan.bank.gov.ua/get-user-certificate/X8fFqTBE3Y7JMbXwMeEH","Завантажити сертифікат")</f>
        <v>Завантажити сертифікат</v>
      </c>
    </row>
    <row r="35" spans="1:3" x14ac:dyDescent="0.3">
      <c r="A35" s="2">
        <v>34</v>
      </c>
      <c r="B35" t="s">
        <v>35</v>
      </c>
      <c r="C35" t="str">
        <f>HYPERLINK("https://talan.bank.gov.ua/get-user-certificate/X8fFq5YMrRke4sJckpke","Завантажити сертифікат")</f>
        <v>Завантажити сертифікат</v>
      </c>
    </row>
    <row r="36" spans="1:3" x14ac:dyDescent="0.3">
      <c r="A36" s="2">
        <v>35</v>
      </c>
      <c r="B36" t="s">
        <v>36</v>
      </c>
      <c r="C36" t="str">
        <f>HYPERLINK("https://talan.bank.gov.ua/get-user-certificate/X8fFqhgth5_2dF0qJe_W","Завантажити сертифікат")</f>
        <v>Завантажити сертифікат</v>
      </c>
    </row>
    <row r="37" spans="1:3" x14ac:dyDescent="0.3">
      <c r="A37" s="2">
        <v>36</v>
      </c>
      <c r="B37" t="s">
        <v>37</v>
      </c>
      <c r="C37" t="str">
        <f>HYPERLINK("https://talan.bank.gov.ua/get-user-certificate/X8fFqRimY-5-ce5ZSCgT","Завантажити сертифікат")</f>
        <v>Завантажити сертифікат</v>
      </c>
    </row>
    <row r="38" spans="1:3" x14ac:dyDescent="0.3">
      <c r="A38" s="2">
        <v>37</v>
      </c>
      <c r="B38" t="s">
        <v>38</v>
      </c>
      <c r="C38" t="str">
        <f>HYPERLINK("https://talan.bank.gov.ua/get-user-certificate/X8fFqyPm-jZLs76P9hO4","Завантажити сертифікат")</f>
        <v>Завантажити сертифікат</v>
      </c>
    </row>
    <row r="39" spans="1:3" x14ac:dyDescent="0.3">
      <c r="A39" s="2">
        <v>38</v>
      </c>
      <c r="B39" t="s">
        <v>39</v>
      </c>
      <c r="C39" t="str">
        <f>HYPERLINK("https://talan.bank.gov.ua/get-user-certificate/X8fFq_j-MAMFvAJi6rHH","Завантажити сертифікат")</f>
        <v>Завантажити сертифікат</v>
      </c>
    </row>
    <row r="40" spans="1:3" x14ac:dyDescent="0.3">
      <c r="A40" s="2">
        <v>39</v>
      </c>
      <c r="B40" t="s">
        <v>40</v>
      </c>
      <c r="C40" t="str">
        <f>HYPERLINK("https://talan.bank.gov.ua/get-user-certificate/X8fFqnJfeVatt4vkXopO","Завантажити сертифікат")</f>
        <v>Завантажити сертифікат</v>
      </c>
    </row>
    <row r="41" spans="1:3" x14ac:dyDescent="0.3">
      <c r="A41" s="2">
        <v>40</v>
      </c>
      <c r="B41" t="s">
        <v>41</v>
      </c>
      <c r="C41" t="str">
        <f>HYPERLINK("https://talan.bank.gov.ua/get-user-certificate/X8fFq_Q9TrStqeqT6FW4","Завантажити сертифікат")</f>
        <v>Завантажити сертифікат</v>
      </c>
    </row>
    <row r="42" spans="1:3" x14ac:dyDescent="0.3">
      <c r="A42" s="2">
        <v>41</v>
      </c>
      <c r="B42" t="s">
        <v>42</v>
      </c>
      <c r="C42" t="str">
        <f>HYPERLINK("https://talan.bank.gov.ua/get-user-certificate/X8fFq-r54obh59PpnhGA","Завантажити сертифікат")</f>
        <v>Завантажити сертифікат</v>
      </c>
    </row>
    <row r="43" spans="1:3" x14ac:dyDescent="0.3">
      <c r="A43" s="2">
        <v>42</v>
      </c>
      <c r="B43" t="s">
        <v>43</v>
      </c>
      <c r="C43" t="str">
        <f>HYPERLINK("https://talan.bank.gov.ua/get-user-certificate/X8fFqZeakmR8DFFCO5B8","Завантажити сертифікат")</f>
        <v>Завантажити сертифікат</v>
      </c>
    </row>
    <row r="44" spans="1:3" x14ac:dyDescent="0.3">
      <c r="A44" s="2">
        <v>43</v>
      </c>
      <c r="B44" t="s">
        <v>44</v>
      </c>
      <c r="C44" t="str">
        <f>HYPERLINK("https://talan.bank.gov.ua/get-user-certificate/X8fFq-fhEv-MFClQULhi","Завантажити сертифікат")</f>
        <v>Завантажити сертифікат</v>
      </c>
    </row>
    <row r="45" spans="1:3" x14ac:dyDescent="0.3">
      <c r="A45" s="2">
        <v>44</v>
      </c>
      <c r="B45" t="s">
        <v>45</v>
      </c>
      <c r="C45" t="str">
        <f>HYPERLINK("https://talan.bank.gov.ua/get-user-certificate/X8fFqJqQXN49MuX_FCS2","Завантажити сертифікат")</f>
        <v>Завантажити сертифікат</v>
      </c>
    </row>
    <row r="46" spans="1:3" x14ac:dyDescent="0.3">
      <c r="A46" s="2">
        <v>45</v>
      </c>
      <c r="B46" t="s">
        <v>46</v>
      </c>
      <c r="C46" t="str">
        <f>HYPERLINK("https://talan.bank.gov.ua/get-user-certificate/X8fFqQyHOrHabSEwqZpq","Завантажити сертифікат")</f>
        <v>Завантажити сертифікат</v>
      </c>
    </row>
    <row r="47" spans="1:3" x14ac:dyDescent="0.3">
      <c r="A47" s="2">
        <v>46</v>
      </c>
      <c r="B47" t="s">
        <v>47</v>
      </c>
      <c r="C47" t="str">
        <f>HYPERLINK("https://talan.bank.gov.ua/get-user-certificate/X8fFqslxdnpC9aN1brac","Завантажити сертифікат")</f>
        <v>Завантажити сертифікат</v>
      </c>
    </row>
    <row r="48" spans="1:3" x14ac:dyDescent="0.3">
      <c r="A48" s="2">
        <v>47</v>
      </c>
      <c r="B48" t="s">
        <v>48</v>
      </c>
      <c r="C48" t="str">
        <f>HYPERLINK("https://talan.bank.gov.ua/get-user-certificate/X8fFqd4-3pebXg-xQEQX","Завантажити сертифікат")</f>
        <v>Завантажити сертифікат</v>
      </c>
    </row>
    <row r="49" spans="1:3" x14ac:dyDescent="0.3">
      <c r="A49" s="2">
        <v>48</v>
      </c>
      <c r="B49" t="s">
        <v>49</v>
      </c>
      <c r="C49" t="str">
        <f>HYPERLINK("https://talan.bank.gov.ua/get-user-certificate/X8fFqJ0oMyA14SLrgch6","Завантажити сертифікат")</f>
        <v>Завантажити сертифікат</v>
      </c>
    </row>
    <row r="50" spans="1:3" x14ac:dyDescent="0.3">
      <c r="A50" s="2">
        <v>49</v>
      </c>
      <c r="B50" t="s">
        <v>50</v>
      </c>
      <c r="C50" t="str">
        <f>HYPERLINK("https://talan.bank.gov.ua/get-user-certificate/X8fFq6Za3Uki4L74yXXV","Завантажити сертифікат")</f>
        <v>Завантажити сертифікат</v>
      </c>
    </row>
    <row r="51" spans="1:3" x14ac:dyDescent="0.3">
      <c r="A51" s="2">
        <v>50</v>
      </c>
      <c r="B51" t="s">
        <v>51</v>
      </c>
      <c r="C51" t="str">
        <f>HYPERLINK("https://talan.bank.gov.ua/get-user-certificate/X8fFqP9PelijMHoA5JA8","Завантажити сертифікат")</f>
        <v>Завантажити сертифікат</v>
      </c>
    </row>
    <row r="52" spans="1:3" x14ac:dyDescent="0.3">
      <c r="A52" s="2">
        <v>51</v>
      </c>
      <c r="B52" t="s">
        <v>52</v>
      </c>
      <c r="C52" t="str">
        <f>HYPERLINK("https://talan.bank.gov.ua/get-user-certificate/X8fFqRhJBNWXdNS_j3TA","Завантажити сертифікат")</f>
        <v>Завантажити сертифікат</v>
      </c>
    </row>
    <row r="53" spans="1:3" x14ac:dyDescent="0.3">
      <c r="A53" s="2">
        <v>52</v>
      </c>
      <c r="B53" t="s">
        <v>53</v>
      </c>
      <c r="C53" t="str">
        <f>HYPERLINK("https://talan.bank.gov.ua/get-user-certificate/X8fFqXDU1AKDje0Y7HzN","Завантажити сертифікат")</f>
        <v>Завантажити сертифікат</v>
      </c>
    </row>
    <row r="54" spans="1:3" x14ac:dyDescent="0.3">
      <c r="A54" s="2">
        <v>53</v>
      </c>
      <c r="B54" t="s">
        <v>54</v>
      </c>
      <c r="C54" t="str">
        <f>HYPERLINK("https://talan.bank.gov.ua/get-user-certificate/X8fFqJZbC95f7ydnAKMo","Завантажити сертифікат")</f>
        <v>Завантажити сертифікат</v>
      </c>
    </row>
    <row r="55" spans="1:3" x14ac:dyDescent="0.3">
      <c r="A55" s="2">
        <v>54</v>
      </c>
      <c r="B55" t="s">
        <v>55</v>
      </c>
      <c r="C55" t="str">
        <f>HYPERLINK("https://talan.bank.gov.ua/get-user-certificate/X8fFq3yUcnK1W8vFiaud","Завантажити сертифікат")</f>
        <v>Завантажити сертифікат</v>
      </c>
    </row>
    <row r="56" spans="1:3" x14ac:dyDescent="0.3">
      <c r="A56" s="2">
        <v>55</v>
      </c>
      <c r="B56" t="s">
        <v>56</v>
      </c>
      <c r="C56" t="str">
        <f>HYPERLINK("https://talan.bank.gov.ua/get-user-certificate/X8fFqX_m8eLPF9zrQqr4","Завантажити сертифікат")</f>
        <v>Завантажити сертифікат</v>
      </c>
    </row>
    <row r="57" spans="1:3" x14ac:dyDescent="0.3">
      <c r="A57" s="2">
        <v>56</v>
      </c>
      <c r="B57" t="s">
        <v>57</v>
      </c>
      <c r="C57" t="str">
        <f>HYPERLINK("https://talan.bank.gov.ua/get-user-certificate/X8fFqXPKFdlykMN6_FXm","Завантажити сертифікат")</f>
        <v>Завантажити сертифікат</v>
      </c>
    </row>
    <row r="58" spans="1:3" x14ac:dyDescent="0.3">
      <c r="A58" s="2">
        <v>57</v>
      </c>
      <c r="B58" t="s">
        <v>58</v>
      </c>
      <c r="C58" t="str">
        <f>HYPERLINK("https://talan.bank.gov.ua/get-user-certificate/X8fFqtj_T0wONdBJFA32","Завантажити сертифікат")</f>
        <v>Завантажити сертифікат</v>
      </c>
    </row>
    <row r="59" spans="1:3" x14ac:dyDescent="0.3">
      <c r="A59" s="2">
        <v>58</v>
      </c>
      <c r="B59" t="s">
        <v>59</v>
      </c>
      <c r="C59" t="str">
        <f>HYPERLINK("https://talan.bank.gov.ua/get-user-certificate/X8fFq1Y1T0-LW-jOppX-","Завантажити сертифікат")</f>
        <v>Завантажити сертифікат</v>
      </c>
    </row>
    <row r="60" spans="1:3" x14ac:dyDescent="0.3">
      <c r="A60" s="2">
        <v>59</v>
      </c>
      <c r="B60" t="s">
        <v>60</v>
      </c>
      <c r="C60" t="str">
        <f>HYPERLINK("https://talan.bank.gov.ua/get-user-certificate/X8fFqiLS14wI4QuYpcMI","Завантажити сертифікат")</f>
        <v>Завантажити сертифікат</v>
      </c>
    </row>
    <row r="61" spans="1:3" x14ac:dyDescent="0.3">
      <c r="A61" s="2">
        <v>60</v>
      </c>
      <c r="B61" t="s">
        <v>61</v>
      </c>
      <c r="C61" t="str">
        <f>HYPERLINK("https://talan.bank.gov.ua/get-user-certificate/X8fFq-SVxNa_9Es_S70U","Завантажити сертифікат")</f>
        <v>Завантажити сертифікат</v>
      </c>
    </row>
    <row r="62" spans="1:3" x14ac:dyDescent="0.3">
      <c r="A62" s="2">
        <v>61</v>
      </c>
      <c r="B62" t="s">
        <v>62</v>
      </c>
      <c r="C62" t="str">
        <f>HYPERLINK("https://talan.bank.gov.ua/get-user-certificate/X8fFqtNqCXLMntBDAFt9","Завантажити сертифікат")</f>
        <v>Завантажити сертифікат</v>
      </c>
    </row>
    <row r="63" spans="1:3" x14ac:dyDescent="0.3">
      <c r="A63" s="2">
        <v>62</v>
      </c>
      <c r="B63" t="s">
        <v>63</v>
      </c>
      <c r="C63" t="str">
        <f>HYPERLINK("https://talan.bank.gov.ua/get-user-certificate/X8fFq3hNWbnrOEpaoyKz","Завантажити сертифікат")</f>
        <v>Завантажити сертифікат</v>
      </c>
    </row>
    <row r="64" spans="1:3" x14ac:dyDescent="0.3">
      <c r="A64" s="2">
        <v>63</v>
      </c>
      <c r="B64" t="s">
        <v>64</v>
      </c>
      <c r="C64" t="str">
        <f>HYPERLINK("https://talan.bank.gov.ua/get-user-certificate/X8fFqVzpA90QwJ74dhxy","Завантажити сертифікат")</f>
        <v>Завантажити сертифікат</v>
      </c>
    </row>
    <row r="65" spans="1:3" x14ac:dyDescent="0.3">
      <c r="A65" s="2">
        <v>64</v>
      </c>
      <c r="B65" t="s">
        <v>65</v>
      </c>
      <c r="C65" t="str">
        <f>HYPERLINK("https://talan.bank.gov.ua/get-user-certificate/X8fFqabczKuP7YvIvY2V","Завантажити сертифікат")</f>
        <v>Завантажити сертифікат</v>
      </c>
    </row>
    <row r="66" spans="1:3" x14ac:dyDescent="0.3">
      <c r="A66" s="2">
        <v>65</v>
      </c>
      <c r="B66" t="s">
        <v>66</v>
      </c>
      <c r="C66" t="str">
        <f>HYPERLINK("https://talan.bank.gov.ua/get-user-certificate/X8fFqNQWaAXfURb8_rza","Завантажити сертифікат")</f>
        <v>Завантажити сертифікат</v>
      </c>
    </row>
    <row r="67" spans="1:3" x14ac:dyDescent="0.3">
      <c r="A67" s="2">
        <v>66</v>
      </c>
      <c r="B67" t="s">
        <v>67</v>
      </c>
      <c r="C67" t="str">
        <f>HYPERLINK("https://talan.bank.gov.ua/get-user-certificate/X8fFqPQ0rCCIKQ8sk2d-","Завантажити сертифікат")</f>
        <v>Завантажити сертифікат</v>
      </c>
    </row>
    <row r="68" spans="1:3" x14ac:dyDescent="0.3">
      <c r="A68" s="2">
        <v>67</v>
      </c>
      <c r="B68" t="s">
        <v>68</v>
      </c>
      <c r="C68" t="str">
        <f>HYPERLINK("https://talan.bank.gov.ua/get-user-certificate/X8fFqF7vs6-ldaN01TpY","Завантажити сертифікат")</f>
        <v>Завантажити сертифікат</v>
      </c>
    </row>
    <row r="69" spans="1:3" x14ac:dyDescent="0.3">
      <c r="A69" s="2">
        <v>68</v>
      </c>
      <c r="B69" t="s">
        <v>69</v>
      </c>
      <c r="C69" t="str">
        <f>HYPERLINK("https://talan.bank.gov.ua/get-user-certificate/X8fFqzerFMiwCVBVilcO","Завантажити сертифікат")</f>
        <v>Завантажити сертифікат</v>
      </c>
    </row>
    <row r="70" spans="1:3" x14ac:dyDescent="0.3">
      <c r="A70" s="2">
        <v>69</v>
      </c>
      <c r="B70" t="s">
        <v>70</v>
      </c>
      <c r="C70" t="str">
        <f>HYPERLINK("https://talan.bank.gov.ua/get-user-certificate/X8fFqK4J-sL7oHMvXbgF","Завантажити сертифікат")</f>
        <v>Завантажити сертифікат</v>
      </c>
    </row>
    <row r="71" spans="1:3" x14ac:dyDescent="0.3">
      <c r="A71" s="2">
        <v>70</v>
      </c>
      <c r="B71" t="s">
        <v>71</v>
      </c>
      <c r="C71" t="str">
        <f>HYPERLINK("https://talan.bank.gov.ua/get-user-certificate/X8fFqmeZgvEHCe64CTN5","Завантажити сертифікат")</f>
        <v>Завантажити сертифікат</v>
      </c>
    </row>
    <row r="72" spans="1:3" x14ac:dyDescent="0.3">
      <c r="A72" s="2">
        <v>71</v>
      </c>
      <c r="B72" t="s">
        <v>72</v>
      </c>
      <c r="C72" t="str">
        <f>HYPERLINK("https://talan.bank.gov.ua/get-user-certificate/X8fFqKVQQ2ZeUQ9vkpJ8","Завантажити сертифікат")</f>
        <v>Завантажити сертифікат</v>
      </c>
    </row>
    <row r="73" spans="1:3" x14ac:dyDescent="0.3">
      <c r="A73" s="2">
        <v>72</v>
      </c>
      <c r="B73" t="s">
        <v>73</v>
      </c>
      <c r="C73" t="str">
        <f>HYPERLINK("https://talan.bank.gov.ua/get-user-certificate/X8fFq6kA_OBiveNsCHi9","Завантажити сертифікат")</f>
        <v>Завантажити сертифікат</v>
      </c>
    </row>
    <row r="74" spans="1:3" x14ac:dyDescent="0.3">
      <c r="A74" s="2">
        <v>73</v>
      </c>
      <c r="B74" t="s">
        <v>74</v>
      </c>
      <c r="C74" t="str">
        <f>HYPERLINK("https://talan.bank.gov.ua/get-user-certificate/X8fFqHnmvEWv6npdXM0R","Завантажити сертифікат")</f>
        <v>Завантажити сертифікат</v>
      </c>
    </row>
    <row r="75" spans="1:3" x14ac:dyDescent="0.3">
      <c r="A75" s="2">
        <v>74</v>
      </c>
      <c r="B75" t="s">
        <v>75</v>
      </c>
      <c r="C75" t="str">
        <f>HYPERLINK("https://talan.bank.gov.ua/get-user-certificate/X8fFqYEw-IajOBaB1xRa","Завантажити сертифікат")</f>
        <v>Завантажити сертифікат</v>
      </c>
    </row>
    <row r="76" spans="1:3" x14ac:dyDescent="0.3">
      <c r="A76" s="2">
        <v>75</v>
      </c>
      <c r="B76" t="s">
        <v>76</v>
      </c>
      <c r="C76" t="str">
        <f>HYPERLINK("https://talan.bank.gov.ua/get-user-certificate/X8fFqgX4a_0Up4anHY2x","Завантажити сертифікат")</f>
        <v>Завантажити сертифікат</v>
      </c>
    </row>
    <row r="77" spans="1:3" x14ac:dyDescent="0.3">
      <c r="A77" s="2">
        <v>76</v>
      </c>
      <c r="B77" t="s">
        <v>77</v>
      </c>
      <c r="C77" t="str">
        <f>HYPERLINK("https://talan.bank.gov.ua/get-user-certificate/X8fFq01dAEfDGd8hEmTE","Завантажити сертифікат")</f>
        <v>Завантажити сертифікат</v>
      </c>
    </row>
    <row r="78" spans="1:3" x14ac:dyDescent="0.3">
      <c r="A78" s="2">
        <v>77</v>
      </c>
      <c r="B78" t="s">
        <v>78</v>
      </c>
      <c r="C78" t="str">
        <f>HYPERLINK("https://talan.bank.gov.ua/get-user-certificate/X8fFq_oyXp7LPJ6GihLC","Завантажити сертифікат")</f>
        <v>Завантажити сертифікат</v>
      </c>
    </row>
    <row r="79" spans="1:3" x14ac:dyDescent="0.3">
      <c r="A79" s="2">
        <v>78</v>
      </c>
      <c r="B79" t="s">
        <v>79</v>
      </c>
      <c r="C79" t="str">
        <f>HYPERLINK("https://talan.bank.gov.ua/get-user-certificate/X8fFqsEjXtdBm9Fmsp66","Завантажити сертифікат")</f>
        <v>Завантажити сертифікат</v>
      </c>
    </row>
    <row r="80" spans="1:3" x14ac:dyDescent="0.3">
      <c r="A80" s="2">
        <v>79</v>
      </c>
      <c r="B80" t="s">
        <v>80</v>
      </c>
      <c r="C80" t="str">
        <f>HYPERLINK("https://talan.bank.gov.ua/get-user-certificate/X8fFqOvWVfufqtECNh5G","Завантажити сертифікат")</f>
        <v>Завантажити сертифікат</v>
      </c>
    </row>
    <row r="81" spans="1:3" x14ac:dyDescent="0.3">
      <c r="A81" s="2">
        <v>80</v>
      </c>
      <c r="B81" t="s">
        <v>81</v>
      </c>
      <c r="C81" t="str">
        <f>HYPERLINK("https://talan.bank.gov.ua/get-user-certificate/X8fFq6BL6-_YLmJxw_V8","Завантажити сертифікат")</f>
        <v>Завантажити сертифікат</v>
      </c>
    </row>
    <row r="82" spans="1:3" x14ac:dyDescent="0.3">
      <c r="A82" s="2">
        <v>81</v>
      </c>
      <c r="B82" t="s">
        <v>82</v>
      </c>
      <c r="C82" t="str">
        <f>HYPERLINK("https://talan.bank.gov.ua/get-user-certificate/X8fFqk09tDegu6ju1G-l","Завантажити сертифікат")</f>
        <v>Завантажити сертифікат</v>
      </c>
    </row>
    <row r="83" spans="1:3" x14ac:dyDescent="0.3">
      <c r="A83" s="2">
        <v>82</v>
      </c>
      <c r="B83" t="s">
        <v>83</v>
      </c>
      <c r="C83" t="str">
        <f>HYPERLINK("https://talan.bank.gov.ua/get-user-certificate/X8fFqUKW6b8rha5esSZl","Завантажити сертифікат")</f>
        <v>Завантажити сертифікат</v>
      </c>
    </row>
    <row r="84" spans="1:3" x14ac:dyDescent="0.3">
      <c r="A84" s="2">
        <v>83</v>
      </c>
      <c r="B84" t="s">
        <v>84</v>
      </c>
      <c r="C84" t="str">
        <f>HYPERLINK("https://talan.bank.gov.ua/get-user-certificate/X8fFqwwl2g-cPTKnuzJ_","Завантажити сертифікат")</f>
        <v>Завантажити сертифікат</v>
      </c>
    </row>
    <row r="85" spans="1:3" x14ac:dyDescent="0.3">
      <c r="A85" s="2">
        <v>84</v>
      </c>
      <c r="B85" t="s">
        <v>85</v>
      </c>
      <c r="C85" t="str">
        <f>HYPERLINK("https://talan.bank.gov.ua/get-user-certificate/X8fFq-aErTfLDWUip_7v","Завантажити сертифікат")</f>
        <v>Завантажити сертифікат</v>
      </c>
    </row>
    <row r="86" spans="1:3" x14ac:dyDescent="0.3">
      <c r="A86" s="2">
        <v>85</v>
      </c>
      <c r="B86" t="s">
        <v>86</v>
      </c>
      <c r="C86" t="str">
        <f>HYPERLINK("https://talan.bank.gov.ua/get-user-certificate/X8fFqr8VFuvxrBACG6Gm","Завантажити сертифікат")</f>
        <v>Завантажити сертифікат</v>
      </c>
    </row>
    <row r="87" spans="1:3" x14ac:dyDescent="0.3">
      <c r="A87" s="2">
        <v>86</v>
      </c>
      <c r="B87" t="s">
        <v>87</v>
      </c>
      <c r="C87" t="str">
        <f>HYPERLINK("https://talan.bank.gov.ua/get-user-certificate/X8fFqFdqXAC4osoL3Ati","Завантажити сертифікат")</f>
        <v>Завантажити сертифікат</v>
      </c>
    </row>
    <row r="88" spans="1:3" x14ac:dyDescent="0.3">
      <c r="A88" s="2">
        <v>87</v>
      </c>
      <c r="B88" t="s">
        <v>88</v>
      </c>
      <c r="C88" t="str">
        <f>HYPERLINK("https://talan.bank.gov.ua/get-user-certificate/X8fFqK8skCdHHqWqQn-5","Завантажити сертифікат")</f>
        <v>Завантажити сертифікат</v>
      </c>
    </row>
    <row r="89" spans="1:3" x14ac:dyDescent="0.3">
      <c r="A89" s="2">
        <v>88</v>
      </c>
      <c r="B89" t="s">
        <v>89</v>
      </c>
      <c r="C89" t="str">
        <f>HYPERLINK("https://talan.bank.gov.ua/get-user-certificate/X8fFqWTzi1VFVG_g-g3M","Завантажити сертифікат")</f>
        <v>Завантажити сертифікат</v>
      </c>
    </row>
    <row r="90" spans="1:3" x14ac:dyDescent="0.3">
      <c r="A90" s="2">
        <v>89</v>
      </c>
      <c r="B90" t="s">
        <v>90</v>
      </c>
      <c r="C90" t="str">
        <f>HYPERLINK("https://talan.bank.gov.ua/get-user-certificate/X8fFq8Q6Sjet4_sOFdLT","Завантажити сертифікат")</f>
        <v>Завантажити сертифікат</v>
      </c>
    </row>
    <row r="91" spans="1:3" x14ac:dyDescent="0.3">
      <c r="A91" s="2">
        <v>90</v>
      </c>
      <c r="B91" t="s">
        <v>91</v>
      </c>
      <c r="C91" t="str">
        <f>HYPERLINK("https://talan.bank.gov.ua/get-user-certificate/X8fFq3miyo2I_jYx25Ic","Завантажити сертифікат")</f>
        <v>Завантажити сертифікат</v>
      </c>
    </row>
    <row r="92" spans="1:3" x14ac:dyDescent="0.3">
      <c r="A92" s="2">
        <v>91</v>
      </c>
      <c r="B92" t="s">
        <v>92</v>
      </c>
      <c r="C92" t="str">
        <f>HYPERLINK("https://talan.bank.gov.ua/get-user-certificate/X8fFqulqPaz5YYADnwxv","Завантажити сертифікат")</f>
        <v>Завантажити сертифікат</v>
      </c>
    </row>
    <row r="93" spans="1:3" x14ac:dyDescent="0.3">
      <c r="A93" s="2">
        <v>92</v>
      </c>
      <c r="B93" t="s">
        <v>93</v>
      </c>
      <c r="C93" t="str">
        <f>HYPERLINK("https://talan.bank.gov.ua/get-user-certificate/X8fFqS2NaWTQYUjjFWyG","Завантажити сертифікат")</f>
        <v>Завантажити сертифікат</v>
      </c>
    </row>
    <row r="94" spans="1:3" x14ac:dyDescent="0.3">
      <c r="A94" s="2">
        <v>93</v>
      </c>
      <c r="B94" t="s">
        <v>94</v>
      </c>
      <c r="C94" t="str">
        <f>HYPERLINK("https://talan.bank.gov.ua/get-user-certificate/X8fFqeOf00Nh4dj4zCdi","Завантажити сертифікат")</f>
        <v>Завантажити сертифікат</v>
      </c>
    </row>
    <row r="95" spans="1:3" x14ac:dyDescent="0.3">
      <c r="A95" s="2">
        <v>94</v>
      </c>
      <c r="B95" t="s">
        <v>95</v>
      </c>
      <c r="C95" t="str">
        <f>HYPERLINK("https://talan.bank.gov.ua/get-user-certificate/X8fFq51RJzYYq_nn_9tX","Завантажити сертифікат")</f>
        <v>Завантажити сертифікат</v>
      </c>
    </row>
    <row r="96" spans="1:3" x14ac:dyDescent="0.3">
      <c r="A96" s="2">
        <v>95</v>
      </c>
      <c r="B96" t="s">
        <v>96</v>
      </c>
      <c r="C96" t="str">
        <f>HYPERLINK("https://talan.bank.gov.ua/get-user-certificate/X8fFqQgckY2yJ9aNhiR0","Завантажити сертифікат")</f>
        <v>Завантажити сертифікат</v>
      </c>
    </row>
    <row r="97" spans="1:3" x14ac:dyDescent="0.3">
      <c r="A97" s="2">
        <v>96</v>
      </c>
      <c r="B97" t="s">
        <v>97</v>
      </c>
      <c r="C97" t="str">
        <f>HYPERLINK("https://talan.bank.gov.ua/get-user-certificate/X8fFqcTRyDskVAlQkHAr","Завантажити сертифікат")</f>
        <v>Завантажити сертифікат</v>
      </c>
    </row>
    <row r="98" spans="1:3" x14ac:dyDescent="0.3">
      <c r="A98" s="2">
        <v>97</v>
      </c>
      <c r="B98" t="s">
        <v>98</v>
      </c>
      <c r="C98" t="str">
        <f>HYPERLINK("https://talan.bank.gov.ua/get-user-certificate/X8fFqnw5nGAN_izRWz4s","Завантажити сертифікат")</f>
        <v>Завантажити сертифікат</v>
      </c>
    </row>
    <row r="99" spans="1:3" x14ac:dyDescent="0.3">
      <c r="A99" s="2">
        <v>98</v>
      </c>
      <c r="B99" t="s">
        <v>99</v>
      </c>
      <c r="C99" t="str">
        <f>HYPERLINK("https://talan.bank.gov.ua/get-user-certificate/X8fFqbc3u8U-_Q5wlX5L","Завантажити сертифікат")</f>
        <v>Завантажити сертифікат</v>
      </c>
    </row>
    <row r="100" spans="1:3" x14ac:dyDescent="0.3">
      <c r="A100" s="2">
        <v>99</v>
      </c>
      <c r="B100" t="s">
        <v>100</v>
      </c>
      <c r="C100" t="str">
        <f>HYPERLINK("https://talan.bank.gov.ua/get-user-certificate/X8fFq_rS440XofdbqRlO","Завантажити сертифікат")</f>
        <v>Завантажити сертифікат</v>
      </c>
    </row>
    <row r="101" spans="1:3" x14ac:dyDescent="0.3">
      <c r="A101" s="2">
        <v>100</v>
      </c>
      <c r="B101" t="s">
        <v>101</v>
      </c>
      <c r="C101" t="str">
        <f>HYPERLINK("https://talan.bank.gov.ua/get-user-certificate/X8fFqWfyOfIBGoLrzZdr","Завантажити сертифікат")</f>
        <v>Завантажити сертифікат</v>
      </c>
    </row>
    <row r="102" spans="1:3" x14ac:dyDescent="0.3">
      <c r="A102" s="2">
        <v>101</v>
      </c>
      <c r="B102" t="s">
        <v>102</v>
      </c>
      <c r="C102" t="str">
        <f>HYPERLINK("https://talan.bank.gov.ua/get-user-certificate/X8fFqbZzjiHMA_1gI0D7","Завантажити сертифікат")</f>
        <v>Завантажити сертифікат</v>
      </c>
    </row>
    <row r="103" spans="1:3" x14ac:dyDescent="0.3">
      <c r="A103" s="2">
        <v>102</v>
      </c>
      <c r="B103" t="s">
        <v>103</v>
      </c>
      <c r="C103" t="str">
        <f>HYPERLINK("https://talan.bank.gov.ua/get-user-certificate/X8fFqJMLc7fZf0cCApTS","Завантажити сертифікат")</f>
        <v>Завантажити сертифікат</v>
      </c>
    </row>
    <row r="104" spans="1:3" x14ac:dyDescent="0.3">
      <c r="A104" s="2">
        <v>103</v>
      </c>
      <c r="B104" t="s">
        <v>104</v>
      </c>
      <c r="C104" t="str">
        <f>HYPERLINK("https://talan.bank.gov.ua/get-user-certificate/X8fFqyVcwZ6pugCVRhex","Завантажити сертифікат")</f>
        <v>Завантажити сертифікат</v>
      </c>
    </row>
    <row r="105" spans="1:3" x14ac:dyDescent="0.3">
      <c r="A105" s="2">
        <v>104</v>
      </c>
      <c r="B105" t="s">
        <v>105</v>
      </c>
      <c r="C105" t="str">
        <f>HYPERLINK("https://talan.bank.gov.ua/get-user-certificate/X8fFqn-bHDH1TYwRdYEV","Завантажити сертифікат")</f>
        <v>Завантажити сертифікат</v>
      </c>
    </row>
    <row r="106" spans="1:3" x14ac:dyDescent="0.3">
      <c r="A106" s="2">
        <v>105</v>
      </c>
      <c r="B106" t="s">
        <v>106</v>
      </c>
      <c r="C106" t="str">
        <f>HYPERLINK("https://talan.bank.gov.ua/get-user-certificate/X8fFqu96CBvOtNZUFM4M","Завантажити сертифікат")</f>
        <v>Завантажити сертифікат</v>
      </c>
    </row>
    <row r="107" spans="1:3" x14ac:dyDescent="0.3">
      <c r="A107" s="2">
        <v>106</v>
      </c>
      <c r="B107" t="s">
        <v>107</v>
      </c>
      <c r="C107" t="str">
        <f>HYPERLINK("https://talan.bank.gov.ua/get-user-certificate/X8fFqhD5t_-U8uQZH8QL","Завантажити сертифікат")</f>
        <v>Завантажити сертифікат</v>
      </c>
    </row>
    <row r="108" spans="1:3" x14ac:dyDescent="0.3">
      <c r="A108" s="2">
        <v>107</v>
      </c>
      <c r="B108" t="s">
        <v>108</v>
      </c>
      <c r="C108" t="str">
        <f>HYPERLINK("https://talan.bank.gov.ua/get-user-certificate/X8fFqYLPw7AMpm6UbpUu","Завантажити сертифікат")</f>
        <v>Завантажити сертифікат</v>
      </c>
    </row>
    <row r="109" spans="1:3" x14ac:dyDescent="0.3">
      <c r="A109" s="2">
        <v>108</v>
      </c>
      <c r="B109" t="s">
        <v>109</v>
      </c>
      <c r="C109" t="str">
        <f>HYPERLINK("https://talan.bank.gov.ua/get-user-certificate/X8fFqlV7YyXCKIuCb76C","Завантажити сертифікат")</f>
        <v>Завантажити сертифікат</v>
      </c>
    </row>
    <row r="110" spans="1:3" x14ac:dyDescent="0.3">
      <c r="A110" s="2">
        <v>109</v>
      </c>
      <c r="B110" t="s">
        <v>110</v>
      </c>
      <c r="C110" t="str">
        <f>HYPERLINK("https://talan.bank.gov.ua/get-user-certificate/X8fFq8QkUJQi0tqM5qYi","Завантажити сертифікат")</f>
        <v>Завантажити сертифікат</v>
      </c>
    </row>
    <row r="111" spans="1:3" x14ac:dyDescent="0.3">
      <c r="A111" s="2">
        <v>110</v>
      </c>
      <c r="B111" t="s">
        <v>111</v>
      </c>
      <c r="C111" t="str">
        <f>HYPERLINK("https://talan.bank.gov.ua/get-user-certificate/X8fFqIDgWSvtodCbcTa0","Завантажити сертифікат")</f>
        <v>Завантажити сертифікат</v>
      </c>
    </row>
    <row r="112" spans="1:3" x14ac:dyDescent="0.3">
      <c r="A112" s="2">
        <v>111</v>
      </c>
      <c r="B112" t="s">
        <v>112</v>
      </c>
      <c r="C112" t="str">
        <f>HYPERLINK("https://talan.bank.gov.ua/get-user-certificate/X8fFq7_EhBb12oDFSuqd","Завантажити сертифікат")</f>
        <v>Завантажити сертифікат</v>
      </c>
    </row>
    <row r="113" spans="1:3" x14ac:dyDescent="0.3">
      <c r="A113" s="2">
        <v>112</v>
      </c>
      <c r="B113" t="s">
        <v>113</v>
      </c>
      <c r="C113" t="str">
        <f>HYPERLINK("https://talan.bank.gov.ua/get-user-certificate/X8fFqA9hTVnxJ-A7otDs","Завантажити сертифікат")</f>
        <v>Завантажити сертифікат</v>
      </c>
    </row>
    <row r="114" spans="1:3" x14ac:dyDescent="0.3">
      <c r="A114" s="2">
        <v>113</v>
      </c>
      <c r="B114" t="s">
        <v>114</v>
      </c>
      <c r="C114" t="str">
        <f>HYPERLINK("https://talan.bank.gov.ua/get-user-certificate/X8fFq0LjiBqQ1tNaVCVx","Завантажити сертифікат")</f>
        <v>Завантажити сертифікат</v>
      </c>
    </row>
    <row r="115" spans="1:3" x14ac:dyDescent="0.3">
      <c r="A115" s="2">
        <v>114</v>
      </c>
      <c r="B115" t="s">
        <v>115</v>
      </c>
      <c r="C115" t="str">
        <f>HYPERLINK("https://talan.bank.gov.ua/get-user-certificate/X8fFqiUuOTzDCQP0D-Z5","Завантажити сертифікат")</f>
        <v>Завантажити сертифікат</v>
      </c>
    </row>
    <row r="116" spans="1:3" x14ac:dyDescent="0.3">
      <c r="A116" s="2">
        <v>115</v>
      </c>
      <c r="B116" t="s">
        <v>116</v>
      </c>
      <c r="C116" t="str">
        <f>HYPERLINK("https://talan.bank.gov.ua/get-user-certificate/X8fFqdAgBu7d0NOAItXZ","Завантажити сертифікат")</f>
        <v>Завантажити сертифікат</v>
      </c>
    </row>
    <row r="117" spans="1:3" x14ac:dyDescent="0.3">
      <c r="A117" s="2">
        <v>116</v>
      </c>
      <c r="B117" t="s">
        <v>117</v>
      </c>
      <c r="C117" t="str">
        <f>HYPERLINK("https://talan.bank.gov.ua/get-user-certificate/X8fFqsiAuXyF44uftsHA","Завантажити сертифікат")</f>
        <v>Завантажити сертифікат</v>
      </c>
    </row>
    <row r="118" spans="1:3" x14ac:dyDescent="0.3">
      <c r="A118" s="2">
        <v>117</v>
      </c>
      <c r="B118" t="s">
        <v>118</v>
      </c>
      <c r="C118" t="str">
        <f>HYPERLINK("https://talan.bank.gov.ua/get-user-certificate/X8fFqxr7gW0_mOP2tvn5","Завантажити сертифікат")</f>
        <v>Завантажити сертифікат</v>
      </c>
    </row>
    <row r="119" spans="1:3" x14ac:dyDescent="0.3">
      <c r="A119" s="2">
        <v>118</v>
      </c>
      <c r="B119" t="s">
        <v>119</v>
      </c>
      <c r="C119" t="str">
        <f>HYPERLINK("https://talan.bank.gov.ua/get-user-certificate/X8fFqiPGxnEmSMWM-iez","Завантажити сертифікат")</f>
        <v>Завантажити сертифікат</v>
      </c>
    </row>
    <row r="120" spans="1:3" x14ac:dyDescent="0.3">
      <c r="A120" s="2">
        <v>119</v>
      </c>
      <c r="B120" t="s">
        <v>120</v>
      </c>
      <c r="C120" t="str">
        <f>HYPERLINK("https://talan.bank.gov.ua/get-user-certificate/X8fFqPQJ-G-NV4_E6xBy","Завантажити сертифікат")</f>
        <v>Завантажити сертифікат</v>
      </c>
    </row>
    <row r="121" spans="1:3" x14ac:dyDescent="0.3">
      <c r="A121" s="2">
        <v>120</v>
      </c>
      <c r="B121" t="s">
        <v>121</v>
      </c>
      <c r="C121" t="str">
        <f>HYPERLINK("https://talan.bank.gov.ua/get-user-certificate/X8fFqdJoA5ycG5-Iw_eM","Завантажити сертифікат")</f>
        <v>Завантажити сертифікат</v>
      </c>
    </row>
    <row r="122" spans="1:3" x14ac:dyDescent="0.3">
      <c r="A122" s="2">
        <v>121</v>
      </c>
      <c r="B122" t="s">
        <v>122</v>
      </c>
      <c r="C122" t="str">
        <f>HYPERLINK("https://talan.bank.gov.ua/get-user-certificate/X8fFqgmHFcnoFz_OFKXN","Завантажити сертифікат")</f>
        <v>Завантажити сертифікат</v>
      </c>
    </row>
    <row r="123" spans="1:3" x14ac:dyDescent="0.3">
      <c r="A123" s="2">
        <v>122</v>
      </c>
      <c r="B123" t="s">
        <v>123</v>
      </c>
      <c r="C123" t="str">
        <f>HYPERLINK("https://talan.bank.gov.ua/get-user-certificate/X8fFqtvCIuQQLMUr8Ytq","Завантажити сертифікат")</f>
        <v>Завантажити сертифікат</v>
      </c>
    </row>
    <row r="124" spans="1:3" x14ac:dyDescent="0.3">
      <c r="A124" s="2">
        <v>123</v>
      </c>
      <c r="B124" t="s">
        <v>124</v>
      </c>
      <c r="C124" t="str">
        <f>HYPERLINK("https://talan.bank.gov.ua/get-user-certificate/X8fFqDlRXv7bSWqJtWBC","Завантажити сертифікат")</f>
        <v>Завантажити сертифікат</v>
      </c>
    </row>
    <row r="125" spans="1:3" x14ac:dyDescent="0.3">
      <c r="A125" s="2">
        <v>124</v>
      </c>
      <c r="B125" t="s">
        <v>125</v>
      </c>
      <c r="C125" t="str">
        <f>HYPERLINK("https://talan.bank.gov.ua/get-user-certificate/X8fFqb-2tZ8iHoQ5WvQX","Завантажити сертифікат")</f>
        <v>Завантажити сертифікат</v>
      </c>
    </row>
    <row r="126" spans="1:3" x14ac:dyDescent="0.3">
      <c r="A126" s="2">
        <v>125</v>
      </c>
      <c r="B126" t="s">
        <v>126</v>
      </c>
      <c r="C126" t="str">
        <f>HYPERLINK("https://talan.bank.gov.ua/get-user-certificate/X8fFqJCmCA73dTIUUv8s","Завантажити сертифікат")</f>
        <v>Завантажити сертифікат</v>
      </c>
    </row>
    <row r="127" spans="1:3" x14ac:dyDescent="0.3">
      <c r="A127" s="2">
        <v>126</v>
      </c>
      <c r="B127" t="s">
        <v>127</v>
      </c>
      <c r="C127" t="str">
        <f>HYPERLINK("https://talan.bank.gov.ua/get-user-certificate/X8fFqLphrdREDl45Q3sN","Завантажити сертифікат")</f>
        <v>Завантажити сертифікат</v>
      </c>
    </row>
    <row r="128" spans="1:3" x14ac:dyDescent="0.3">
      <c r="A128" s="2">
        <v>127</v>
      </c>
      <c r="B128" t="s">
        <v>128</v>
      </c>
      <c r="C128" t="str">
        <f>HYPERLINK("https://talan.bank.gov.ua/get-user-certificate/X8fFqM4Grn7YVQTPaVaG","Завантажити сертифікат")</f>
        <v>Завантажити сертифікат</v>
      </c>
    </row>
    <row r="129" spans="1:3" x14ac:dyDescent="0.3">
      <c r="A129" s="2">
        <v>128</v>
      </c>
      <c r="B129" t="s">
        <v>129</v>
      </c>
      <c r="C129" t="str">
        <f>HYPERLINK("https://talan.bank.gov.ua/get-user-certificate/X8fFqjIy9442NUfRWXxT","Завантажити сертифікат")</f>
        <v>Завантажити сертифікат</v>
      </c>
    </row>
    <row r="130" spans="1:3" x14ac:dyDescent="0.3">
      <c r="A130" s="2">
        <v>129</v>
      </c>
      <c r="B130" t="s">
        <v>130</v>
      </c>
      <c r="C130" t="str">
        <f>HYPERLINK("https://talan.bank.gov.ua/get-user-certificate/X8fFqg4P6XlH0H9GLnBz","Завантажити сертифікат")</f>
        <v>Завантажити сертифікат</v>
      </c>
    </row>
    <row r="131" spans="1:3" x14ac:dyDescent="0.3">
      <c r="A131" s="2">
        <v>130</v>
      </c>
      <c r="B131" t="s">
        <v>131</v>
      </c>
      <c r="C131" t="str">
        <f>HYPERLINK("https://talan.bank.gov.ua/get-user-certificate/X8fFqqXbxDOf2KOoB8es","Завантажити сертифікат")</f>
        <v>Завантажити сертифікат</v>
      </c>
    </row>
    <row r="132" spans="1:3" x14ac:dyDescent="0.3">
      <c r="A132" s="2">
        <v>131</v>
      </c>
      <c r="B132" t="s">
        <v>132</v>
      </c>
      <c r="C132" t="str">
        <f>HYPERLINK("https://talan.bank.gov.ua/get-user-certificate/X8fFqx19qst-Y-gxLGAa","Завантажити сертифікат")</f>
        <v>Завантажити сертифікат</v>
      </c>
    </row>
    <row r="133" spans="1:3" x14ac:dyDescent="0.3">
      <c r="A133" s="2">
        <v>132</v>
      </c>
      <c r="B133" t="s">
        <v>133</v>
      </c>
      <c r="C133" t="str">
        <f>HYPERLINK("https://talan.bank.gov.ua/get-user-certificate/X8fFqJtTRvXnnFyaYqmo","Завантажити сертифікат")</f>
        <v>Завантажити сертифікат</v>
      </c>
    </row>
    <row r="134" spans="1:3" x14ac:dyDescent="0.3">
      <c r="A134" s="2">
        <v>133</v>
      </c>
      <c r="B134" t="s">
        <v>134</v>
      </c>
      <c r="C134" t="str">
        <f>HYPERLINK("https://talan.bank.gov.ua/get-user-certificate/X8fFqGT7DK7dEFxDXsFJ","Завантажити сертифікат")</f>
        <v>Завантажити сертифікат</v>
      </c>
    </row>
    <row r="135" spans="1:3" x14ac:dyDescent="0.3">
      <c r="A135" s="2">
        <v>134</v>
      </c>
      <c r="B135" t="s">
        <v>135</v>
      </c>
      <c r="C135" t="str">
        <f>HYPERLINK("https://talan.bank.gov.ua/get-user-certificate/X8fFqhjuAApqek7xtEyR","Завантажити сертифікат")</f>
        <v>Завантажити сертифікат</v>
      </c>
    </row>
    <row r="136" spans="1:3" x14ac:dyDescent="0.3">
      <c r="A136" s="2">
        <v>135</v>
      </c>
      <c r="B136" t="s">
        <v>136</v>
      </c>
      <c r="C136" t="str">
        <f>HYPERLINK("https://talan.bank.gov.ua/get-user-certificate/X8fFqZPhy4gG4rn6vSN_","Завантажити сертифікат")</f>
        <v>Завантажити сертифікат</v>
      </c>
    </row>
    <row r="137" spans="1:3" x14ac:dyDescent="0.3">
      <c r="A137" s="2">
        <v>136</v>
      </c>
      <c r="B137" t="s">
        <v>137</v>
      </c>
      <c r="C137" t="str">
        <f>HYPERLINK("https://talan.bank.gov.ua/get-user-certificate/X8fFqv7btx9LhS7g7xfK","Завантажити сертифікат")</f>
        <v>Завантажити сертифікат</v>
      </c>
    </row>
    <row r="138" spans="1:3" x14ac:dyDescent="0.3">
      <c r="A138" s="2">
        <v>137</v>
      </c>
      <c r="B138" t="s">
        <v>138</v>
      </c>
      <c r="C138" t="str">
        <f>HYPERLINK("https://talan.bank.gov.ua/get-user-certificate/X8fFqBDJwAeWiIvfiG4Z","Завантажити сертифікат")</f>
        <v>Завантажити сертифікат</v>
      </c>
    </row>
    <row r="139" spans="1:3" x14ac:dyDescent="0.3">
      <c r="A139" s="2">
        <v>138</v>
      </c>
      <c r="B139" t="s">
        <v>139</v>
      </c>
      <c r="C139" t="str">
        <f>HYPERLINK("https://talan.bank.gov.ua/get-user-certificate/X8fFqNfr_UuCxJC-Eebn","Завантажити сертифікат")</f>
        <v>Завантажити сертифікат</v>
      </c>
    </row>
    <row r="140" spans="1:3" x14ac:dyDescent="0.3">
      <c r="A140" s="2">
        <v>139</v>
      </c>
      <c r="B140" t="s">
        <v>140</v>
      </c>
      <c r="C140" t="str">
        <f>HYPERLINK("https://talan.bank.gov.ua/get-user-certificate/X8fFqB9g0Y6v-8-Iip-W","Завантажити сертифікат")</f>
        <v>Завантажити сертифікат</v>
      </c>
    </row>
    <row r="141" spans="1:3" x14ac:dyDescent="0.3">
      <c r="A141" s="2">
        <v>140</v>
      </c>
      <c r="B141" t="s">
        <v>141</v>
      </c>
      <c r="C141" t="str">
        <f>HYPERLINK("https://talan.bank.gov.ua/get-user-certificate/X8fFq9lxGWlUMdJW3QGP","Завантажити сертифікат")</f>
        <v>Завантажити сертифікат</v>
      </c>
    </row>
    <row r="142" spans="1:3" x14ac:dyDescent="0.3">
      <c r="A142" s="2">
        <v>141</v>
      </c>
      <c r="B142" t="s">
        <v>142</v>
      </c>
      <c r="C142" t="str">
        <f>HYPERLINK("https://talan.bank.gov.ua/get-user-certificate/X8fFqpxNHiJSowMSq-Dq","Завантажити сертифікат")</f>
        <v>Завантажити сертифікат</v>
      </c>
    </row>
    <row r="143" spans="1:3" x14ac:dyDescent="0.3">
      <c r="A143" s="2">
        <v>142</v>
      </c>
      <c r="B143" t="s">
        <v>143</v>
      </c>
      <c r="C143" t="str">
        <f>HYPERLINK("https://talan.bank.gov.ua/get-user-certificate/X8fFq1iivjeV3n1LyWG4","Завантажити сертифікат")</f>
        <v>Завантажити сертифікат</v>
      </c>
    </row>
    <row r="144" spans="1:3" x14ac:dyDescent="0.3">
      <c r="A144" s="2">
        <v>143</v>
      </c>
      <c r="B144" t="s">
        <v>144</v>
      </c>
      <c r="C144" t="str">
        <f>HYPERLINK("https://talan.bank.gov.ua/get-user-certificate/X8fFqhJCRACnMSlGI-aa","Завантажити сертифікат")</f>
        <v>Завантажити сертифікат</v>
      </c>
    </row>
    <row r="145" spans="1:3" x14ac:dyDescent="0.3">
      <c r="A145" s="2">
        <v>144</v>
      </c>
      <c r="B145" t="s">
        <v>145</v>
      </c>
      <c r="C145" t="str">
        <f>HYPERLINK("https://talan.bank.gov.ua/get-user-certificate/X8fFq6DqG9C7pU-AygZh","Завантажити сертифікат")</f>
        <v>Завантажити сертифікат</v>
      </c>
    </row>
    <row r="146" spans="1:3" x14ac:dyDescent="0.3">
      <c r="A146" s="2">
        <v>145</v>
      </c>
      <c r="B146" t="s">
        <v>146</v>
      </c>
      <c r="C146" t="str">
        <f>HYPERLINK("https://talan.bank.gov.ua/get-user-certificate/X8fFqUT_JhjfIxg14rcS","Завантажити сертифікат")</f>
        <v>Завантажити сертифікат</v>
      </c>
    </row>
    <row r="147" spans="1:3" x14ac:dyDescent="0.3">
      <c r="A147" s="2">
        <v>146</v>
      </c>
      <c r="B147" t="s">
        <v>147</v>
      </c>
      <c r="C147" t="str">
        <f>HYPERLINK("https://talan.bank.gov.ua/get-user-certificate/X8fFqfqXP6c3V8XKcrkH","Завантажити сертифікат")</f>
        <v>Завантажити сертифікат</v>
      </c>
    </row>
    <row r="148" spans="1:3" x14ac:dyDescent="0.3">
      <c r="A148" s="2">
        <v>147</v>
      </c>
      <c r="B148" t="s">
        <v>148</v>
      </c>
      <c r="C148" t="str">
        <f>HYPERLINK("https://talan.bank.gov.ua/get-user-certificate/X8fFqHKIYNBeMuGhY9GX","Завантажити сертифікат")</f>
        <v>Завантажити сертифікат</v>
      </c>
    </row>
    <row r="149" spans="1:3" x14ac:dyDescent="0.3">
      <c r="A149" s="2">
        <v>148</v>
      </c>
      <c r="B149" t="s">
        <v>149</v>
      </c>
      <c r="C149" t="str">
        <f>HYPERLINK("https://talan.bank.gov.ua/get-user-certificate/X8fFq9TA4oTDsIzWM5gT","Завантажити сертифікат")</f>
        <v>Завантажити сертифікат</v>
      </c>
    </row>
    <row r="150" spans="1:3" x14ac:dyDescent="0.3">
      <c r="A150" s="2">
        <v>149</v>
      </c>
      <c r="B150" t="s">
        <v>150</v>
      </c>
      <c r="C150" t="str">
        <f>HYPERLINK("https://talan.bank.gov.ua/get-user-certificate/X8fFq8qp6_B2ZrW62Zx4","Завантажити сертифікат")</f>
        <v>Завантажити сертифікат</v>
      </c>
    </row>
    <row r="151" spans="1:3" x14ac:dyDescent="0.3">
      <c r="A151" s="2">
        <v>150</v>
      </c>
      <c r="B151" t="s">
        <v>151</v>
      </c>
      <c r="C151" t="str">
        <f>HYPERLINK("https://talan.bank.gov.ua/get-user-certificate/X8fFqYqxErrFQzerooh0","Завантажити сертифікат")</f>
        <v>Завантажити сертифікат</v>
      </c>
    </row>
    <row r="152" spans="1:3" x14ac:dyDescent="0.3">
      <c r="A152" s="2">
        <v>151</v>
      </c>
      <c r="B152" t="s">
        <v>152</v>
      </c>
      <c r="C152" t="str">
        <f>HYPERLINK("https://talan.bank.gov.ua/get-user-certificate/X8fFqG4BQJT4k-YQjv2T","Завантажити сертифікат")</f>
        <v>Завантажити сертифікат</v>
      </c>
    </row>
    <row r="153" spans="1:3" x14ac:dyDescent="0.3">
      <c r="A153" s="2">
        <v>152</v>
      </c>
      <c r="B153" t="s">
        <v>153</v>
      </c>
      <c r="C153" t="str">
        <f>HYPERLINK("https://talan.bank.gov.ua/get-user-certificate/X8fFqQ-VX1nE1Wh1Rxvs","Завантажити сертифікат")</f>
        <v>Завантажити сертифікат</v>
      </c>
    </row>
    <row r="154" spans="1:3" x14ac:dyDescent="0.3">
      <c r="A154" s="2">
        <v>153</v>
      </c>
      <c r="B154" t="s">
        <v>154</v>
      </c>
      <c r="C154" t="str">
        <f>HYPERLINK("https://talan.bank.gov.ua/get-user-certificate/X8fFqmoS7DsQ8fjSSYvA","Завантажити сертифікат")</f>
        <v>Завантажити сертифікат</v>
      </c>
    </row>
    <row r="155" spans="1:3" x14ac:dyDescent="0.3">
      <c r="A155" s="2">
        <v>154</v>
      </c>
      <c r="B155" t="s">
        <v>155</v>
      </c>
      <c r="C155" t="str">
        <f>HYPERLINK("https://talan.bank.gov.ua/get-user-certificate/X8fFqwPbGpFCWHiYm6ET","Завантажити сертифікат")</f>
        <v>Завантажити сертифікат</v>
      </c>
    </row>
    <row r="156" spans="1:3" x14ac:dyDescent="0.3">
      <c r="A156" s="2">
        <v>155</v>
      </c>
      <c r="B156" t="s">
        <v>156</v>
      </c>
      <c r="C156" t="str">
        <f>HYPERLINK("https://talan.bank.gov.ua/get-user-certificate/X8fFqPp354nyM8lFVWkk","Завантажити сертифікат")</f>
        <v>Завантажити сертифікат</v>
      </c>
    </row>
    <row r="157" spans="1:3" x14ac:dyDescent="0.3">
      <c r="A157" s="2">
        <v>156</v>
      </c>
      <c r="B157" t="s">
        <v>157</v>
      </c>
      <c r="C157" t="str">
        <f>HYPERLINK("https://talan.bank.gov.ua/get-user-certificate/X8fFqpnksTgTvVjXWcLD","Завантажити сертифікат")</f>
        <v>Завантажити сертифікат</v>
      </c>
    </row>
    <row r="158" spans="1:3" x14ac:dyDescent="0.3">
      <c r="A158" s="2">
        <v>157</v>
      </c>
      <c r="B158" t="s">
        <v>158</v>
      </c>
      <c r="C158" t="str">
        <f>HYPERLINK("https://talan.bank.gov.ua/get-user-certificate/X8fFqYydrlz6Q2Z-qaQD","Завантажити сертифікат")</f>
        <v>Завантажити сертифікат</v>
      </c>
    </row>
    <row r="159" spans="1:3" x14ac:dyDescent="0.3">
      <c r="A159" s="2">
        <v>158</v>
      </c>
      <c r="B159" t="s">
        <v>159</v>
      </c>
      <c r="C159" t="str">
        <f>HYPERLINK("https://talan.bank.gov.ua/get-user-certificate/X8fFq-AgvXrqunN4jYS4","Завантажити сертифікат")</f>
        <v>Завантажити сертифікат</v>
      </c>
    </row>
    <row r="160" spans="1:3" x14ac:dyDescent="0.3">
      <c r="A160" s="2">
        <v>159</v>
      </c>
      <c r="B160" t="s">
        <v>160</v>
      </c>
      <c r="C160" t="str">
        <f>HYPERLINK("https://talan.bank.gov.ua/get-user-certificate/X8fFq8q1eLXKF32_mnqM","Завантажити сертифікат")</f>
        <v>Завантажити сертифікат</v>
      </c>
    </row>
    <row r="161" spans="1:3" x14ac:dyDescent="0.3">
      <c r="A161" s="2">
        <v>160</v>
      </c>
      <c r="B161" t="s">
        <v>161</v>
      </c>
      <c r="C161" t="str">
        <f>HYPERLINK("https://talan.bank.gov.ua/get-user-certificate/X8fFquPla7NkTWb_HsZG","Завантажити сертифікат")</f>
        <v>Завантажити сертифікат</v>
      </c>
    </row>
    <row r="162" spans="1:3" x14ac:dyDescent="0.3">
      <c r="A162" s="2">
        <v>161</v>
      </c>
      <c r="B162" t="s">
        <v>162</v>
      </c>
      <c r="C162" t="str">
        <f>HYPERLINK("https://talan.bank.gov.ua/get-user-certificate/X8fFqE_opORjFgeIcBA2","Завантажити сертифікат")</f>
        <v>Завантажити сертифікат</v>
      </c>
    </row>
    <row r="163" spans="1:3" x14ac:dyDescent="0.3">
      <c r="A163" s="2">
        <v>162</v>
      </c>
      <c r="B163" t="s">
        <v>163</v>
      </c>
      <c r="C163" t="str">
        <f>HYPERLINK("https://talan.bank.gov.ua/get-user-certificate/X8fFq_TxqlRFb4Vt4Erh","Завантажити сертифікат")</f>
        <v>Завантажити сертифікат</v>
      </c>
    </row>
    <row r="164" spans="1:3" x14ac:dyDescent="0.3">
      <c r="A164" s="2">
        <v>163</v>
      </c>
      <c r="B164" t="s">
        <v>164</v>
      </c>
      <c r="C164" t="str">
        <f>HYPERLINK("https://talan.bank.gov.ua/get-user-certificate/X8fFqo2v6481wOlGPbJJ","Завантажити сертифікат")</f>
        <v>Завантажити сертифікат</v>
      </c>
    </row>
    <row r="165" spans="1:3" x14ac:dyDescent="0.3">
      <c r="A165" s="2">
        <v>164</v>
      </c>
      <c r="B165" t="s">
        <v>165</v>
      </c>
      <c r="C165" t="str">
        <f>HYPERLINK("https://talan.bank.gov.ua/get-user-certificate/X8fFqIHRZE2dOqzaAKkJ","Завантажити сертифікат")</f>
        <v>Завантажити сертифікат</v>
      </c>
    </row>
    <row r="166" spans="1:3" x14ac:dyDescent="0.3">
      <c r="A166" s="2">
        <v>165</v>
      </c>
      <c r="B166" t="s">
        <v>166</v>
      </c>
      <c r="C166" t="str">
        <f>HYPERLINK("https://talan.bank.gov.ua/get-user-certificate/X8fFqcFB8bYvCIzznfVh","Завантажити сертифікат")</f>
        <v>Завантажити сертифікат</v>
      </c>
    </row>
    <row r="167" spans="1:3" x14ac:dyDescent="0.3">
      <c r="A167" s="2">
        <v>166</v>
      </c>
      <c r="B167" t="s">
        <v>167</v>
      </c>
      <c r="C167" t="str">
        <f>HYPERLINK("https://talan.bank.gov.ua/get-user-certificate/X8fFqfWtyquAle7BJo8u","Завантажити сертифікат")</f>
        <v>Завантажити сертифікат</v>
      </c>
    </row>
    <row r="168" spans="1:3" x14ac:dyDescent="0.3">
      <c r="A168" s="2">
        <v>167</v>
      </c>
      <c r="B168" t="s">
        <v>168</v>
      </c>
      <c r="C168" t="str">
        <f>HYPERLINK("https://talan.bank.gov.ua/get-user-certificate/X8fFqNsYdG6eMEuVHM2P","Завантажити сертифікат")</f>
        <v>Завантажити сертифікат</v>
      </c>
    </row>
    <row r="169" spans="1:3" x14ac:dyDescent="0.3">
      <c r="A169" s="2">
        <v>168</v>
      </c>
      <c r="B169" t="s">
        <v>169</v>
      </c>
      <c r="C169" t="str">
        <f>HYPERLINK("https://talan.bank.gov.ua/get-user-certificate/X8fFqofENtY4y3vTWIMe","Завантажити сертифікат")</f>
        <v>Завантажити сертифікат</v>
      </c>
    </row>
    <row r="170" spans="1:3" x14ac:dyDescent="0.3">
      <c r="A170" s="2">
        <v>169</v>
      </c>
      <c r="B170" t="s">
        <v>170</v>
      </c>
      <c r="C170" t="str">
        <f>HYPERLINK("https://talan.bank.gov.ua/get-user-certificate/X8fFqwvUQGEeqOhnB8rl","Завантажити сертифікат")</f>
        <v>Завантажити сертифікат</v>
      </c>
    </row>
    <row r="171" spans="1:3" x14ac:dyDescent="0.3">
      <c r="A171" s="2">
        <v>170</v>
      </c>
      <c r="B171" t="s">
        <v>171</v>
      </c>
      <c r="C171" t="str">
        <f>HYPERLINK("https://talan.bank.gov.ua/get-user-certificate/X8fFqQJHEdtTRMDV1Sca","Завантажити сертифікат")</f>
        <v>Завантажити сертифікат</v>
      </c>
    </row>
    <row r="172" spans="1:3" x14ac:dyDescent="0.3">
      <c r="A172" s="2">
        <v>171</v>
      </c>
      <c r="B172" t="s">
        <v>172</v>
      </c>
      <c r="C172" t="str">
        <f>HYPERLINK("https://talan.bank.gov.ua/get-user-certificate/X8fFqZDNh8bMbERqRI4p","Завантажити сертифікат")</f>
        <v>Завантажити сертифікат</v>
      </c>
    </row>
    <row r="173" spans="1:3" x14ac:dyDescent="0.3">
      <c r="A173" s="2">
        <v>172</v>
      </c>
      <c r="B173" t="s">
        <v>173</v>
      </c>
      <c r="C173" t="str">
        <f>HYPERLINK("https://talan.bank.gov.ua/get-user-certificate/X8fFqHmZqhhgODiX9CDx","Завантажити сертифікат")</f>
        <v>Завантажити сертифікат</v>
      </c>
    </row>
    <row r="174" spans="1:3" x14ac:dyDescent="0.3">
      <c r="A174" s="2">
        <v>173</v>
      </c>
      <c r="B174" t="s">
        <v>174</v>
      </c>
      <c r="C174" t="str">
        <f>HYPERLINK("https://talan.bank.gov.ua/get-user-certificate/X8fFqazaF4X7LTd52IFd","Завантажити сертифікат")</f>
        <v>Завантажити сертифікат</v>
      </c>
    </row>
    <row r="175" spans="1:3" x14ac:dyDescent="0.3">
      <c r="A175" s="2">
        <v>174</v>
      </c>
      <c r="B175" t="s">
        <v>175</v>
      </c>
      <c r="C175" t="str">
        <f>HYPERLINK("https://talan.bank.gov.ua/get-user-certificate/X8fFq-bkvZLWmFJ91Hb6","Завантажити сертифікат")</f>
        <v>Завантажити сертифікат</v>
      </c>
    </row>
    <row r="176" spans="1:3" x14ac:dyDescent="0.3">
      <c r="A176" s="2">
        <v>175</v>
      </c>
      <c r="B176" t="s">
        <v>176</v>
      </c>
      <c r="C176" t="str">
        <f>HYPERLINK("https://talan.bank.gov.ua/get-user-certificate/X8fFqXcoUsVwMKQqNhEx","Завантажити сертифікат")</f>
        <v>Завантажити сертифікат</v>
      </c>
    </row>
    <row r="177" spans="1:3" x14ac:dyDescent="0.3">
      <c r="A177" s="2">
        <v>176</v>
      </c>
      <c r="B177" t="s">
        <v>177</v>
      </c>
      <c r="C177" t="str">
        <f>HYPERLINK("https://talan.bank.gov.ua/get-user-certificate/X8fFqLoDqMbqs12BIfCr","Завантажити сертифікат")</f>
        <v>Завантажити сертифікат</v>
      </c>
    </row>
    <row r="178" spans="1:3" x14ac:dyDescent="0.3">
      <c r="A178" s="2">
        <v>177</v>
      </c>
      <c r="B178" t="s">
        <v>178</v>
      </c>
      <c r="C178" t="str">
        <f>HYPERLINK("https://talan.bank.gov.ua/get-user-certificate/X8fFqO7lXdJPHB0VvS2i","Завантажити сертифікат")</f>
        <v>Завантажити сертифікат</v>
      </c>
    </row>
    <row r="179" spans="1:3" x14ac:dyDescent="0.3">
      <c r="A179" s="2">
        <v>178</v>
      </c>
      <c r="B179" t="s">
        <v>179</v>
      </c>
      <c r="C179" t="str">
        <f>HYPERLINK("https://talan.bank.gov.ua/get-user-certificate/X8fFquNvVP2wJDFyrudg","Завантажити сертифікат")</f>
        <v>Завантажити сертифікат</v>
      </c>
    </row>
    <row r="180" spans="1:3" x14ac:dyDescent="0.3">
      <c r="A180" s="2">
        <v>179</v>
      </c>
      <c r="B180" t="s">
        <v>180</v>
      </c>
      <c r="C180" t="str">
        <f>HYPERLINK("https://talan.bank.gov.ua/get-user-certificate/X8fFqi5mzG3Fqf5LXhuP","Завантажити сертифікат")</f>
        <v>Завантажити сертифікат</v>
      </c>
    </row>
    <row r="181" spans="1:3" x14ac:dyDescent="0.3">
      <c r="A181" s="2">
        <v>180</v>
      </c>
      <c r="B181" t="s">
        <v>181</v>
      </c>
      <c r="C181" t="str">
        <f>HYPERLINK("https://talan.bank.gov.ua/get-user-certificate/X8fFq5LLeMon3hQTOeXZ","Завантажити сертифікат")</f>
        <v>Завантажити сертифікат</v>
      </c>
    </row>
    <row r="182" spans="1:3" x14ac:dyDescent="0.3">
      <c r="A182" s="2">
        <v>181</v>
      </c>
      <c r="B182" t="s">
        <v>182</v>
      </c>
      <c r="C182" t="str">
        <f>HYPERLINK("https://talan.bank.gov.ua/get-user-certificate/X8fFqmR2Yqu-4BBTQc5T","Завантажити сертифікат")</f>
        <v>Завантажити сертифікат</v>
      </c>
    </row>
    <row r="183" spans="1:3" x14ac:dyDescent="0.3">
      <c r="A183" s="2">
        <v>182</v>
      </c>
      <c r="B183" t="s">
        <v>183</v>
      </c>
      <c r="C183" t="str">
        <f>HYPERLINK("https://talan.bank.gov.ua/get-user-certificate/X8fFqi03xvD0Afq1FMRG","Завантажити сертифікат")</f>
        <v>Завантажити сертифікат</v>
      </c>
    </row>
    <row r="184" spans="1:3" x14ac:dyDescent="0.3">
      <c r="A184" s="2">
        <v>183</v>
      </c>
      <c r="B184" t="s">
        <v>184</v>
      </c>
      <c r="C184" t="str">
        <f>HYPERLINK("https://talan.bank.gov.ua/get-user-certificate/X8fFqfQM-fmnoIm3nez0","Завантажити сертифікат")</f>
        <v>Завантажити сертифікат</v>
      </c>
    </row>
    <row r="185" spans="1:3" x14ac:dyDescent="0.3">
      <c r="A185" s="2">
        <v>184</v>
      </c>
      <c r="B185" t="s">
        <v>185</v>
      </c>
      <c r="C185" t="str">
        <f>HYPERLINK("https://talan.bank.gov.ua/get-user-certificate/X8fFqhaLWeOx1JL2cS2X","Завантажити сертифікат")</f>
        <v>Завантажити сертифікат</v>
      </c>
    </row>
    <row r="186" spans="1:3" x14ac:dyDescent="0.3">
      <c r="A186" s="2">
        <v>185</v>
      </c>
      <c r="B186" t="s">
        <v>186</v>
      </c>
      <c r="C186" t="str">
        <f>HYPERLINK("https://talan.bank.gov.ua/get-user-certificate/X8fFqyU75cDT6mAuvbIJ","Завантажити сертифікат")</f>
        <v>Завантажити сертифікат</v>
      </c>
    </row>
    <row r="187" spans="1:3" x14ac:dyDescent="0.3">
      <c r="A187" s="2">
        <v>186</v>
      </c>
      <c r="B187" t="s">
        <v>187</v>
      </c>
      <c r="C187" t="str">
        <f>HYPERLINK("https://talan.bank.gov.ua/get-user-certificate/X8fFquLRyqUl8Qum9-oL","Завантажити сертифікат")</f>
        <v>Завантажити сертифікат</v>
      </c>
    </row>
    <row r="188" spans="1:3" x14ac:dyDescent="0.3">
      <c r="A188" s="2">
        <v>187</v>
      </c>
      <c r="B188" t="s">
        <v>188</v>
      </c>
      <c r="C188" t="str">
        <f>HYPERLINK("https://talan.bank.gov.ua/get-user-certificate/X8fFq3ygf72srAvqAAIn","Завантажити сертифікат")</f>
        <v>Завантажити сертифікат</v>
      </c>
    </row>
    <row r="189" spans="1:3" x14ac:dyDescent="0.3">
      <c r="A189" s="2">
        <v>188</v>
      </c>
      <c r="B189" t="s">
        <v>189</v>
      </c>
      <c r="C189" t="str">
        <f>HYPERLINK("https://talan.bank.gov.ua/get-user-certificate/X8fFqWfNKzsv1xfSoLTl","Завантажити сертифікат")</f>
        <v>Завантажити сертифікат</v>
      </c>
    </row>
    <row r="190" spans="1:3" x14ac:dyDescent="0.3">
      <c r="A190" s="2">
        <v>189</v>
      </c>
      <c r="B190" t="s">
        <v>190</v>
      </c>
      <c r="C190" t="str">
        <f>HYPERLINK("https://talan.bank.gov.ua/get-user-certificate/X8fFqMJm3PHoqFPbOmrO","Завантажити сертифікат")</f>
        <v>Завантажити сертифікат</v>
      </c>
    </row>
    <row r="191" spans="1:3" x14ac:dyDescent="0.3">
      <c r="A191" s="2">
        <v>190</v>
      </c>
      <c r="B191" t="s">
        <v>191</v>
      </c>
      <c r="C191" t="str">
        <f>HYPERLINK("https://talan.bank.gov.ua/get-user-certificate/X8fFqmcszWABm7XV13ai","Завантажити сертифікат")</f>
        <v>Завантажити сертифікат</v>
      </c>
    </row>
    <row r="192" spans="1:3" x14ac:dyDescent="0.3">
      <c r="A192" s="2">
        <v>191</v>
      </c>
      <c r="B192" t="s">
        <v>192</v>
      </c>
      <c r="C192" t="str">
        <f>HYPERLINK("https://talan.bank.gov.ua/get-user-certificate/X8fFqIjB7GUoeh-n1Vsf","Завантажити сертифікат")</f>
        <v>Завантажити сертифікат</v>
      </c>
    </row>
    <row r="193" spans="1:3" x14ac:dyDescent="0.3">
      <c r="A193" s="2">
        <v>192</v>
      </c>
      <c r="B193" t="s">
        <v>193</v>
      </c>
      <c r="C193" t="str">
        <f>HYPERLINK("https://talan.bank.gov.ua/get-user-certificate/X8fFqa14_v7aHn51OGH0","Завантажити сертифікат")</f>
        <v>Завантажити сертифікат</v>
      </c>
    </row>
    <row r="194" spans="1:3" x14ac:dyDescent="0.3">
      <c r="A194" s="2">
        <v>193</v>
      </c>
      <c r="B194" t="s">
        <v>194</v>
      </c>
      <c r="C194" t="str">
        <f>HYPERLINK("https://talan.bank.gov.ua/get-user-certificate/X8fFq2ZPufDkfDOCwgQu","Завантажити сертифікат")</f>
        <v>Завантажити сертифікат</v>
      </c>
    </row>
    <row r="195" spans="1:3" x14ac:dyDescent="0.3">
      <c r="A195" s="2">
        <v>194</v>
      </c>
      <c r="B195" t="s">
        <v>195</v>
      </c>
      <c r="C195" t="str">
        <f>HYPERLINK("https://talan.bank.gov.ua/get-user-certificate/X8fFqjUNh9KJSWE5flGT","Завантажити сертифікат")</f>
        <v>Завантажити сертифікат</v>
      </c>
    </row>
    <row r="196" spans="1:3" x14ac:dyDescent="0.3">
      <c r="A196" s="2">
        <v>195</v>
      </c>
      <c r="B196" t="s">
        <v>196</v>
      </c>
      <c r="C196" t="str">
        <f>HYPERLINK("https://talan.bank.gov.ua/get-user-certificate/X8fFqbHgRuK2KltIplQs","Завантажити сертифікат")</f>
        <v>Завантажити сертифікат</v>
      </c>
    </row>
    <row r="197" spans="1:3" x14ac:dyDescent="0.3">
      <c r="A197" s="2">
        <v>196</v>
      </c>
      <c r="B197" t="s">
        <v>197</v>
      </c>
      <c r="C197" t="str">
        <f>HYPERLINK("https://talan.bank.gov.ua/get-user-certificate/X8fFqJMZRNA_96GVwvZS","Завантажити сертифікат")</f>
        <v>Завантажити сертифікат</v>
      </c>
    </row>
    <row r="198" spans="1:3" x14ac:dyDescent="0.3">
      <c r="A198" s="2">
        <v>197</v>
      </c>
      <c r="B198" t="s">
        <v>198</v>
      </c>
      <c r="C198" t="str">
        <f>HYPERLINK("https://talan.bank.gov.ua/get-user-certificate/X8fFqUqCT-ZKiuC8XtWQ","Завантажити сертифікат")</f>
        <v>Завантажити сертифікат</v>
      </c>
    </row>
    <row r="199" spans="1:3" x14ac:dyDescent="0.3">
      <c r="A199" s="2">
        <v>198</v>
      </c>
      <c r="B199" t="s">
        <v>199</v>
      </c>
      <c r="C199" t="str">
        <f>HYPERLINK("https://talan.bank.gov.ua/get-user-certificate/X8fFqhSXjZBXg_9wh6e6","Завантажити сертифікат")</f>
        <v>Завантажити сертифікат</v>
      </c>
    </row>
    <row r="200" spans="1:3" x14ac:dyDescent="0.3">
      <c r="A200" s="2">
        <v>199</v>
      </c>
      <c r="B200" t="s">
        <v>200</v>
      </c>
      <c r="C200" t="str">
        <f>HYPERLINK("https://talan.bank.gov.ua/get-user-certificate/X8fFq-A9w8QFQz2lrgRc","Завантажити сертифікат")</f>
        <v>Завантажити сертифікат</v>
      </c>
    </row>
    <row r="201" spans="1:3" x14ac:dyDescent="0.3">
      <c r="A201" s="2">
        <v>200</v>
      </c>
      <c r="B201" t="s">
        <v>201</v>
      </c>
      <c r="C201" t="str">
        <f>HYPERLINK("https://talan.bank.gov.ua/get-user-certificate/X8fFqHnWmr3XbNYgaK6b","Завантажити сертифікат")</f>
        <v>Завантажити сертифікат</v>
      </c>
    </row>
    <row r="202" spans="1:3" x14ac:dyDescent="0.3">
      <c r="A202" s="2">
        <v>201</v>
      </c>
      <c r="B202" t="s">
        <v>202</v>
      </c>
      <c r="C202" t="str">
        <f>HYPERLINK("https://talan.bank.gov.ua/get-user-certificate/X8fFqoiyqH7pvRHrLLkF","Завантажити сертифікат")</f>
        <v>Завантажити сертифікат</v>
      </c>
    </row>
    <row r="203" spans="1:3" x14ac:dyDescent="0.3">
      <c r="A203" s="2">
        <v>202</v>
      </c>
      <c r="B203" t="s">
        <v>203</v>
      </c>
      <c r="C203" t="str">
        <f>HYPERLINK("https://talan.bank.gov.ua/get-user-certificate/X8fFqYWBy0sDlUCxXHH8","Завантажити сертифікат")</f>
        <v>Завантажити сертифікат</v>
      </c>
    </row>
    <row r="204" spans="1:3" x14ac:dyDescent="0.3">
      <c r="A204" s="2">
        <v>203</v>
      </c>
      <c r="B204" t="s">
        <v>204</v>
      </c>
      <c r="C204" t="str">
        <f>HYPERLINK("https://talan.bank.gov.ua/get-user-certificate/X8fFqFSKyoUrg1HPpfvq","Завантажити сертифікат")</f>
        <v>Завантажити сертифікат</v>
      </c>
    </row>
    <row r="205" spans="1:3" x14ac:dyDescent="0.3">
      <c r="A205" s="2">
        <v>204</v>
      </c>
      <c r="B205" t="s">
        <v>205</v>
      </c>
      <c r="C205" t="str">
        <f>HYPERLINK("https://talan.bank.gov.ua/get-user-certificate/X8fFq2w-iaOos6vmpmxW","Завантажити сертифікат")</f>
        <v>Завантажити сертифікат</v>
      </c>
    </row>
    <row r="206" spans="1:3" x14ac:dyDescent="0.3">
      <c r="A206" s="2">
        <v>205</v>
      </c>
      <c r="B206" t="s">
        <v>206</v>
      </c>
      <c r="C206" t="str">
        <f>HYPERLINK("https://talan.bank.gov.ua/get-user-certificate/X8fFqYraLC4YCrovUk3i","Завантажити сертифікат")</f>
        <v>Завантажити сертифікат</v>
      </c>
    </row>
    <row r="207" spans="1:3" x14ac:dyDescent="0.3">
      <c r="A207" s="2">
        <v>206</v>
      </c>
      <c r="B207" t="s">
        <v>207</v>
      </c>
      <c r="C207" t="str">
        <f>HYPERLINK("https://talan.bank.gov.ua/get-user-certificate/X8fFqBcV0zox3jLgxdh9","Завантажити сертифікат")</f>
        <v>Завантажити сертифікат</v>
      </c>
    </row>
    <row r="208" spans="1:3" x14ac:dyDescent="0.3">
      <c r="A208" s="2">
        <v>207</v>
      </c>
      <c r="B208" t="s">
        <v>208</v>
      </c>
      <c r="C208" t="str">
        <f>HYPERLINK("https://talan.bank.gov.ua/get-user-certificate/X8fFqAtb9iszFXbT5Wmm","Завантажити сертифікат")</f>
        <v>Завантажити сертифікат</v>
      </c>
    </row>
    <row r="209" spans="1:3" x14ac:dyDescent="0.3">
      <c r="A209" s="2">
        <v>208</v>
      </c>
      <c r="B209" t="s">
        <v>209</v>
      </c>
      <c r="C209" t="str">
        <f>HYPERLINK("https://talan.bank.gov.ua/get-user-certificate/X8fFq_8LtQo1YnP8d9Ix","Завантажити сертифікат")</f>
        <v>Завантажити сертифікат</v>
      </c>
    </row>
    <row r="210" spans="1:3" x14ac:dyDescent="0.3">
      <c r="A210" s="2">
        <v>209</v>
      </c>
      <c r="B210" t="s">
        <v>210</v>
      </c>
      <c r="C210" t="str">
        <f>HYPERLINK("https://talan.bank.gov.ua/get-user-certificate/X8fFq-M1_GxEGjUf6NOo","Завантажити сертифікат")</f>
        <v>Завантажити сертифікат</v>
      </c>
    </row>
    <row r="211" spans="1:3" x14ac:dyDescent="0.3">
      <c r="A211" s="2">
        <v>210</v>
      </c>
      <c r="B211" t="s">
        <v>211</v>
      </c>
      <c r="C211" t="str">
        <f>HYPERLINK("https://talan.bank.gov.ua/get-user-certificate/X8fFqrDPD6mz7i8DGNSx","Завантажити сертифікат")</f>
        <v>Завантажити сертифікат</v>
      </c>
    </row>
    <row r="212" spans="1:3" x14ac:dyDescent="0.3">
      <c r="A212" s="2">
        <v>211</v>
      </c>
      <c r="B212" t="s">
        <v>212</v>
      </c>
      <c r="C212" t="str">
        <f>HYPERLINK("https://talan.bank.gov.ua/get-user-certificate/X8fFqyeeiEcAdy__vIJU","Завантажити сертифікат")</f>
        <v>Завантажити сертифікат</v>
      </c>
    </row>
    <row r="213" spans="1:3" x14ac:dyDescent="0.3">
      <c r="A213" s="2">
        <v>212</v>
      </c>
      <c r="B213" t="s">
        <v>213</v>
      </c>
      <c r="C213" t="str">
        <f>HYPERLINK("https://talan.bank.gov.ua/get-user-certificate/X8fFq-qaJsNN1uL_rc2v","Завантажити сертифікат")</f>
        <v>Завантажити сертифікат</v>
      </c>
    </row>
    <row r="214" spans="1:3" x14ac:dyDescent="0.3">
      <c r="A214" s="2">
        <v>213</v>
      </c>
      <c r="B214" t="s">
        <v>214</v>
      </c>
      <c r="C214" t="str">
        <f>HYPERLINK("https://talan.bank.gov.ua/get-user-certificate/X8fFq1Hyoh02AoK85OVZ","Завантажити сертифікат")</f>
        <v>Завантажити сертифікат</v>
      </c>
    </row>
    <row r="215" spans="1:3" x14ac:dyDescent="0.3">
      <c r="A215" s="2">
        <v>214</v>
      </c>
      <c r="B215" t="s">
        <v>215</v>
      </c>
      <c r="C215" t="str">
        <f>HYPERLINK("https://talan.bank.gov.ua/get-user-certificate/X8fFqt_xb_mTHeu1ohHC","Завантажити сертифікат")</f>
        <v>Завантажити сертифікат</v>
      </c>
    </row>
    <row r="216" spans="1:3" x14ac:dyDescent="0.3">
      <c r="A216" s="2">
        <v>215</v>
      </c>
      <c r="B216" t="s">
        <v>216</v>
      </c>
      <c r="C216" t="str">
        <f>HYPERLINK("https://talan.bank.gov.ua/get-user-certificate/X8fFqk_qBiMpcPvilELf","Завантажити сертифікат")</f>
        <v>Завантажити сертифікат</v>
      </c>
    </row>
    <row r="217" spans="1:3" x14ac:dyDescent="0.3">
      <c r="A217" s="2">
        <v>216</v>
      </c>
      <c r="B217" t="s">
        <v>217</v>
      </c>
      <c r="C217" t="str">
        <f>HYPERLINK("https://talan.bank.gov.ua/get-user-certificate/X8fFqQ0z4BOCvJyUUoH8","Завантажити сертифікат")</f>
        <v>Завантажити сертифікат</v>
      </c>
    </row>
    <row r="218" spans="1:3" x14ac:dyDescent="0.3">
      <c r="A218" s="2">
        <v>217</v>
      </c>
      <c r="B218" t="s">
        <v>218</v>
      </c>
      <c r="C218" t="str">
        <f>HYPERLINK("https://talan.bank.gov.ua/get-user-certificate/X8fFqXendm_tAOD_2qzY","Завантажити сертифікат")</f>
        <v>Завантажити сертифікат</v>
      </c>
    </row>
    <row r="219" spans="1:3" x14ac:dyDescent="0.3">
      <c r="A219" s="2">
        <v>218</v>
      </c>
      <c r="B219" t="s">
        <v>219</v>
      </c>
      <c r="C219" t="str">
        <f>HYPERLINK("https://talan.bank.gov.ua/get-user-certificate/X8fFqbcfg3MIN3kFBU4X","Завантажити сертифікат")</f>
        <v>Завантажити сертифікат</v>
      </c>
    </row>
    <row r="220" spans="1:3" x14ac:dyDescent="0.3">
      <c r="A220" s="2">
        <v>219</v>
      </c>
      <c r="B220" t="s">
        <v>220</v>
      </c>
      <c r="C220" t="str">
        <f>HYPERLINK("https://talan.bank.gov.ua/get-user-certificate/X8fFq-1-y7T7R_IkNzYD","Завантажити сертифікат")</f>
        <v>Завантажити сертифікат</v>
      </c>
    </row>
    <row r="221" spans="1:3" x14ac:dyDescent="0.3">
      <c r="A221" s="2">
        <v>220</v>
      </c>
      <c r="B221" t="s">
        <v>221</v>
      </c>
      <c r="C221" t="str">
        <f>HYPERLINK("https://talan.bank.gov.ua/get-user-certificate/X8fFqdGuCM7h6yxm6VAY","Завантажити сертифікат")</f>
        <v>Завантажити сертифікат</v>
      </c>
    </row>
    <row r="222" spans="1:3" x14ac:dyDescent="0.3">
      <c r="A222" s="2">
        <v>221</v>
      </c>
      <c r="B222" t="s">
        <v>222</v>
      </c>
      <c r="C222" t="str">
        <f>HYPERLINK("https://talan.bank.gov.ua/get-user-certificate/X8fFqxm3jGkYH3Rvddql","Завантажити сертифікат")</f>
        <v>Завантажити сертифікат</v>
      </c>
    </row>
    <row r="223" spans="1:3" x14ac:dyDescent="0.3">
      <c r="A223" s="2">
        <v>222</v>
      </c>
      <c r="B223" t="s">
        <v>223</v>
      </c>
      <c r="C223" t="str">
        <f>HYPERLINK("https://talan.bank.gov.ua/get-user-certificate/X8fFqvV8h6SidpGG-wif","Завантажити сертифікат")</f>
        <v>Завантажити сертифікат</v>
      </c>
    </row>
    <row r="224" spans="1:3" x14ac:dyDescent="0.3">
      <c r="A224" s="2">
        <v>223</v>
      </c>
      <c r="B224" t="s">
        <v>224</v>
      </c>
      <c r="C224" t="str">
        <f>HYPERLINK("https://talan.bank.gov.ua/get-user-certificate/X8fFq4v3ken-PvEkWOID","Завантажити сертифікат")</f>
        <v>Завантажити сертифікат</v>
      </c>
    </row>
    <row r="225" spans="1:3" x14ac:dyDescent="0.3">
      <c r="A225" s="2">
        <v>224</v>
      </c>
      <c r="B225" t="s">
        <v>225</v>
      </c>
      <c r="C225" t="str">
        <f>HYPERLINK("https://talan.bank.gov.ua/get-user-certificate/X8fFq3n-48KTrSPKPm9G","Завантажити сертифікат")</f>
        <v>Завантажити сертифікат</v>
      </c>
    </row>
    <row r="226" spans="1:3" x14ac:dyDescent="0.3">
      <c r="A226" s="2">
        <v>225</v>
      </c>
      <c r="B226" t="s">
        <v>226</v>
      </c>
      <c r="C226" t="str">
        <f>HYPERLINK("https://talan.bank.gov.ua/get-user-certificate/X8fFqX5nZfM7k0zQ6vbl","Завантажити сертифікат")</f>
        <v>Завантажити сертифікат</v>
      </c>
    </row>
    <row r="227" spans="1:3" x14ac:dyDescent="0.3">
      <c r="A227" s="2">
        <v>226</v>
      </c>
      <c r="B227" t="s">
        <v>227</v>
      </c>
      <c r="C227" t="str">
        <f>HYPERLINK("https://talan.bank.gov.ua/get-user-certificate/X8fFqK6_AH9cWB7djL3e","Завантажити сертифікат")</f>
        <v>Завантажити сертифікат</v>
      </c>
    </row>
    <row r="228" spans="1:3" x14ac:dyDescent="0.3">
      <c r="A228" s="2">
        <v>227</v>
      </c>
      <c r="B228" t="s">
        <v>228</v>
      </c>
      <c r="C228" t="str">
        <f>HYPERLINK("https://talan.bank.gov.ua/get-user-certificate/X8fFqmezOrasAJGSlAVQ","Завантажити сертифікат")</f>
        <v>Завантажити сертифікат</v>
      </c>
    </row>
    <row r="229" spans="1:3" x14ac:dyDescent="0.3">
      <c r="A229" s="2">
        <v>228</v>
      </c>
      <c r="B229" t="s">
        <v>229</v>
      </c>
      <c r="C229" t="str">
        <f>HYPERLINK("https://talan.bank.gov.ua/get-user-certificate/X8fFq2-mYC3cZNNzdc2b","Завантажити сертифікат")</f>
        <v>Завантажити сертифікат</v>
      </c>
    </row>
    <row r="230" spans="1:3" x14ac:dyDescent="0.3">
      <c r="A230" s="2">
        <v>229</v>
      </c>
      <c r="B230" t="s">
        <v>230</v>
      </c>
      <c r="C230" t="str">
        <f>HYPERLINK("https://talan.bank.gov.ua/get-user-certificate/X8fFqJMElJplXfWdW8Nn","Завантажити сертифікат")</f>
        <v>Завантажити сертифікат</v>
      </c>
    </row>
    <row r="231" spans="1:3" x14ac:dyDescent="0.3">
      <c r="A231" s="2">
        <v>230</v>
      </c>
      <c r="B231" t="s">
        <v>231</v>
      </c>
      <c r="C231" t="str">
        <f>HYPERLINK("https://talan.bank.gov.ua/get-user-certificate/X8fFqfXwzY2At_OwGozO","Завантажити сертифікат")</f>
        <v>Завантажити сертифікат</v>
      </c>
    </row>
    <row r="232" spans="1:3" x14ac:dyDescent="0.3">
      <c r="A232" s="2">
        <v>231</v>
      </c>
      <c r="B232" t="s">
        <v>232</v>
      </c>
      <c r="C232" t="str">
        <f>HYPERLINK("https://talan.bank.gov.ua/get-user-certificate/X8fFq_RBq5PsNyjVEF1F","Завантажити сертифікат")</f>
        <v>Завантажити сертифікат</v>
      </c>
    </row>
    <row r="233" spans="1:3" x14ac:dyDescent="0.3">
      <c r="A233" s="2">
        <v>232</v>
      </c>
      <c r="B233" t="s">
        <v>233</v>
      </c>
      <c r="C233" t="str">
        <f>HYPERLINK("https://talan.bank.gov.ua/get-user-certificate/X8fFqv5ySAhrydi6VoSZ","Завантажити сертифікат")</f>
        <v>Завантажити сертифікат</v>
      </c>
    </row>
    <row r="234" spans="1:3" x14ac:dyDescent="0.3">
      <c r="A234" s="2">
        <v>233</v>
      </c>
      <c r="B234" t="s">
        <v>234</v>
      </c>
      <c r="C234" t="str">
        <f>HYPERLINK("https://talan.bank.gov.ua/get-user-certificate/X8fFquTO4pz2rMmITRjf","Завантажити сертифікат")</f>
        <v>Завантажити сертифікат</v>
      </c>
    </row>
    <row r="235" spans="1:3" x14ac:dyDescent="0.3">
      <c r="A235" s="2">
        <v>234</v>
      </c>
      <c r="B235" t="s">
        <v>235</v>
      </c>
      <c r="C235" t="str">
        <f>HYPERLINK("https://talan.bank.gov.ua/get-user-certificate/X8fFqgzuvVkSU-eBW9BC","Завантажити сертифікат")</f>
        <v>Завантажити сертифікат</v>
      </c>
    </row>
    <row r="236" spans="1:3" x14ac:dyDescent="0.3">
      <c r="A236" s="2">
        <v>235</v>
      </c>
      <c r="B236" t="s">
        <v>236</v>
      </c>
      <c r="C236" t="str">
        <f>HYPERLINK("https://talan.bank.gov.ua/get-user-certificate/X8fFq2XJLdFrEqNqVh_3","Завантажити сертифікат")</f>
        <v>Завантажити сертифікат</v>
      </c>
    </row>
    <row r="237" spans="1:3" x14ac:dyDescent="0.3">
      <c r="A237" s="2">
        <v>236</v>
      </c>
      <c r="B237" t="s">
        <v>237</v>
      </c>
      <c r="C237" t="str">
        <f>HYPERLINK("https://talan.bank.gov.ua/get-user-certificate/X8fFqvu9lWcq8TvVLdRY","Завантажити сертифікат")</f>
        <v>Завантажити сертифікат</v>
      </c>
    </row>
    <row r="238" spans="1:3" x14ac:dyDescent="0.3">
      <c r="A238" s="2">
        <v>237</v>
      </c>
      <c r="B238" t="s">
        <v>238</v>
      </c>
      <c r="C238" t="str">
        <f>HYPERLINK("https://talan.bank.gov.ua/get-user-certificate/X8fFqBcCuhY1X87PI_V_","Завантажити сертифікат")</f>
        <v>Завантажити сертифікат</v>
      </c>
    </row>
    <row r="239" spans="1:3" x14ac:dyDescent="0.3">
      <c r="A239" s="2">
        <v>238</v>
      </c>
      <c r="B239" t="s">
        <v>239</v>
      </c>
      <c r="C239" t="str">
        <f>HYPERLINK("https://talan.bank.gov.ua/get-user-certificate/X8fFq6syKd2Mnq0yLKDH","Завантажити сертифікат")</f>
        <v>Завантажити сертифікат</v>
      </c>
    </row>
    <row r="240" spans="1:3" x14ac:dyDescent="0.3">
      <c r="A240" s="2">
        <v>239</v>
      </c>
      <c r="B240" t="s">
        <v>240</v>
      </c>
      <c r="C240" t="str">
        <f>HYPERLINK("https://talan.bank.gov.ua/get-user-certificate/X8fFqCHReUayZ5hSNQhv","Завантажити сертифікат")</f>
        <v>Завантажити сертифікат</v>
      </c>
    </row>
    <row r="241" spans="1:3" x14ac:dyDescent="0.3">
      <c r="A241" s="2">
        <v>240</v>
      </c>
      <c r="B241" t="s">
        <v>241</v>
      </c>
      <c r="C241" t="str">
        <f>HYPERLINK("https://talan.bank.gov.ua/get-user-certificate/X8fFqvSiUisfPM6ugJC9","Завантажити сертифікат")</f>
        <v>Завантажити сертифікат</v>
      </c>
    </row>
    <row r="242" spans="1:3" x14ac:dyDescent="0.3">
      <c r="A242" s="2">
        <v>241</v>
      </c>
      <c r="B242" t="s">
        <v>242</v>
      </c>
      <c r="C242" t="str">
        <f>HYPERLINK("https://talan.bank.gov.ua/get-user-certificate/X8fFqzvKycAlnIHV8Vpk","Завантажити сертифікат")</f>
        <v>Завантажити сертифікат</v>
      </c>
    </row>
    <row r="243" spans="1:3" x14ac:dyDescent="0.3">
      <c r="A243" s="2">
        <v>242</v>
      </c>
      <c r="B243" t="s">
        <v>243</v>
      </c>
      <c r="C243" t="str">
        <f>HYPERLINK("https://talan.bank.gov.ua/get-user-certificate/X8fFq1086jnzjNBvmTGW","Завантажити сертифікат")</f>
        <v>Завантажити сертифікат</v>
      </c>
    </row>
    <row r="244" spans="1:3" x14ac:dyDescent="0.3">
      <c r="A244" s="2">
        <v>243</v>
      </c>
      <c r="B244" t="s">
        <v>244</v>
      </c>
      <c r="C244" t="str">
        <f>HYPERLINK("https://talan.bank.gov.ua/get-user-certificate/X8fFqK75eB_FBp8ovXPK","Завантажити сертифікат")</f>
        <v>Завантажити сертифікат</v>
      </c>
    </row>
    <row r="245" spans="1:3" x14ac:dyDescent="0.3">
      <c r="A245" s="2">
        <v>244</v>
      </c>
      <c r="B245" t="s">
        <v>245</v>
      </c>
      <c r="C245" t="str">
        <f>HYPERLINK("https://talan.bank.gov.ua/get-user-certificate/X8fFqg2gDefbqoFHaCVJ","Завантажити сертифікат")</f>
        <v>Завантажити сертифікат</v>
      </c>
    </row>
    <row r="246" spans="1:3" x14ac:dyDescent="0.3">
      <c r="A246" s="2">
        <v>245</v>
      </c>
      <c r="B246" t="s">
        <v>246</v>
      </c>
      <c r="C246" t="str">
        <f>HYPERLINK("https://talan.bank.gov.ua/get-user-certificate/X8fFqw9F0SolCFNxP7Vd","Завантажити сертифікат")</f>
        <v>Завантажити сертифікат</v>
      </c>
    </row>
    <row r="247" spans="1:3" x14ac:dyDescent="0.3">
      <c r="A247" s="2">
        <v>246</v>
      </c>
      <c r="B247" t="s">
        <v>247</v>
      </c>
      <c r="C247" t="str">
        <f>HYPERLINK("https://talan.bank.gov.ua/get-user-certificate/X8fFql878xjdiklm1dbT","Завантажити сертифікат")</f>
        <v>Завантажити сертифікат</v>
      </c>
    </row>
    <row r="248" spans="1:3" x14ac:dyDescent="0.3">
      <c r="A248" s="2">
        <v>247</v>
      </c>
      <c r="B248" t="s">
        <v>248</v>
      </c>
      <c r="C248" t="str">
        <f>HYPERLINK("https://talan.bank.gov.ua/get-user-certificate/X8fFqNFoTk-kDFuEh3HB","Завантажити сертифікат")</f>
        <v>Завантажити сертифікат</v>
      </c>
    </row>
    <row r="249" spans="1:3" x14ac:dyDescent="0.3">
      <c r="A249" s="2">
        <v>248</v>
      </c>
      <c r="B249" t="s">
        <v>249</v>
      </c>
      <c r="C249" t="str">
        <f>HYPERLINK("https://talan.bank.gov.ua/get-user-certificate/X8fFqnBqtwYMfMwluwo7","Завантажити сертифікат")</f>
        <v>Завантажити сертифікат</v>
      </c>
    </row>
    <row r="250" spans="1:3" x14ac:dyDescent="0.3">
      <c r="A250" s="2">
        <v>249</v>
      </c>
      <c r="B250" t="s">
        <v>250</v>
      </c>
      <c r="C250" t="str">
        <f>HYPERLINK("https://talan.bank.gov.ua/get-user-certificate/X8fFqB46Ufy86KIfRv6q","Завантажити сертифікат")</f>
        <v>Завантажити сертифікат</v>
      </c>
    </row>
    <row r="251" spans="1:3" x14ac:dyDescent="0.3">
      <c r="A251" s="2">
        <v>250</v>
      </c>
      <c r="B251" s="2" t="s">
        <v>252</v>
      </c>
      <c r="C251" s="2" t="s">
        <v>253</v>
      </c>
    </row>
    <row r="252" spans="1:3" x14ac:dyDescent="0.3">
      <c r="A252" s="2">
        <v>251</v>
      </c>
      <c r="B252" s="2" t="s">
        <v>254</v>
      </c>
      <c r="C252" s="2" t="s">
        <v>253</v>
      </c>
    </row>
    <row r="253" spans="1:3" x14ac:dyDescent="0.3">
      <c r="A253" s="2">
        <v>252</v>
      </c>
      <c r="B253" s="2" t="s">
        <v>255</v>
      </c>
      <c r="C253" s="2" t="s">
        <v>253</v>
      </c>
    </row>
    <row r="254" spans="1:3" x14ac:dyDescent="0.3">
      <c r="A254" s="2">
        <v>253</v>
      </c>
      <c r="B254" s="2" t="s">
        <v>256</v>
      </c>
      <c r="C254" s="2" t="s">
        <v>253</v>
      </c>
    </row>
    <row r="255" spans="1:3" x14ac:dyDescent="0.3">
      <c r="A255" s="2">
        <v>254</v>
      </c>
      <c r="B255" s="2" t="s">
        <v>257</v>
      </c>
      <c r="C255" s="2" t="str">
        <f>HYPERLINK("https://talan.bank.gov.ua/get-user-certificate/9AiBQzUo9fqVYF_bNDrZ","Завантажити сертифікат")</f>
        <v>Завантажити сертифікат</v>
      </c>
    </row>
    <row r="256" spans="1:3" x14ac:dyDescent="0.3">
      <c r="A256" s="2">
        <v>255</v>
      </c>
      <c r="B256" s="2" t="s">
        <v>258</v>
      </c>
      <c r="C256" s="2" t="str">
        <f>HYPERLINK("https://talan.bank.gov.ua/get-user-certificate/9AiBQI2_1RAZrhFAbBme","Завантажити сертифікат")</f>
        <v>Завантажити сертифікат</v>
      </c>
    </row>
    <row r="257" spans="1:3" x14ac:dyDescent="0.3">
      <c r="A257" s="2">
        <v>256</v>
      </c>
      <c r="B257" s="2" t="s">
        <v>259</v>
      </c>
      <c r="C257" s="2" t="str">
        <f>HYPERLINK("https://talan.bank.gov.ua/get-user-certificate/9AiBQ0S1jkt4VNsnLYVr","Завантажити сертифікат")</f>
        <v>Завантажити сертифікат</v>
      </c>
    </row>
    <row r="258" spans="1:3" x14ac:dyDescent="0.3">
      <c r="A258" s="2">
        <v>257</v>
      </c>
      <c r="B258" s="2" t="s">
        <v>260</v>
      </c>
      <c r="C258" s="2" t="str">
        <f>HYPERLINK("https://talan.bank.gov.ua/get-user-certificate/9AiBQ7QY2urUb_GhOj3S","Завантажити сертифікат")</f>
        <v>Завантажити сертифікат</v>
      </c>
    </row>
    <row r="259" spans="1:3" x14ac:dyDescent="0.3">
      <c r="A259" s="2">
        <v>258</v>
      </c>
      <c r="B259" s="2" t="s">
        <v>261</v>
      </c>
      <c r="C259" s="2" t="str">
        <f>HYPERLINK("https://talan.bank.gov.ua/get-user-certificate/9AiBQNB2SNNQFM7UaJ8Q","Завантажити сертифікат")</f>
        <v>Завантажити сертифікат</v>
      </c>
    </row>
    <row r="260" spans="1:3" x14ac:dyDescent="0.3">
      <c r="A260" s="2">
        <v>259</v>
      </c>
      <c r="B260" s="2" t="s">
        <v>262</v>
      </c>
      <c r="C260" s="2" t="str">
        <f>HYPERLINK("https://talan.bank.gov.ua/get-user-certificate/9AiBQf1_4ny4YX0Z_QOl","Завантажити сертифікат")</f>
        <v>Завантажити сертифікат</v>
      </c>
    </row>
    <row r="261" spans="1:3" x14ac:dyDescent="0.3">
      <c r="A261" s="2">
        <v>260</v>
      </c>
      <c r="B261" s="2" t="s">
        <v>263</v>
      </c>
      <c r="C261" s="2" t="str">
        <f>HYPERLINK("https://talan.bank.gov.ua/get-user-certificate/lGeL0p8qF8n50d5Opmi4","Завантажити сертифікат")</f>
        <v>Завантажити сертифікат</v>
      </c>
    </row>
    <row r="262" spans="1:3" x14ac:dyDescent="0.3">
      <c r="A262" s="2">
        <v>261</v>
      </c>
      <c r="B262" s="2" t="s">
        <v>264</v>
      </c>
      <c r="C262" s="2" t="str">
        <f>HYPERLINK("https://talan.bank.gov.ua/get-user-certificate/XONaperZreVt4qDjREft","Завантажити сертифікат")</f>
        <v>Завантажити сертифікат</v>
      </c>
    </row>
    <row r="263" spans="1:3" x14ac:dyDescent="0.3">
      <c r="A263" s="2">
        <v>262</v>
      </c>
      <c r="B263" s="2" t="s">
        <v>265</v>
      </c>
      <c r="C263" s="2" t="str">
        <f>HYPERLINK("https://talan.bank.gov.ua/get-user-certificate/XONapL5LStrJX9sP__SL","Завантажити сертифікат")</f>
        <v>Завантажити сертифікат</v>
      </c>
    </row>
    <row r="264" spans="1:3" x14ac:dyDescent="0.3">
      <c r="A264" s="2">
        <v>263</v>
      </c>
      <c r="B264" s="2" t="s">
        <v>266</v>
      </c>
      <c r="C264" s="2" t="str">
        <f>HYPERLINK("https://talan.bank.gov.ua/get-user-certificate/XONap9UxUnxiDI9ntiU5","Завантажити сертифікат")</f>
        <v>Завантажити сертифікат</v>
      </c>
    </row>
    <row r="265" spans="1:3" x14ac:dyDescent="0.3">
      <c r="A265" s="2">
        <v>264</v>
      </c>
      <c r="B265" s="2" t="s">
        <v>267</v>
      </c>
      <c r="C265" s="2" t="str">
        <f>HYPERLINK("https://talan.bank.gov.ua/get-user-certificate/XONapMEPKl2l2i8vqpuK","Завантажити сертифікат")</f>
        <v>Завантажити сертифікат</v>
      </c>
    </row>
    <row r="266" spans="1:3" x14ac:dyDescent="0.3">
      <c r="A266" s="2">
        <v>265</v>
      </c>
      <c r="B266" s="2" t="s">
        <v>268</v>
      </c>
      <c r="C266" s="3" t="str">
        <f>HYPERLINK("https://talan.bank.gov.ua/get-user-certificate/cerD3do__KajmQ17jd87","Завантажити сертифікат")</f>
        <v>Завантажити сертифікат</v>
      </c>
    </row>
    <row r="267" spans="1:3" x14ac:dyDescent="0.3">
      <c r="A267" s="2">
        <v>266</v>
      </c>
      <c r="B267" s="2" t="s">
        <v>269</v>
      </c>
      <c r="C267" s="3" t="str">
        <f>HYPERLINK("https://talan.bank.gov.ua/get-user-certificate/cerD3Iqiu_kHN2cX0970","Завантажити сертифікат")</f>
        <v>Завантажити сертифікат</v>
      </c>
    </row>
    <row r="268" spans="1:3" x14ac:dyDescent="0.3">
      <c r="A268" s="2">
        <v>267</v>
      </c>
      <c r="B268" s="2" t="s">
        <v>270</v>
      </c>
      <c r="C268" s="3" t="str">
        <f>HYPERLINK("https://talan.bank.gov.ua/get-user-certificate/cerD3RpKfInX1lUP9ZBU","Завантажити сертифікат")</f>
        <v>Завантажити сертифікат</v>
      </c>
    </row>
    <row r="269" spans="1:3" x14ac:dyDescent="0.3">
      <c r="A269" s="2">
        <v>268</v>
      </c>
      <c r="B269" s="2" t="s">
        <v>271</v>
      </c>
      <c r="C269" s="3" t="str">
        <f>HYPERLINK("https://talan.bank.gov.ua/get-user-certificate/cerD33VqmkHLdfsetz7a","Завантажити сертифікат")</f>
        <v>Завантажити сертифікат</v>
      </c>
    </row>
    <row r="270" spans="1:3" x14ac:dyDescent="0.3">
      <c r="A270" s="2">
        <v>269</v>
      </c>
      <c r="B270" s="2" t="s">
        <v>272</v>
      </c>
      <c r="C270" s="3" t="str">
        <f>HYPERLINK("https://talan.bank.gov.ua/get-user-certificate/cerD3oE_dbWwEUD18S8j","Завантажити сертифікат")</f>
        <v>Завантажити сертифікат</v>
      </c>
    </row>
    <row r="271" spans="1:3" x14ac:dyDescent="0.3">
      <c r="A271" s="2">
        <v>270</v>
      </c>
      <c r="B271" s="2" t="s">
        <v>273</v>
      </c>
      <c r="C271" s="3" t="str">
        <f>HYPERLINK("https://talan.bank.gov.ua/get-user-certificate/cerD38es5MamVvxPZlDu","Завантажити сертифікат")</f>
        <v>Завантажити сертифікат</v>
      </c>
    </row>
    <row r="272" spans="1:3" x14ac:dyDescent="0.3">
      <c r="A272" s="2">
        <v>271</v>
      </c>
      <c r="B272" s="2" t="s">
        <v>274</v>
      </c>
      <c r="C272" s="2" t="str">
        <f>HYPERLINK("https://talan.bank.gov.ua/get-user-certificate/cerD3VHvoUHM9jsLxjvg","Завантажити сертифікат")</f>
        <v>Завантажити сертифікат</v>
      </c>
    </row>
    <row r="273" spans="1:3" x14ac:dyDescent="0.3">
      <c r="A273" s="2">
        <v>272</v>
      </c>
      <c r="B273" s="2" t="s">
        <v>275</v>
      </c>
      <c r="C273" s="2" t="str">
        <f>HYPERLINK("https://talan.bank.gov.ua/get-user-certificate/cerD3xxRy9QmR5BY5Bpj","Завантажити сертифікат")</f>
        <v>Завантажити сертифікат</v>
      </c>
    </row>
    <row r="274" spans="1:3" x14ac:dyDescent="0.3">
      <c r="A274" s="2">
        <v>273</v>
      </c>
      <c r="B274" s="2" t="s">
        <v>276</v>
      </c>
      <c r="C274" s="2" t="str">
        <f>HYPERLINK("https://talan.bank.gov.ua/get-user-certificate/cerD35JRjLxjldy6Flgr","Завантажити сертифікат")</f>
        <v>Завантажити сертифікат</v>
      </c>
    </row>
    <row r="275" spans="1:3" x14ac:dyDescent="0.3">
      <c r="A275" s="2">
        <v>274</v>
      </c>
      <c r="B275" s="2" t="s">
        <v>277</v>
      </c>
      <c r="C275" s="2" t="str">
        <f>HYPERLINK("https://talan.bank.gov.ua/get-user-certificate/cerD3ulJN303SQaGQdRg","Завантажити сертифікат")</f>
        <v>Завантажити сертифікат</v>
      </c>
    </row>
    <row r="276" spans="1:3" x14ac:dyDescent="0.3">
      <c r="A276" s="2">
        <v>275</v>
      </c>
      <c r="B276" s="2" t="s">
        <v>278</v>
      </c>
      <c r="C276" s="2" t="str">
        <f>HYPERLINK("https://talan.bank.gov.ua/get-user-certificate/cerD3btmeFgYUrZtdGdZ","Завантажити сертифікат")</f>
        <v>Завантажити сертифікат</v>
      </c>
    </row>
    <row r="277" spans="1:3" x14ac:dyDescent="0.3">
      <c r="A277" s="2">
        <v>276</v>
      </c>
      <c r="B277" s="2" t="s">
        <v>279</v>
      </c>
      <c r="C277" s="2" t="str">
        <f>HYPERLINK("https://talan.bank.gov.ua/get-user-certificate/cerD3ChpahY-rKXW-see","Завантажити сертифікат")</f>
        <v>Завантажити сертифікат</v>
      </c>
    </row>
    <row r="278" spans="1:3" x14ac:dyDescent="0.3">
      <c r="A278" s="2">
        <v>277</v>
      </c>
      <c r="B278" s="2" t="s">
        <v>280</v>
      </c>
      <c r="C278" s="2" t="str">
        <f>HYPERLINK("https://talan.bank.gov.ua/get-user-certificate/cerD38ZNYw8-5qYZEnHk","Завантажити сертифікат")</f>
        <v>Завантажити сертифікат</v>
      </c>
    </row>
    <row r="279" spans="1:3" x14ac:dyDescent="0.3">
      <c r="A279" s="2">
        <v>278</v>
      </c>
      <c r="B279" s="2" t="s">
        <v>281</v>
      </c>
      <c r="C279" s="2" t="str">
        <f>HYPERLINK("https://talan.bank.gov.ua/get-user-certificate/cerD3VAF1jcvcphKFGzv","Завантажити сертифікат")</f>
        <v>Завантажити сертифікат</v>
      </c>
    </row>
    <row r="280" spans="1:3" x14ac:dyDescent="0.3">
      <c r="A280" s="2">
        <v>279</v>
      </c>
      <c r="B280" s="2" t="s">
        <v>282</v>
      </c>
      <c r="C280" s="2" t="str">
        <f>HYPERLINK("https://talan.bank.gov.ua/get-user-certificate/cerD3Z3KxcZNfxjILnKn","Завантажити сертифікат")</f>
        <v>Завантажити сертифікат</v>
      </c>
    </row>
    <row r="281" spans="1:3" x14ac:dyDescent="0.3">
      <c r="A281" s="2">
        <v>280</v>
      </c>
      <c r="B281" s="2" t="s">
        <v>283</v>
      </c>
      <c r="C281" s="2" t="str">
        <f>HYPERLINK("https://talan.bank.gov.ua/get-user-certificate/cerD3a9GsJLBD_7j1Rdm","Завантажити сертифікат")</f>
        <v>Завантажити сертифікат</v>
      </c>
    </row>
    <row r="282" spans="1:3" x14ac:dyDescent="0.3">
      <c r="A282" s="2">
        <v>281</v>
      </c>
      <c r="B282" s="2" t="s">
        <v>284</v>
      </c>
      <c r="C282" s="2" t="str">
        <f>HYPERLINK("https://talan.bank.gov.ua/get-user-certificate/cerD3Y-2TnjNUSAdF4wO","Завантажити сертифікат")</f>
        <v>Завантажити сертифікат</v>
      </c>
    </row>
    <row r="283" spans="1:3" x14ac:dyDescent="0.3">
      <c r="A283" s="2">
        <v>282</v>
      </c>
      <c r="B283" s="2" t="s">
        <v>285</v>
      </c>
      <c r="C283" s="2" t="str">
        <f>HYPERLINK("https://talan.bank.gov.ua/get-user-certificate/3e0IdYPDE3Niw2u0YQly","Завантажити сертифікат")</f>
        <v>Завантажити сертифікат</v>
      </c>
    </row>
    <row r="284" spans="1:3" x14ac:dyDescent="0.3">
      <c r="A284" s="2">
        <v>283</v>
      </c>
      <c r="B284" s="2" t="s">
        <v>286</v>
      </c>
      <c r="C284" s="2" t="str">
        <f>HYPERLINK("https://talan.bank.gov.ua/get-user-certificate/3e0IdbZFYUphisQVzTVD","Завантажити сертифікат")</f>
        <v>Завантажити сертифікат</v>
      </c>
    </row>
    <row r="285" spans="1:3" x14ac:dyDescent="0.3">
      <c r="A285" s="2">
        <v>284</v>
      </c>
      <c r="B285" s="2" t="s">
        <v>287</v>
      </c>
      <c r="C285" s="2" t="str">
        <f>HYPERLINK("https://talan.bank.gov.ua/get-user-certificate/88TdA7RBv0xe4ahkmiDE","Завантажити сертифікат")</f>
        <v>Завантажити сертифікат</v>
      </c>
    </row>
    <row r="286" spans="1:3" x14ac:dyDescent="0.3">
      <c r="A286" s="2">
        <v>285</v>
      </c>
      <c r="B286" s="2" t="s">
        <v>288</v>
      </c>
      <c r="C286" s="2" t="str">
        <f>HYPERLINK("https://talan.bank.gov.ua/get-user-certificate/88TdASyMHn2xSDZ9Zzno","Завантажити сертифікат")</f>
        <v>Завантажити сертифікат</v>
      </c>
    </row>
    <row r="287" spans="1:3" x14ac:dyDescent="0.3">
      <c r="A287" s="2">
        <v>286</v>
      </c>
      <c r="B287" s="2" t="s">
        <v>289</v>
      </c>
      <c r="C287" s="2" t="str">
        <f>HYPERLINK("https://talan.bank.gov.ua/get-user-certificate/88TdAo-yS5d_cWAA34IB","Завантажити сертифікат")</f>
        <v>Завантажити сертифікат</v>
      </c>
    </row>
    <row r="288" spans="1:3" x14ac:dyDescent="0.3">
      <c r="A288" s="2">
        <v>287</v>
      </c>
      <c r="B288" s="2" t="s">
        <v>290</v>
      </c>
      <c r="C288" s="2" t="str">
        <f>HYPERLINK("https://talan.bank.gov.ua/get-user-certificate/88TdALY_EeXI-CcQh0Pl","Завантажити сертифікат")</f>
        <v>Завантажити сертифікат</v>
      </c>
    </row>
    <row r="289" spans="1:3" x14ac:dyDescent="0.3">
      <c r="A289" s="2">
        <v>288</v>
      </c>
      <c r="B289" s="2" t="s">
        <v>291</v>
      </c>
      <c r="C289" s="2" t="str">
        <f>HYPERLINK("https://talan.bank.gov.ua/get-user-certificate/88TdALOlT6BfujNEf0_f","Завантажити сертифікат")</f>
        <v>Завантажити сертифікат</v>
      </c>
    </row>
    <row r="290" spans="1:3" x14ac:dyDescent="0.3">
      <c r="A290" s="2">
        <v>289</v>
      </c>
      <c r="B290" s="2" t="s">
        <v>292</v>
      </c>
      <c r="C290" s="2" t="str">
        <f>HYPERLINK("https://talan.bank.gov.ua/get-user-certificate/88TdAcbx9Ph7hLMkZlVn","Завантажити сертифікат")</f>
        <v>Завантажити сертифікат</v>
      </c>
    </row>
    <row r="291" spans="1:3" x14ac:dyDescent="0.3">
      <c r="A291" s="2">
        <v>290</v>
      </c>
      <c r="B291" s="2" t="s">
        <v>293</v>
      </c>
      <c r="C291" s="2" t="str">
        <f>HYPERLINK("https://talan.bank.gov.ua/get-user-certificate/88TdAEW6YPYeL38Hf7ql","Завантажити сертифікат")</f>
        <v>Завантажити сертифікат</v>
      </c>
    </row>
    <row r="292" spans="1:3" x14ac:dyDescent="0.3">
      <c r="A292" s="2">
        <v>291</v>
      </c>
      <c r="B292" s="2" t="s">
        <v>294</v>
      </c>
      <c r="C292" s="2" t="str">
        <f>HYPERLINK("https://talan.bank.gov.ua/get-user-certificate/19sVT5L4AqwJEgwB-Uni","Завантажити сертифікат")</f>
        <v>Завантажити сертифікат</v>
      </c>
    </row>
    <row r="293" spans="1:3" x14ac:dyDescent="0.3">
      <c r="A293" s="2">
        <v>292</v>
      </c>
      <c r="B293" s="2" t="s">
        <v>295</v>
      </c>
      <c r="C293" s="2" t="str">
        <f>HYPERLINK("https://talan.bank.gov.ua/get-user-certificate/19sVT3sS1mkyyz5VlsJX","Завантажити сертифікат")</f>
        <v>Завантажити сертифікат</v>
      </c>
    </row>
    <row r="294" spans="1:3" x14ac:dyDescent="0.3">
      <c r="A294" s="2">
        <v>293</v>
      </c>
      <c r="B294" s="2" t="s">
        <v>296</v>
      </c>
      <c r="C294" s="2" t="str">
        <f>HYPERLINK("https://talan.bank.gov.ua/get-user-certificate/19sVTC02HuwlNwpfK1eu","Завантажити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conditionalFormatting sqref="B1:B1048576">
    <cfRule type="duplicateValues" dxfId="0" priority="1"/>
  </conditionalFormatting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/>
    <hyperlink ref="C252" r:id="rId251" tooltip="Завантажити сертифікат"/>
    <hyperlink ref="C253" r:id="rId252" tooltip="Завантажити сертифікат"/>
    <hyperlink ref="C254" r:id="rId253" tooltip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</hyperlinks>
  <pageMargins left="0.7" right="0.7" top="0.75" bottom="0.75" header="0.3" footer="0.3"/>
  <pageSetup orientation="portrait" r:id="rId2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2023-06-27T10:57:35Z</dcterms:created>
  <dcterms:modified xsi:type="dcterms:W3CDTF">2023-10-09T07:53:25Z</dcterms:modified>
  <cp:category/>
</cp:coreProperties>
</file>