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Робочі файли\GMW\GMW 2024\Амбасадори ФГ_Банки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187" i="1" l="1"/>
  <c r="D186" i="1"/>
  <c r="D185" i="1"/>
  <c r="D184" i="1" l="1"/>
  <c r="D183" i="1"/>
  <c r="D182" i="1"/>
  <c r="D181" i="1" l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<sst xmlns="http://schemas.openxmlformats.org/spreadsheetml/2006/main" count="376" uniqueCount="212">
  <si>
    <t>ПІБ</t>
  </si>
  <si>
    <t>Банк</t>
  </si>
  <si>
    <t>Посилання на сертифікат</t>
  </si>
  <si>
    <t>Коцюба Олена Миколаївна</t>
  </si>
  <si>
    <t>АТ Ощадбанк</t>
  </si>
  <si>
    <t>Бабич Вікторія Леонідівна</t>
  </si>
  <si>
    <t>Биваліна Катерина Сергіївна</t>
  </si>
  <si>
    <t>Ганжа Алевтина Романівна</t>
  </si>
  <si>
    <t>Гурко Ганна Іванівна</t>
  </si>
  <si>
    <t>Давидчук Юлія Юріївна</t>
  </si>
  <si>
    <t>Карабка Наталія Володимирівна</t>
  </si>
  <si>
    <t>Квятковська Вікторія Миколаївна</t>
  </si>
  <si>
    <t>Колєснікова Юлія Анатоліївна</t>
  </si>
  <si>
    <t>Нечитайло Катерина Іванівна</t>
  </si>
  <si>
    <t>Свирид Людмила Сергіївна</t>
  </si>
  <si>
    <t>Солянік Яна Олександрівна</t>
  </si>
  <si>
    <t>Цепліцький Володимир Ярославович</t>
  </si>
  <si>
    <t>Чикіт Олександра Валеріївна</t>
  </si>
  <si>
    <t>Ханіна Лариса Вікторівна</t>
  </si>
  <si>
    <t>Наумов Сергій Володимирович</t>
  </si>
  <si>
    <t>Нестеренко Олена Петрівна</t>
  </si>
  <si>
    <t>АТ Приватбанк</t>
  </si>
  <si>
    <t>Матвійчук Марія Василівна</t>
  </si>
  <si>
    <t>Диченко Вікторія Іванівна</t>
  </si>
  <si>
    <t>Ткаченко Віктор Миколайович</t>
  </si>
  <si>
    <t>Ржоткевич Анастасія Вадимівна</t>
  </si>
  <si>
    <t>Хробуст Юлія Юріївна</t>
  </si>
  <si>
    <t>Багно Маргарита Сергіївна</t>
  </si>
  <si>
    <t>Войтюк Лідія Петрівна</t>
  </si>
  <si>
    <t>Литвинська Ольга Миколаївна</t>
  </si>
  <si>
    <t>Деркунська Ольга Анатоліївна</t>
  </si>
  <si>
    <t>Черненко Наталія Олегівна</t>
  </si>
  <si>
    <t>Григоренко Олег Олександрович</t>
  </si>
  <si>
    <t>Малина Павло Анатолійович</t>
  </si>
  <si>
    <t>Смірнова Тетяна Миколаївна</t>
  </si>
  <si>
    <t>Славна Наталія Вікторівна</t>
  </si>
  <si>
    <t>Гайдт Тамара Андріївна</t>
  </si>
  <si>
    <t>Корженецька Тетяна Олександрівна</t>
  </si>
  <si>
    <t>Лисенко Олена Олександрівна</t>
  </si>
  <si>
    <t>Пархоменко Тетяна Василівна</t>
  </si>
  <si>
    <t>Довгопол Юлія Сергіївна</t>
  </si>
  <si>
    <t>Гордійчук Вадим Олександрович</t>
  </si>
  <si>
    <t>Глотов Сергій Олександрович</t>
  </si>
  <si>
    <t>Мар'яна Баб'як</t>
  </si>
  <si>
    <t>АТ Кредобанк</t>
  </si>
  <si>
    <t>Роксоляна Гайдис</t>
  </si>
  <si>
    <t>Ольга Опейда</t>
  </si>
  <si>
    <t>Наталія Ковешнікова</t>
  </si>
  <si>
    <t>Уляна Дмитрук</t>
  </si>
  <si>
    <t>Христина Плюта</t>
  </si>
  <si>
    <t>Олександр Пуляєв</t>
  </si>
  <si>
    <t>Олена Тимчишина</t>
  </si>
  <si>
    <t>Наталія Стасюк</t>
  </si>
  <si>
    <t>Віктор Гальчинський</t>
  </si>
  <si>
    <t>Валерія Юхименко</t>
  </si>
  <si>
    <t>Юлія Осітенко</t>
  </si>
  <si>
    <t>Руслан Павлів</t>
  </si>
  <si>
    <t>Ольга Рябуха</t>
  </si>
  <si>
    <t>Христина Валькович</t>
  </si>
  <si>
    <t>Роман Мазепа</t>
  </si>
  <si>
    <t>Вікторія Заплатинська</t>
  </si>
  <si>
    <t>Олена Марцинюк</t>
  </si>
  <si>
    <t>Марта Денис</t>
  </si>
  <si>
    <t>Романа Карасовська</t>
  </si>
  <si>
    <t>Ірина Гера</t>
  </si>
  <si>
    <t>Ігор Жук</t>
  </si>
  <si>
    <t>Юлія Клебан</t>
  </si>
  <si>
    <t>Світлана Романишин</t>
  </si>
  <si>
    <t>Олена Гудзій</t>
  </si>
  <si>
    <t>Наталія Кулинич</t>
  </si>
  <si>
    <t>Юлія Оліщук</t>
  </si>
  <si>
    <t>Софія Процак</t>
  </si>
  <si>
    <t>Богдан Сарнавський</t>
  </si>
  <si>
    <t>Анастасія Юрченко</t>
  </si>
  <si>
    <t>Євген Ковалюк</t>
  </si>
  <si>
    <t>Марія Серант</t>
  </si>
  <si>
    <t>Сергій Бородатий</t>
  </si>
  <si>
    <t>Леся Сеник</t>
  </si>
  <si>
    <t>Наталія Лешкович</t>
  </si>
  <si>
    <t>Вікторія Хтей</t>
  </si>
  <si>
    <t>Єлизавета Сушицька</t>
  </si>
  <si>
    <t>Галина Романюк</t>
  </si>
  <si>
    <t>Валерій Срібний</t>
  </si>
  <si>
    <t>Олександра Кархут</t>
  </si>
  <si>
    <t>Лілія Ярема</t>
  </si>
  <si>
    <t>Лілія Климович</t>
  </si>
  <si>
    <t>Ірина Лебедин</t>
  </si>
  <si>
    <t>Олена Мартинів</t>
  </si>
  <si>
    <t>Говоруха Соломія Андріівна</t>
  </si>
  <si>
    <t>Благодійний фонд «Фундація Кредо»</t>
  </si>
  <si>
    <t>Другова Віра Теодорівна</t>
  </si>
  <si>
    <t>Громадська організація "Джуніор Ачівмент Україна"</t>
  </si>
  <si>
    <t xml:space="preserve">Сапужак Ольга Миколаївна </t>
  </si>
  <si>
    <t>АТ Правекс банк</t>
  </si>
  <si>
    <t>Тіморіна Майя Миколаївна</t>
  </si>
  <si>
    <t xml:space="preserve">Жабич Надія Вікторівна </t>
  </si>
  <si>
    <t xml:space="preserve">ОТП Банк </t>
  </si>
  <si>
    <t>Сушко Ірина Юріївна</t>
  </si>
  <si>
    <t>АТ "ЄВРОПЕЙСЬКИЙ ПРОМИСЛОВИЙ БАНК"</t>
  </si>
  <si>
    <t>Бірюкова Орина Юріївна</t>
  </si>
  <si>
    <t>АТ "МОТОР-БАНК"</t>
  </si>
  <si>
    <t>Чигрикова Тетяна Володимирівна</t>
  </si>
  <si>
    <t>АТ Абанк</t>
  </si>
  <si>
    <t xml:space="preserve">Прик Марина Олександрівна </t>
  </si>
  <si>
    <t>Валецька Тетяна Олександрівна</t>
  </si>
  <si>
    <t>АТ "Банк Інвестицій та Заощаджень"</t>
  </si>
  <si>
    <t>Цвинтарний Артур Миколайович</t>
  </si>
  <si>
    <t>АТ "Ідея Банк"</t>
  </si>
  <si>
    <t>Ліхачова Вікторія Володимирівна</t>
  </si>
  <si>
    <t>Поліщук Оксана Володимірівна</t>
  </si>
  <si>
    <t>ПАТ "МТБ БАНК"</t>
  </si>
  <si>
    <t>Заводовський Сергій Володимирович</t>
  </si>
  <si>
    <t>АТ "ПРАВЕКС БАНК"</t>
  </si>
  <si>
    <t>Іщук Олександр Федорович</t>
  </si>
  <si>
    <t>АТ "КБ "ГЛОБУС"</t>
  </si>
  <si>
    <t>Фоменко Марина Володимирівна</t>
  </si>
  <si>
    <t>АТ Державний експортно-імпортний банк України</t>
  </si>
  <si>
    <t>МРУГ Лілія Степанівна</t>
  </si>
  <si>
    <t>Столбова Анна Олександрівна</t>
  </si>
  <si>
    <t>ProCredit Bank</t>
  </si>
  <si>
    <t>Вихристюк Тетяна Анатоліївна</t>
  </si>
  <si>
    <t>АТ "КОМІНБАНК"</t>
  </si>
  <si>
    <t>Марченко Тетяна Петрівна</t>
  </si>
  <si>
    <t>АТ «Банк Кредит Дніпро»</t>
  </si>
  <si>
    <t>Слободянюк Аліна Анатоліївна</t>
  </si>
  <si>
    <t>АТ КБ "ПриватБанк"</t>
  </si>
  <si>
    <t xml:space="preserve">Чельцова Тетяна Олегівна </t>
  </si>
  <si>
    <t>АТ "ТАСКОМБАНК"</t>
  </si>
  <si>
    <t>Торопова Аліна Володимирівна</t>
  </si>
  <si>
    <t>АТ ОТП БАНК</t>
  </si>
  <si>
    <t>Сотніченко Наталія Миколаївна</t>
  </si>
  <si>
    <t>АБ "УКРГАЗБАНК"</t>
  </si>
  <si>
    <t>Михайленко Аліна Василівна</t>
  </si>
  <si>
    <t>Яновська Наталія Василівна</t>
  </si>
  <si>
    <t>Бажин Марія Богданівна</t>
  </si>
  <si>
    <t>Комар Олена Михайлівна</t>
  </si>
  <si>
    <t>Корчинська Наталія Миколаївна</t>
  </si>
  <si>
    <t>Гумен Тетяна Миколаївна</t>
  </si>
  <si>
    <t>Чекан Тетяна Анатоліївна</t>
  </si>
  <si>
    <t>Русняк Ольга Володимирівна</t>
  </si>
  <si>
    <t>Сім'ян Леся Василівна</t>
  </si>
  <si>
    <t>Поліщук Людмила Миколаївна</t>
  </si>
  <si>
    <t>Уницька Людмила Станіславівна</t>
  </si>
  <si>
    <t>Пікуль Оксана Петрівна</t>
  </si>
  <si>
    <t>Свідерська Яна Станіславівна</t>
  </si>
  <si>
    <t>Байдик Костянтин Васильович</t>
  </si>
  <si>
    <t>Довжаниця Олег Степанович</t>
  </si>
  <si>
    <t>Кольгофер Ірина Іванівна</t>
  </si>
  <si>
    <t>Матьковський Роман Петрович</t>
  </si>
  <si>
    <t>Марченко Віта Василівна</t>
  </si>
  <si>
    <t>Вінце Оттіло Йожефович</t>
  </si>
  <si>
    <t>Опаленик Артем Петрович</t>
  </si>
  <si>
    <t>Озерянська Наталія Павлівна</t>
  </si>
  <si>
    <t>Шевчик Олена Сергіївна</t>
  </si>
  <si>
    <t>Табацька Інна Валеріївна</t>
  </si>
  <si>
    <t>Щербиніна Наталя Олександрівна</t>
  </si>
  <si>
    <t>Янчишина Олена Петрівна</t>
  </si>
  <si>
    <t>Мамедова Людмила Сергіївна</t>
  </si>
  <si>
    <t>Фоміна Тетяна Миколаївна</t>
  </si>
  <si>
    <t>Гриценко Ірина Ярославівна</t>
  </si>
  <si>
    <t>Сидорук Ірина Дмитрівна</t>
  </si>
  <si>
    <t>Тішанінова Іванна Володимирівна</t>
  </si>
  <si>
    <t>Хрикіна Олена Вікторівна</t>
  </si>
  <si>
    <t>Васильєв Андрій Вікторович</t>
  </si>
  <si>
    <t>Купрієнко Оксана Володимирівна</t>
  </si>
  <si>
    <t>Олексюк Олександр Леонідович</t>
  </si>
  <si>
    <t>Жураковська Людмила Григорівна</t>
  </si>
  <si>
    <t>Коваленко Анастасія Сергіївна</t>
  </si>
  <si>
    <t>Лінник Юлія Геннадіївна</t>
  </si>
  <si>
    <t>Катеринич Ірина Сергіївна</t>
  </si>
  <si>
    <t>Тищенко Рима Сергіївна</t>
  </si>
  <si>
    <t>Резніченко Антоніна Євгенівна</t>
  </si>
  <si>
    <t>Власенко Олена Костянтинівна</t>
  </si>
  <si>
    <t>Дробіт Юлія Вікторівна</t>
  </si>
  <si>
    <t>Медуха Ольга Леонідівна</t>
  </si>
  <si>
    <t>Беліченко Віталій Михайлович</t>
  </si>
  <si>
    <t>Тітаренко Інна Володимирівна</t>
  </si>
  <si>
    <t>Юрій Хмеленко</t>
  </si>
  <si>
    <t>АТ "Сенс банк"</t>
  </si>
  <si>
    <t>Віолетта Вербова</t>
  </si>
  <si>
    <t>Ірина Кузьменко</t>
  </si>
  <si>
    <t>Ольга Мотрук</t>
  </si>
  <si>
    <t>Віктор Казаков</t>
  </si>
  <si>
    <t>Олег Лисенко</t>
  </si>
  <si>
    <t>Дмитро Цвик</t>
  </si>
  <si>
    <t>АТ "Укрексімбанк"</t>
  </si>
  <si>
    <t>Тетяна Ратушняк</t>
  </si>
  <si>
    <t>Дмитро Майданик</t>
  </si>
  <si>
    <t>Ольга Кісіль</t>
  </si>
  <si>
    <t>Леся Григулець</t>
  </si>
  <si>
    <t>Денис Махаринець</t>
  </si>
  <si>
    <t>Юлія Васкес</t>
  </si>
  <si>
    <t>Олександра Вишнякова</t>
  </si>
  <si>
    <t>Олена Крамаренко</t>
  </si>
  <si>
    <t>Світлана Гловак</t>
  </si>
  <si>
    <t>Марія Зварич</t>
  </si>
  <si>
    <t>Інна Литвин-Оліяр</t>
  </si>
  <si>
    <t>Андрій Гапонюк</t>
  </si>
  <si>
    <t>Богдан Крикун</t>
  </si>
  <si>
    <t>Анатолій Бондар</t>
  </si>
  <si>
    <t>Павло Смірнов</t>
  </si>
  <si>
    <t>Ігор Хоманець</t>
  </si>
  <si>
    <t>Тетяна Лундишева</t>
  </si>
  <si>
    <t>Світлана Баранюк</t>
  </si>
  <si>
    <t>Олександр Жильцов</t>
  </si>
  <si>
    <t>№ з/п</t>
  </si>
  <si>
    <t>Марія Василівна Матвійчук</t>
  </si>
  <si>
    <t>Вешко Віталій Григорович</t>
  </si>
  <si>
    <t>Трубачова Галина Володимирівна</t>
  </si>
  <si>
    <t>Оксана Гаврилів</t>
  </si>
  <si>
    <t xml:space="preserve">Леся Герей </t>
  </si>
  <si>
    <t xml:space="preserve">Уляна Кравченко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</si>
</sst>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38CHxnLU0NjbU2LTfPmN" TargetMode="External"/><Relationship Id="rId21" Type="http://schemas.openxmlformats.org/officeDocument/2006/relationships/hyperlink" Target="https://talan.bank.gov.ua/get-user-certificate/38CHxOdfbJwGrgupv4l9" TargetMode="External"/><Relationship Id="rId42" Type="http://schemas.openxmlformats.org/officeDocument/2006/relationships/hyperlink" Target="https://talan.bank.gov.ua/get-user-certificate/38CHxHFNpNjc0M92_y6L" TargetMode="External"/><Relationship Id="rId63" Type="http://schemas.openxmlformats.org/officeDocument/2006/relationships/hyperlink" Target="https://talan.bank.gov.ua/get-user-certificate/38CHxEFHrWa2Y5UrdjtL" TargetMode="External"/><Relationship Id="rId84" Type="http://schemas.openxmlformats.org/officeDocument/2006/relationships/hyperlink" Target="https://talan.bank.gov.ua/get-user-certificate/38CHx9JQ-IqfEzc55Iwc" TargetMode="External"/><Relationship Id="rId138" Type="http://schemas.openxmlformats.org/officeDocument/2006/relationships/hyperlink" Target="https://talan.bank.gov.ua/get-user-certificate/38CHxehpDUw5DeFOaLOv" TargetMode="External"/><Relationship Id="rId159" Type="http://schemas.openxmlformats.org/officeDocument/2006/relationships/hyperlink" Target="https://talan.bank.gov.ua/get-user-certificate/38CHxOc2lc0_sod_Dg-j" TargetMode="External"/><Relationship Id="rId170" Type="http://schemas.openxmlformats.org/officeDocument/2006/relationships/hyperlink" Target="https://talan.bank.gov.ua/get-user-certificate/38CHxXcX8eg6wGnLkZs-" TargetMode="External"/><Relationship Id="rId107" Type="http://schemas.openxmlformats.org/officeDocument/2006/relationships/hyperlink" Target="https://talan.bank.gov.ua/get-user-certificate/38CHxPTFLP_z0I7THhsx" TargetMode="External"/><Relationship Id="rId11" Type="http://schemas.openxmlformats.org/officeDocument/2006/relationships/hyperlink" Target="https://talan.bank.gov.ua/get-user-certificate/38CHxmyKNbh8Yzk6so5d" TargetMode="External"/><Relationship Id="rId32" Type="http://schemas.openxmlformats.org/officeDocument/2006/relationships/hyperlink" Target="https://talan.bank.gov.ua/get-user-certificate/38CHxMvgYnFZESZB0IPu" TargetMode="External"/><Relationship Id="rId53" Type="http://schemas.openxmlformats.org/officeDocument/2006/relationships/hyperlink" Target="https://talan.bank.gov.ua/get-user-certificate/38CHxL5EwtvXyUD3K5Uj" TargetMode="External"/><Relationship Id="rId74" Type="http://schemas.openxmlformats.org/officeDocument/2006/relationships/hyperlink" Target="https://talan.bank.gov.ua/get-user-certificate/38CHxAyR5TJ3-ZlQvHbG" TargetMode="External"/><Relationship Id="rId128" Type="http://schemas.openxmlformats.org/officeDocument/2006/relationships/hyperlink" Target="https://talan.bank.gov.ua/get-user-certificate/38CHxc1YqJOk_o1gLYmX" TargetMode="External"/><Relationship Id="rId149" Type="http://schemas.openxmlformats.org/officeDocument/2006/relationships/hyperlink" Target="https://talan.bank.gov.ua/get-user-certificate/38CHxFXXM5DPvEDM_EET" TargetMode="External"/><Relationship Id="rId5" Type="http://schemas.openxmlformats.org/officeDocument/2006/relationships/hyperlink" Target="https://talan.bank.gov.ua/get-user-certificate/38CHxK1SBw-flX7adjzV" TargetMode="External"/><Relationship Id="rId95" Type="http://schemas.openxmlformats.org/officeDocument/2006/relationships/hyperlink" Target="https://talan.bank.gov.ua/get-user-certificate/38CHxaWhFAl9tKDfuRt1" TargetMode="External"/><Relationship Id="rId160" Type="http://schemas.openxmlformats.org/officeDocument/2006/relationships/hyperlink" Target="https://talan.bank.gov.ua/get-user-certificate/38CHxEBru4AEjYCevbJf" TargetMode="External"/><Relationship Id="rId181" Type="http://schemas.openxmlformats.org/officeDocument/2006/relationships/hyperlink" Target="https://talan.bank.gov.ua/get-user-certificate/rdFrtNLjv9IOC4fXUJJM" TargetMode="External"/><Relationship Id="rId22" Type="http://schemas.openxmlformats.org/officeDocument/2006/relationships/hyperlink" Target="https://talan.bank.gov.ua/get-user-certificate/38CHxyMqtGbcYsaaEzVq" TargetMode="External"/><Relationship Id="rId43" Type="http://schemas.openxmlformats.org/officeDocument/2006/relationships/hyperlink" Target="https://talan.bank.gov.ua/get-user-certificate/38CHxI4gV6xh_UQ8AEJj" TargetMode="External"/><Relationship Id="rId64" Type="http://schemas.openxmlformats.org/officeDocument/2006/relationships/hyperlink" Target="https://talan.bank.gov.ua/get-user-certificate/38CHx1OOB5F332d8Nkw7" TargetMode="External"/><Relationship Id="rId118" Type="http://schemas.openxmlformats.org/officeDocument/2006/relationships/hyperlink" Target="https://talan.bank.gov.ua/get-user-certificate/38CHxTY_khIfV1z-lKsF" TargetMode="External"/><Relationship Id="rId139" Type="http://schemas.openxmlformats.org/officeDocument/2006/relationships/hyperlink" Target="https://talan.bank.gov.ua/get-user-certificate/38CHx60a5vOPn3LSG2U9" TargetMode="External"/><Relationship Id="rId85" Type="http://schemas.openxmlformats.org/officeDocument/2006/relationships/hyperlink" Target="https://talan.bank.gov.ua/get-user-certificate/38CHxf2qsRkfZFLVUN4k" TargetMode="External"/><Relationship Id="rId150" Type="http://schemas.openxmlformats.org/officeDocument/2006/relationships/hyperlink" Target="https://talan.bank.gov.ua/get-user-certificate/38CHxLaJ1irTHiF3WPCs" TargetMode="External"/><Relationship Id="rId171" Type="http://schemas.openxmlformats.org/officeDocument/2006/relationships/hyperlink" Target="https://talan.bank.gov.ua/get-user-certificate/38CHxrHGu7-704TDn3EW" TargetMode="External"/><Relationship Id="rId12" Type="http://schemas.openxmlformats.org/officeDocument/2006/relationships/hyperlink" Target="https://talan.bank.gov.ua/get-user-certificate/38CHx5sP56zXIelWtFRd" TargetMode="External"/><Relationship Id="rId33" Type="http://schemas.openxmlformats.org/officeDocument/2006/relationships/hyperlink" Target="https://talan.bank.gov.ua/get-user-certificate/38CHx4K3Hw7_m2oAUht4" TargetMode="External"/><Relationship Id="rId108" Type="http://schemas.openxmlformats.org/officeDocument/2006/relationships/hyperlink" Target="https://talan.bank.gov.ua/get-user-certificate/38CHx3nE3TUcQEfrfu-P" TargetMode="External"/><Relationship Id="rId129" Type="http://schemas.openxmlformats.org/officeDocument/2006/relationships/hyperlink" Target="https://talan.bank.gov.ua/get-user-certificate/38CHx8CJQYyPD61BlQWV" TargetMode="External"/><Relationship Id="rId54" Type="http://schemas.openxmlformats.org/officeDocument/2006/relationships/hyperlink" Target="https://talan.bank.gov.ua/get-user-certificate/38CHxtFaXJSRXb7eI_FO" TargetMode="External"/><Relationship Id="rId75" Type="http://schemas.openxmlformats.org/officeDocument/2006/relationships/hyperlink" Target="https://talan.bank.gov.ua/get-user-certificate/38CHxLIKxQVZXHp0_jXO" TargetMode="External"/><Relationship Id="rId96" Type="http://schemas.openxmlformats.org/officeDocument/2006/relationships/hyperlink" Target="https://talan.bank.gov.ua/get-user-certificate/38CHxGbdNiv8Y1RHdcJu" TargetMode="External"/><Relationship Id="rId140" Type="http://schemas.openxmlformats.org/officeDocument/2006/relationships/hyperlink" Target="https://talan.bank.gov.ua/get-user-certificate/38CHxFi_f04pLRwGdIBF" TargetMode="External"/><Relationship Id="rId161" Type="http://schemas.openxmlformats.org/officeDocument/2006/relationships/hyperlink" Target="https://talan.bank.gov.ua/get-user-certificate/38CHxt11Mv8Mxoqy8wzT" TargetMode="External"/><Relationship Id="rId182" Type="http://schemas.openxmlformats.org/officeDocument/2006/relationships/hyperlink" Target="https://talan.bank.gov.ua/get-user-certificate/rdFrte8AoycN0An9yY1F" TargetMode="External"/><Relationship Id="rId6" Type="http://schemas.openxmlformats.org/officeDocument/2006/relationships/hyperlink" Target="https://talan.bank.gov.ua/get-user-certificate/38CHxvnU6cKO89NCQylN" TargetMode="External"/><Relationship Id="rId23" Type="http://schemas.openxmlformats.org/officeDocument/2006/relationships/hyperlink" Target="https://talan.bank.gov.ua/get-user-certificate/38CHxLHdZew7ON6g0Vpo" TargetMode="External"/><Relationship Id="rId119" Type="http://schemas.openxmlformats.org/officeDocument/2006/relationships/hyperlink" Target="https://talan.bank.gov.ua/get-user-certificate/38CHxlKOl7tyZqR5u047" TargetMode="External"/><Relationship Id="rId44" Type="http://schemas.openxmlformats.org/officeDocument/2006/relationships/hyperlink" Target="https://talan.bank.gov.ua/get-user-certificate/38CHxeoJTFVtvwlRpUxq" TargetMode="External"/><Relationship Id="rId65" Type="http://schemas.openxmlformats.org/officeDocument/2006/relationships/hyperlink" Target="https://talan.bank.gov.ua/get-user-certificate/38CHxAXIR-Fe523_F06h" TargetMode="External"/><Relationship Id="rId86" Type="http://schemas.openxmlformats.org/officeDocument/2006/relationships/hyperlink" Target="https://talan.bank.gov.ua/get-user-certificate/38CHx4jJZuOkgj-dsgBG" TargetMode="External"/><Relationship Id="rId130" Type="http://schemas.openxmlformats.org/officeDocument/2006/relationships/hyperlink" Target="https://talan.bank.gov.ua/get-user-certificate/38CHxibB4gvvcS686t7Q" TargetMode="External"/><Relationship Id="rId151" Type="http://schemas.openxmlformats.org/officeDocument/2006/relationships/hyperlink" Target="https://talan.bank.gov.ua/get-user-certificate/38CHx0ZNCjDNObCy7TAA" TargetMode="External"/><Relationship Id="rId172" Type="http://schemas.openxmlformats.org/officeDocument/2006/relationships/hyperlink" Target="https://talan.bank.gov.ua/get-user-certificate/38CHxbOndxxmWS5oZeP1" TargetMode="External"/><Relationship Id="rId13" Type="http://schemas.openxmlformats.org/officeDocument/2006/relationships/hyperlink" Target="https://talan.bank.gov.ua/get-user-certificate/38CHxAntgsp0iEdgNZf7" TargetMode="External"/><Relationship Id="rId18" Type="http://schemas.openxmlformats.org/officeDocument/2006/relationships/hyperlink" Target="https://talan.bank.gov.ua/get-user-certificate/38CHx1axP2gk4nL0eiyI" TargetMode="External"/><Relationship Id="rId39" Type="http://schemas.openxmlformats.org/officeDocument/2006/relationships/hyperlink" Target="https://talan.bank.gov.ua/get-user-certificate/38CHxm0eqmBv6ubB5miV" TargetMode="External"/><Relationship Id="rId109" Type="http://schemas.openxmlformats.org/officeDocument/2006/relationships/hyperlink" Target="https://talan.bank.gov.ua/get-user-certificate/38CHxwmwjFEt8_MvqZ_j" TargetMode="External"/><Relationship Id="rId34" Type="http://schemas.openxmlformats.org/officeDocument/2006/relationships/hyperlink" Target="https://talan.bank.gov.ua/get-user-certificate/38CHx1PQJwDap-51u6P6" TargetMode="External"/><Relationship Id="rId50" Type="http://schemas.openxmlformats.org/officeDocument/2006/relationships/hyperlink" Target="https://talan.bank.gov.ua/get-user-certificate/38CHxs1eItLOX2A1jzNT" TargetMode="External"/><Relationship Id="rId55" Type="http://schemas.openxmlformats.org/officeDocument/2006/relationships/hyperlink" Target="https://talan.bank.gov.ua/get-user-certificate/38CHxJgkJsDZaA5-6h7X" TargetMode="External"/><Relationship Id="rId76" Type="http://schemas.openxmlformats.org/officeDocument/2006/relationships/hyperlink" Target="https://talan.bank.gov.ua/get-user-certificate/38CHxI_Q2pGAHB3g7MJL" TargetMode="External"/><Relationship Id="rId97" Type="http://schemas.openxmlformats.org/officeDocument/2006/relationships/hyperlink" Target="https://talan.bank.gov.ua/get-user-certificate/38CHxlXnIXkhFlw9ahPv" TargetMode="External"/><Relationship Id="rId104" Type="http://schemas.openxmlformats.org/officeDocument/2006/relationships/hyperlink" Target="https://talan.bank.gov.ua/get-user-certificate/38CHx0vnEqgLHRL1HM3R" TargetMode="External"/><Relationship Id="rId120" Type="http://schemas.openxmlformats.org/officeDocument/2006/relationships/hyperlink" Target="https://talan.bank.gov.ua/get-user-certificate/38CHxIZZuY2HMQG2k-i2" TargetMode="External"/><Relationship Id="rId125" Type="http://schemas.openxmlformats.org/officeDocument/2006/relationships/hyperlink" Target="https://talan.bank.gov.ua/get-user-certificate/38CHxZESJLXxvhoC_gg2" TargetMode="External"/><Relationship Id="rId141" Type="http://schemas.openxmlformats.org/officeDocument/2006/relationships/hyperlink" Target="https://talan.bank.gov.ua/get-user-certificate/38CHxHzo1cIaDtSoEeZS" TargetMode="External"/><Relationship Id="rId146" Type="http://schemas.openxmlformats.org/officeDocument/2006/relationships/hyperlink" Target="https://talan.bank.gov.ua/get-user-certificate/38CHxGiYgn-QoUeT2ma7" TargetMode="External"/><Relationship Id="rId167" Type="http://schemas.openxmlformats.org/officeDocument/2006/relationships/hyperlink" Target="https://talan.bank.gov.ua/get-user-certificate/38CHx95s_Zq4cCAexRQG" TargetMode="External"/><Relationship Id="rId7" Type="http://schemas.openxmlformats.org/officeDocument/2006/relationships/hyperlink" Target="https://talan.bank.gov.ua/get-user-certificate/38CHxnLNbcfUzV7ODJ9K" TargetMode="External"/><Relationship Id="rId71" Type="http://schemas.openxmlformats.org/officeDocument/2006/relationships/hyperlink" Target="https://talan.bank.gov.ua/get-user-certificate/38CHxEErEfNiz2buz5hR" TargetMode="External"/><Relationship Id="rId92" Type="http://schemas.openxmlformats.org/officeDocument/2006/relationships/hyperlink" Target="https://talan.bank.gov.ua/get-user-certificate/38CHx5Rj2dBDi9-Tx3xA" TargetMode="External"/><Relationship Id="rId162" Type="http://schemas.openxmlformats.org/officeDocument/2006/relationships/hyperlink" Target="https://talan.bank.gov.ua/get-user-certificate/38CHxy68PCrGCsjRzFqj" TargetMode="External"/><Relationship Id="rId183" Type="http://schemas.openxmlformats.org/officeDocument/2006/relationships/hyperlink" Target="https://talan.bank.gov.ua/get-user-certificate/rdFrtjsOwB0UPnYjvXrT" TargetMode="External"/><Relationship Id="rId2" Type="http://schemas.openxmlformats.org/officeDocument/2006/relationships/hyperlink" Target="https://talan.bank.gov.ua/get-user-certificate/38CHxNW0kz--2ZrgHJe4" TargetMode="External"/><Relationship Id="rId29" Type="http://schemas.openxmlformats.org/officeDocument/2006/relationships/hyperlink" Target="https://talan.bank.gov.ua/get-user-certificate/38CHxj6DQ_MIv9qpw1Dg" TargetMode="External"/><Relationship Id="rId24" Type="http://schemas.openxmlformats.org/officeDocument/2006/relationships/hyperlink" Target="https://talan.bank.gov.ua/get-user-certificate/38CHxd66lFM11axQDEa9" TargetMode="External"/><Relationship Id="rId40" Type="http://schemas.openxmlformats.org/officeDocument/2006/relationships/hyperlink" Target="https://talan.bank.gov.ua/get-user-certificate/38CHxCVySXOAFVezDjiG" TargetMode="External"/><Relationship Id="rId45" Type="http://schemas.openxmlformats.org/officeDocument/2006/relationships/hyperlink" Target="https://talan.bank.gov.ua/get-user-certificate/38CHxyOT2dPTuayJSIVc" TargetMode="External"/><Relationship Id="rId66" Type="http://schemas.openxmlformats.org/officeDocument/2006/relationships/hyperlink" Target="https://talan.bank.gov.ua/get-user-certificate/38CHxoXrtdNgsPKzeHqL" TargetMode="External"/><Relationship Id="rId87" Type="http://schemas.openxmlformats.org/officeDocument/2006/relationships/hyperlink" Target="https://talan.bank.gov.ua/get-user-certificate/38CHxXTQksxEGITXDffd" TargetMode="External"/><Relationship Id="rId110" Type="http://schemas.openxmlformats.org/officeDocument/2006/relationships/hyperlink" Target="https://talan.bank.gov.ua/get-user-certificate/38CHxaXRLGQN6BRsWo0P" TargetMode="External"/><Relationship Id="rId115" Type="http://schemas.openxmlformats.org/officeDocument/2006/relationships/hyperlink" Target="https://talan.bank.gov.ua/get-user-certificate/38CHxivkUGIw3ogxRqcu" TargetMode="External"/><Relationship Id="rId131" Type="http://schemas.openxmlformats.org/officeDocument/2006/relationships/hyperlink" Target="https://talan.bank.gov.ua/get-user-certificate/38CHxnQ965mir9TWD_ej" TargetMode="External"/><Relationship Id="rId136" Type="http://schemas.openxmlformats.org/officeDocument/2006/relationships/hyperlink" Target="https://talan.bank.gov.ua/get-user-certificate/38CHxLF-CBBD7WstPbUr" TargetMode="External"/><Relationship Id="rId157" Type="http://schemas.openxmlformats.org/officeDocument/2006/relationships/hyperlink" Target="https://talan.bank.gov.ua/get-user-certificate/38CHx_FtphGS41KOpv-q" TargetMode="External"/><Relationship Id="rId178" Type="http://schemas.openxmlformats.org/officeDocument/2006/relationships/hyperlink" Target="https://talan.bank.gov.ua/get-user-certificate/38CHxpCEI9ggHAdDdw6g" TargetMode="External"/><Relationship Id="rId61" Type="http://schemas.openxmlformats.org/officeDocument/2006/relationships/hyperlink" Target="https://talan.bank.gov.ua/get-user-certificate/38CHxp6_xA7iP_yQaLZH" TargetMode="External"/><Relationship Id="rId82" Type="http://schemas.openxmlformats.org/officeDocument/2006/relationships/hyperlink" Target="https://talan.bank.gov.ua/get-user-certificate/38CHxHqAlHWOAHodp36g" TargetMode="External"/><Relationship Id="rId152" Type="http://schemas.openxmlformats.org/officeDocument/2006/relationships/hyperlink" Target="https://talan.bank.gov.ua/get-user-certificate/38CHxDm68gTHfzqCeiL6" TargetMode="External"/><Relationship Id="rId173" Type="http://schemas.openxmlformats.org/officeDocument/2006/relationships/hyperlink" Target="https://talan.bank.gov.ua/get-user-certificate/38CHxU5KHfxJPYmU5v82" TargetMode="External"/><Relationship Id="rId19" Type="http://schemas.openxmlformats.org/officeDocument/2006/relationships/hyperlink" Target="https://talan.bank.gov.ua/get-user-certificate/38CHxV535sDShpRtRwbD" TargetMode="External"/><Relationship Id="rId14" Type="http://schemas.openxmlformats.org/officeDocument/2006/relationships/hyperlink" Target="https://talan.bank.gov.ua/get-user-certificate/38CHx2NZOFdfjEb8LMQX" TargetMode="External"/><Relationship Id="rId30" Type="http://schemas.openxmlformats.org/officeDocument/2006/relationships/hyperlink" Target="https://talan.bank.gov.ua/get-user-certificate/38CHxqoLP6Tv0A_SKPuV" TargetMode="External"/><Relationship Id="rId35" Type="http://schemas.openxmlformats.org/officeDocument/2006/relationships/hyperlink" Target="https://talan.bank.gov.ua/get-user-certificate/38CHxxvgp4YChGsIYSyH" TargetMode="External"/><Relationship Id="rId56" Type="http://schemas.openxmlformats.org/officeDocument/2006/relationships/hyperlink" Target="https://talan.bank.gov.ua/get-user-certificate/38CHxyeef0JAmiOcScrj" TargetMode="External"/><Relationship Id="rId77" Type="http://schemas.openxmlformats.org/officeDocument/2006/relationships/hyperlink" Target="https://talan.bank.gov.ua/get-user-certificate/38CHxlZb2ufjYhpbcdjv" TargetMode="External"/><Relationship Id="rId100" Type="http://schemas.openxmlformats.org/officeDocument/2006/relationships/hyperlink" Target="https://talan.bank.gov.ua/get-user-certificate/38CHxpKDsQEAo6FzcGQg" TargetMode="External"/><Relationship Id="rId105" Type="http://schemas.openxmlformats.org/officeDocument/2006/relationships/hyperlink" Target="https://talan.bank.gov.ua/get-user-certificate/38CHxa7uXXcQXHaPmXXT" TargetMode="External"/><Relationship Id="rId126" Type="http://schemas.openxmlformats.org/officeDocument/2006/relationships/hyperlink" Target="https://talan.bank.gov.ua/get-user-certificate/38CHx7ZSABdmu7-j_Znj" TargetMode="External"/><Relationship Id="rId147" Type="http://schemas.openxmlformats.org/officeDocument/2006/relationships/hyperlink" Target="https://talan.bank.gov.ua/get-user-certificate/38CHx0vsVqdUlg28OmFh" TargetMode="External"/><Relationship Id="rId168" Type="http://schemas.openxmlformats.org/officeDocument/2006/relationships/hyperlink" Target="https://talan.bank.gov.ua/get-user-certificate/38CHxZTakKyKI1GCQnda" TargetMode="External"/><Relationship Id="rId8" Type="http://schemas.openxmlformats.org/officeDocument/2006/relationships/hyperlink" Target="https://talan.bank.gov.ua/get-user-certificate/38CHxGaXj3jUaBzggLWO" TargetMode="External"/><Relationship Id="rId51" Type="http://schemas.openxmlformats.org/officeDocument/2006/relationships/hyperlink" Target="https://talan.bank.gov.ua/get-user-certificate/38CHxfhbuG671j6i_kPk" TargetMode="External"/><Relationship Id="rId72" Type="http://schemas.openxmlformats.org/officeDocument/2006/relationships/hyperlink" Target="https://talan.bank.gov.ua/get-user-certificate/38CHx2dywYhv5-5wR0Ir" TargetMode="External"/><Relationship Id="rId93" Type="http://schemas.openxmlformats.org/officeDocument/2006/relationships/hyperlink" Target="https://talan.bank.gov.ua/get-user-certificate/38CHxejDhFWg41UK05aX" TargetMode="External"/><Relationship Id="rId98" Type="http://schemas.openxmlformats.org/officeDocument/2006/relationships/hyperlink" Target="https://talan.bank.gov.ua/get-user-certificate/38CHxGpsk0p0QxzT6ayK" TargetMode="External"/><Relationship Id="rId121" Type="http://schemas.openxmlformats.org/officeDocument/2006/relationships/hyperlink" Target="https://talan.bank.gov.ua/get-user-certificate/38CHxVkZuOQYSsEikkjQ" TargetMode="External"/><Relationship Id="rId142" Type="http://schemas.openxmlformats.org/officeDocument/2006/relationships/hyperlink" Target="https://talan.bank.gov.ua/get-user-certificate/38CHx89jFTp3WcQ3sH3I" TargetMode="External"/><Relationship Id="rId163" Type="http://schemas.openxmlformats.org/officeDocument/2006/relationships/hyperlink" Target="https://talan.bank.gov.ua/get-user-certificate/38CHxsnNc9XvFnH6Ct67" TargetMode="External"/><Relationship Id="rId184" Type="http://schemas.openxmlformats.org/officeDocument/2006/relationships/hyperlink" Target="https://talan.bank.gov.ua/get-user-certificate/QzJl6VBdWN22SMvmKNQq" TargetMode="External"/><Relationship Id="rId3" Type="http://schemas.openxmlformats.org/officeDocument/2006/relationships/hyperlink" Target="https://talan.bank.gov.ua/get-user-certificate/38CHxAvMximTuct76W4Q" TargetMode="External"/><Relationship Id="rId25" Type="http://schemas.openxmlformats.org/officeDocument/2006/relationships/hyperlink" Target="https://talan.bank.gov.ua/get-user-certificate/38CHxfV_GGYZQYHzflq4" TargetMode="External"/><Relationship Id="rId46" Type="http://schemas.openxmlformats.org/officeDocument/2006/relationships/hyperlink" Target="https://talan.bank.gov.ua/get-user-certificate/38CHxVmszWckA7U0sW18" TargetMode="External"/><Relationship Id="rId67" Type="http://schemas.openxmlformats.org/officeDocument/2006/relationships/hyperlink" Target="https://talan.bank.gov.ua/get-user-certificate/38CHxbUaNfc_OkdhDBeb" TargetMode="External"/><Relationship Id="rId116" Type="http://schemas.openxmlformats.org/officeDocument/2006/relationships/hyperlink" Target="https://talan.bank.gov.ua/get-user-certificate/38CHxeJRLgjt8QO2Yn3k" TargetMode="External"/><Relationship Id="rId137" Type="http://schemas.openxmlformats.org/officeDocument/2006/relationships/hyperlink" Target="https://talan.bank.gov.ua/get-user-certificate/38CHx9QkRPNLvEUmk_Kp" TargetMode="External"/><Relationship Id="rId158" Type="http://schemas.openxmlformats.org/officeDocument/2006/relationships/hyperlink" Target="https://talan.bank.gov.ua/get-user-certificate/38CHxm1dmNZjOwI3Y9x7" TargetMode="External"/><Relationship Id="rId20" Type="http://schemas.openxmlformats.org/officeDocument/2006/relationships/hyperlink" Target="https://talan.bank.gov.ua/get-user-certificate/38CHxXA2zjSt2nBDoOBz" TargetMode="External"/><Relationship Id="rId41" Type="http://schemas.openxmlformats.org/officeDocument/2006/relationships/hyperlink" Target="https://talan.bank.gov.ua/get-user-certificate/38CHx9Z_rTnywKutDStT" TargetMode="External"/><Relationship Id="rId62" Type="http://schemas.openxmlformats.org/officeDocument/2006/relationships/hyperlink" Target="https://talan.bank.gov.ua/get-user-certificate/38CHxYOdEzOeIRBjNN2F" TargetMode="External"/><Relationship Id="rId83" Type="http://schemas.openxmlformats.org/officeDocument/2006/relationships/hyperlink" Target="https://talan.bank.gov.ua/get-user-certificate/38CHx2h11IeZ_t6L3nZQ" TargetMode="External"/><Relationship Id="rId88" Type="http://schemas.openxmlformats.org/officeDocument/2006/relationships/hyperlink" Target="https://talan.bank.gov.ua/get-user-certificate/38CHxCmvP0ljbXCl1KP_" TargetMode="External"/><Relationship Id="rId111" Type="http://schemas.openxmlformats.org/officeDocument/2006/relationships/hyperlink" Target="https://talan.bank.gov.ua/get-user-certificate/38CHx79mc-eYpBlLX8DO" TargetMode="External"/><Relationship Id="rId132" Type="http://schemas.openxmlformats.org/officeDocument/2006/relationships/hyperlink" Target="https://talan.bank.gov.ua/get-user-certificate/38CHxzqqXddY8xu38t-Y" TargetMode="External"/><Relationship Id="rId153" Type="http://schemas.openxmlformats.org/officeDocument/2006/relationships/hyperlink" Target="https://talan.bank.gov.ua/get-user-certificate/38CHxhaKa6Xv_MCoCrF2" TargetMode="External"/><Relationship Id="rId174" Type="http://schemas.openxmlformats.org/officeDocument/2006/relationships/hyperlink" Target="https://talan.bank.gov.ua/get-user-certificate/38CHx1FKyNeWUZf8qj4d" TargetMode="External"/><Relationship Id="rId179" Type="http://schemas.openxmlformats.org/officeDocument/2006/relationships/hyperlink" Target="https://talan.bank.gov.ua/get-user-certificate/38CHxV3zNeeKHIjW66ts" TargetMode="External"/><Relationship Id="rId15" Type="http://schemas.openxmlformats.org/officeDocument/2006/relationships/hyperlink" Target="https://talan.bank.gov.ua/get-user-certificate/38CHxNPUXDUGLGaD7wzR" TargetMode="External"/><Relationship Id="rId36" Type="http://schemas.openxmlformats.org/officeDocument/2006/relationships/hyperlink" Target="https://talan.bank.gov.ua/get-user-certificate/38CHxfy_vFjqw2pAy2S7" TargetMode="External"/><Relationship Id="rId57" Type="http://schemas.openxmlformats.org/officeDocument/2006/relationships/hyperlink" Target="https://talan.bank.gov.ua/get-user-certificate/38CHxTn_dyIndAo9MPji" TargetMode="External"/><Relationship Id="rId106" Type="http://schemas.openxmlformats.org/officeDocument/2006/relationships/hyperlink" Target="https://talan.bank.gov.ua/get-user-certificate/38CHxfvAAUSwLT4n6RwU" TargetMode="External"/><Relationship Id="rId127" Type="http://schemas.openxmlformats.org/officeDocument/2006/relationships/hyperlink" Target="https://talan.bank.gov.ua/get-user-certificate/38CHxIYIPS8YxQQNhr5w" TargetMode="External"/><Relationship Id="rId10" Type="http://schemas.openxmlformats.org/officeDocument/2006/relationships/hyperlink" Target="https://talan.bank.gov.ua/get-user-certificate/38CHxUjvVKLFYCI6SLYh" TargetMode="External"/><Relationship Id="rId31" Type="http://schemas.openxmlformats.org/officeDocument/2006/relationships/hyperlink" Target="https://talan.bank.gov.ua/get-user-certificate/38CHxIUbkmwkqcxSWEB1" TargetMode="External"/><Relationship Id="rId52" Type="http://schemas.openxmlformats.org/officeDocument/2006/relationships/hyperlink" Target="https://talan.bank.gov.ua/get-user-certificate/38CHxBSf1Etk5fv87Ksp" TargetMode="External"/><Relationship Id="rId73" Type="http://schemas.openxmlformats.org/officeDocument/2006/relationships/hyperlink" Target="https://talan.bank.gov.ua/get-user-certificate/38CHxQjPlJHVgTgzuZOR" TargetMode="External"/><Relationship Id="rId78" Type="http://schemas.openxmlformats.org/officeDocument/2006/relationships/hyperlink" Target="https://talan.bank.gov.ua/get-user-certificate/38CHx3TIMm7HKloDhszf" TargetMode="External"/><Relationship Id="rId94" Type="http://schemas.openxmlformats.org/officeDocument/2006/relationships/hyperlink" Target="https://talan.bank.gov.ua/get-user-certificate/38CHxXxUbOZsQi_ji6Tp" TargetMode="External"/><Relationship Id="rId99" Type="http://schemas.openxmlformats.org/officeDocument/2006/relationships/hyperlink" Target="https://talan.bank.gov.ua/get-user-certificate/38CHxAL79Idu7sQT9Tw0" TargetMode="External"/><Relationship Id="rId101" Type="http://schemas.openxmlformats.org/officeDocument/2006/relationships/hyperlink" Target="https://talan.bank.gov.ua/get-user-certificate/38CHxzNuQllDqxfXJheb" TargetMode="External"/><Relationship Id="rId122" Type="http://schemas.openxmlformats.org/officeDocument/2006/relationships/hyperlink" Target="https://talan.bank.gov.ua/get-user-certificate/38CHx2dvCIaLi6uj58AJ" TargetMode="External"/><Relationship Id="rId143" Type="http://schemas.openxmlformats.org/officeDocument/2006/relationships/hyperlink" Target="https://talan.bank.gov.ua/get-user-certificate/38CHxPPnCL_YKPdrueHv" TargetMode="External"/><Relationship Id="rId148" Type="http://schemas.openxmlformats.org/officeDocument/2006/relationships/hyperlink" Target="https://talan.bank.gov.ua/get-user-certificate/38CHx8qWgN_zRlylA5rf" TargetMode="External"/><Relationship Id="rId164" Type="http://schemas.openxmlformats.org/officeDocument/2006/relationships/hyperlink" Target="https://talan.bank.gov.ua/get-user-certificate/38CHxQ31Rjo7buTdCE7o" TargetMode="External"/><Relationship Id="rId169" Type="http://schemas.openxmlformats.org/officeDocument/2006/relationships/hyperlink" Target="https://talan.bank.gov.ua/get-user-certificate/38CHx-7cpszQ9CqWs3DJ" TargetMode="External"/><Relationship Id="rId185" Type="http://schemas.openxmlformats.org/officeDocument/2006/relationships/hyperlink" Target="https://talan.bank.gov.ua/get-user-certificate/QzJl6f4I6KTdukSy2rVs" TargetMode="External"/><Relationship Id="rId4" Type="http://schemas.openxmlformats.org/officeDocument/2006/relationships/hyperlink" Target="https://talan.bank.gov.ua/get-user-certificate/38CHxI-RBMdx8N9MWoPI" TargetMode="External"/><Relationship Id="rId9" Type="http://schemas.openxmlformats.org/officeDocument/2006/relationships/hyperlink" Target="https://talan.bank.gov.ua/get-user-certificate/38CHxq2XBNZdCqj7Myge" TargetMode="External"/><Relationship Id="rId180" Type="http://schemas.openxmlformats.org/officeDocument/2006/relationships/hyperlink" Target="https://talan.bank.gov.ua/get-user-certificate/38CHxYl1a3eF9fvMhgXb" TargetMode="External"/><Relationship Id="rId26" Type="http://schemas.openxmlformats.org/officeDocument/2006/relationships/hyperlink" Target="https://talan.bank.gov.ua/get-user-certificate/38CHxtCcDsHBHDrv20bA" TargetMode="External"/><Relationship Id="rId47" Type="http://schemas.openxmlformats.org/officeDocument/2006/relationships/hyperlink" Target="https://talan.bank.gov.ua/get-user-certificate/38CHx1lLBfPlgr6358qp" TargetMode="External"/><Relationship Id="rId68" Type="http://schemas.openxmlformats.org/officeDocument/2006/relationships/hyperlink" Target="https://talan.bank.gov.ua/get-user-certificate/38CHx9cfrDdq9Bnx8msQ" TargetMode="External"/><Relationship Id="rId89" Type="http://schemas.openxmlformats.org/officeDocument/2006/relationships/hyperlink" Target="https://talan.bank.gov.ua/get-user-certificate/38CHxBr4bQEEhe5NdUqT" TargetMode="External"/><Relationship Id="rId112" Type="http://schemas.openxmlformats.org/officeDocument/2006/relationships/hyperlink" Target="https://talan.bank.gov.ua/get-user-certificate/38CHxzkYMPTzeAeyKb4-" TargetMode="External"/><Relationship Id="rId133" Type="http://schemas.openxmlformats.org/officeDocument/2006/relationships/hyperlink" Target="https://talan.bank.gov.ua/get-user-certificate/38CHxWgLzEbiOuUESJeS" TargetMode="External"/><Relationship Id="rId154" Type="http://schemas.openxmlformats.org/officeDocument/2006/relationships/hyperlink" Target="https://talan.bank.gov.ua/get-user-certificate/38CHxe0I3L0uyS6FZmFU" TargetMode="External"/><Relationship Id="rId175" Type="http://schemas.openxmlformats.org/officeDocument/2006/relationships/hyperlink" Target="https://talan.bank.gov.ua/get-user-certificate/38CHxGsDhTh8z3dJNYFJ" TargetMode="External"/><Relationship Id="rId16" Type="http://schemas.openxmlformats.org/officeDocument/2006/relationships/hyperlink" Target="https://talan.bank.gov.ua/get-user-certificate/38CHxbsCGvmhH6DF0YKY" TargetMode="External"/><Relationship Id="rId37" Type="http://schemas.openxmlformats.org/officeDocument/2006/relationships/hyperlink" Target="https://talan.bank.gov.ua/get-user-certificate/38CHxzz-aEf9vMcC8rIW" TargetMode="External"/><Relationship Id="rId58" Type="http://schemas.openxmlformats.org/officeDocument/2006/relationships/hyperlink" Target="https://talan.bank.gov.ua/get-user-certificate/38CHx9cFCYMHw9_uOtcq" TargetMode="External"/><Relationship Id="rId79" Type="http://schemas.openxmlformats.org/officeDocument/2006/relationships/hyperlink" Target="https://talan.bank.gov.ua/get-user-certificate/38CHx21e5LbUtu6IED43" TargetMode="External"/><Relationship Id="rId102" Type="http://schemas.openxmlformats.org/officeDocument/2006/relationships/hyperlink" Target="https://talan.bank.gov.ua/get-user-certificate/38CHxrUpitpG_VVEYGQh" TargetMode="External"/><Relationship Id="rId123" Type="http://schemas.openxmlformats.org/officeDocument/2006/relationships/hyperlink" Target="https://talan.bank.gov.ua/get-user-certificate/38CHxKasOzMq5l41WGqB" TargetMode="External"/><Relationship Id="rId144" Type="http://schemas.openxmlformats.org/officeDocument/2006/relationships/hyperlink" Target="https://talan.bank.gov.ua/get-user-certificate/38CHxc1F4zwlAA8YPNks" TargetMode="External"/><Relationship Id="rId90" Type="http://schemas.openxmlformats.org/officeDocument/2006/relationships/hyperlink" Target="https://talan.bank.gov.ua/get-user-certificate/38CHxq-eKes8aj4RuuLL" TargetMode="External"/><Relationship Id="rId165" Type="http://schemas.openxmlformats.org/officeDocument/2006/relationships/hyperlink" Target="https://talan.bank.gov.ua/get-user-certificate/38CHxmG2ZfguOHpvPjbn" TargetMode="External"/><Relationship Id="rId186" Type="http://schemas.openxmlformats.org/officeDocument/2006/relationships/hyperlink" Target="https://talan.bank.gov.ua/get-user-certificate/QzJl6n2UAY8UEd11o5CK" TargetMode="External"/><Relationship Id="rId27" Type="http://schemas.openxmlformats.org/officeDocument/2006/relationships/hyperlink" Target="https://talan.bank.gov.ua/get-user-certificate/38CHxsS0mtqDJzDNHDHj" TargetMode="External"/><Relationship Id="rId48" Type="http://schemas.openxmlformats.org/officeDocument/2006/relationships/hyperlink" Target="https://talan.bank.gov.ua/get-user-certificate/38CHx9QdAUJATy7nHeV9" TargetMode="External"/><Relationship Id="rId69" Type="http://schemas.openxmlformats.org/officeDocument/2006/relationships/hyperlink" Target="https://talan.bank.gov.ua/get-user-certificate/38CHx3p5nEr-5-h0l5E5" TargetMode="External"/><Relationship Id="rId113" Type="http://schemas.openxmlformats.org/officeDocument/2006/relationships/hyperlink" Target="https://talan.bank.gov.ua/get-user-certificate/38CHxVy8dWqqMTzTA3K0" TargetMode="External"/><Relationship Id="rId134" Type="http://schemas.openxmlformats.org/officeDocument/2006/relationships/hyperlink" Target="https://talan.bank.gov.ua/get-user-certificate/38CHx0tfO9qdfekF-gCY" TargetMode="External"/><Relationship Id="rId80" Type="http://schemas.openxmlformats.org/officeDocument/2006/relationships/hyperlink" Target="https://talan.bank.gov.ua/get-user-certificate/38CHxfVDP1YSYbqbQHjS" TargetMode="External"/><Relationship Id="rId155" Type="http://schemas.openxmlformats.org/officeDocument/2006/relationships/hyperlink" Target="https://talan.bank.gov.ua/get-user-certificate/38CHxgDqke1UDJWFcrMW" TargetMode="External"/><Relationship Id="rId176" Type="http://schemas.openxmlformats.org/officeDocument/2006/relationships/hyperlink" Target="https://talan.bank.gov.ua/get-user-certificate/38CHxRr5T8UO3zviajOJ" TargetMode="External"/><Relationship Id="rId17" Type="http://schemas.openxmlformats.org/officeDocument/2006/relationships/hyperlink" Target="https://talan.bank.gov.ua/get-user-certificate/38CHxbY6LrQLlUvBFEBH" TargetMode="External"/><Relationship Id="rId38" Type="http://schemas.openxmlformats.org/officeDocument/2006/relationships/hyperlink" Target="https://talan.bank.gov.ua/get-user-certificate/38CHxHhOZ-pq_W7VPG6F" TargetMode="External"/><Relationship Id="rId59" Type="http://schemas.openxmlformats.org/officeDocument/2006/relationships/hyperlink" Target="https://talan.bank.gov.ua/get-user-certificate/38CHx_Sa9IyDWGnA89iL" TargetMode="External"/><Relationship Id="rId103" Type="http://schemas.openxmlformats.org/officeDocument/2006/relationships/hyperlink" Target="https://talan.bank.gov.ua/get-user-certificate/38CHxfwIDoELt3jTIHpA" TargetMode="External"/><Relationship Id="rId124" Type="http://schemas.openxmlformats.org/officeDocument/2006/relationships/hyperlink" Target="https://talan.bank.gov.ua/get-user-certificate/38CHxLYwYsupJLgQb2_3" TargetMode="External"/><Relationship Id="rId70" Type="http://schemas.openxmlformats.org/officeDocument/2006/relationships/hyperlink" Target="https://talan.bank.gov.ua/get-user-certificate/38CHx2Nr4hoKz_RnUjro" TargetMode="External"/><Relationship Id="rId91" Type="http://schemas.openxmlformats.org/officeDocument/2006/relationships/hyperlink" Target="https://talan.bank.gov.ua/get-user-certificate/38CHxSLMgP7tvH8eX5nT" TargetMode="External"/><Relationship Id="rId145" Type="http://schemas.openxmlformats.org/officeDocument/2006/relationships/hyperlink" Target="https://talan.bank.gov.ua/get-user-certificate/38CHxHnNA9SrRbpCaRRw" TargetMode="External"/><Relationship Id="rId166" Type="http://schemas.openxmlformats.org/officeDocument/2006/relationships/hyperlink" Target="https://talan.bank.gov.ua/get-user-certificate/38CHxKSOPCohHjBCBPuG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s://talan.bank.gov.ua/get-user-certificate/38CHxjdC2dqdoYWZ9RP7" TargetMode="External"/><Relationship Id="rId28" Type="http://schemas.openxmlformats.org/officeDocument/2006/relationships/hyperlink" Target="https://talan.bank.gov.ua/get-user-certificate/38CHxJ_Sfqgq0NZ2JNO7" TargetMode="External"/><Relationship Id="rId49" Type="http://schemas.openxmlformats.org/officeDocument/2006/relationships/hyperlink" Target="https://talan.bank.gov.ua/get-user-certificate/38CHxgFmeKpQ-7PmGGlj" TargetMode="External"/><Relationship Id="rId114" Type="http://schemas.openxmlformats.org/officeDocument/2006/relationships/hyperlink" Target="https://talan.bank.gov.ua/get-user-certificate/38CHx6rw7MVTXRRzkchr" TargetMode="External"/><Relationship Id="rId60" Type="http://schemas.openxmlformats.org/officeDocument/2006/relationships/hyperlink" Target="https://talan.bank.gov.ua/get-user-certificate/38CHxZjeBsjZdE6Bqw_F" TargetMode="External"/><Relationship Id="rId81" Type="http://schemas.openxmlformats.org/officeDocument/2006/relationships/hyperlink" Target="https://talan.bank.gov.ua/get-user-certificate/38CHxEdHLUgfGv6QnyOE" TargetMode="External"/><Relationship Id="rId135" Type="http://schemas.openxmlformats.org/officeDocument/2006/relationships/hyperlink" Target="https://talan.bank.gov.ua/get-user-certificate/38CHxKSbgr6jfrvoLIbf" TargetMode="External"/><Relationship Id="rId156" Type="http://schemas.openxmlformats.org/officeDocument/2006/relationships/hyperlink" Target="https://talan.bank.gov.ua/get-user-certificate/38CHxqCdaOP_VvhrQSSI" TargetMode="External"/><Relationship Id="rId177" Type="http://schemas.openxmlformats.org/officeDocument/2006/relationships/hyperlink" Target="https://talan.bank.gov.ua/get-user-certificate/38CHxsLUUkhJ8TwqUe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abSelected="1" workbookViewId="0">
      <selection activeCell="K180" sqref="K180"/>
    </sheetView>
  </sheetViews>
  <sheetFormatPr defaultRowHeight="14.4" x14ac:dyDescent="0.3"/>
  <cols>
    <col min="1" max="1" width="8.88671875" style="4"/>
    <col min="2" max="2" width="34.6640625" customWidth="1"/>
    <col min="3" max="3" width="28.77734375" style="1" customWidth="1"/>
    <col min="4" max="4" width="26.44140625" customWidth="1"/>
  </cols>
  <sheetData>
    <row r="1" spans="1:4" x14ac:dyDescent="0.3">
      <c r="A1" s="2" t="s">
        <v>205</v>
      </c>
      <c r="B1" s="2" t="s">
        <v>0</v>
      </c>
      <c r="C1" s="3" t="s">
        <v>1</v>
      </c>
      <c r="D1" s="2" t="s">
        <v>2</v>
      </c>
    </row>
    <row r="2" spans="1:4" x14ac:dyDescent="0.3">
      <c r="A2" s="4">
        <v>1</v>
      </c>
      <c r="B2" t="s">
        <v>3</v>
      </c>
      <c r="C2" s="1" t="s">
        <v>4</v>
      </c>
      <c r="D2" t="str">
        <f>HYPERLINK("https://talan.bank.gov.ua/get-user-certificate/38CHxjdC2dqdoYWZ9RP7","Завантажити сертифікат")</f>
        <v>Завантажити сертифікат</v>
      </c>
    </row>
    <row r="3" spans="1:4" x14ac:dyDescent="0.3">
      <c r="A3" s="4">
        <v>2</v>
      </c>
      <c r="B3" t="s">
        <v>5</v>
      </c>
      <c r="C3" s="1" t="s">
        <v>4</v>
      </c>
      <c r="D3" t="str">
        <f>HYPERLINK("https://talan.bank.gov.ua/get-user-certificate/38CHxNW0kz--2ZrgHJe4","Завантажити сертифікат")</f>
        <v>Завантажити сертифікат</v>
      </c>
    </row>
    <row r="4" spans="1:4" x14ac:dyDescent="0.3">
      <c r="A4" s="4">
        <v>3</v>
      </c>
      <c r="B4" t="s">
        <v>6</v>
      </c>
      <c r="C4" s="1" t="s">
        <v>4</v>
      </c>
      <c r="D4" t="str">
        <f>HYPERLINK("https://talan.bank.gov.ua/get-user-certificate/38CHxAvMximTuct76W4Q","Завантажити сертифікат")</f>
        <v>Завантажити сертифікат</v>
      </c>
    </row>
    <row r="5" spans="1:4" x14ac:dyDescent="0.3">
      <c r="A5" s="4">
        <v>4</v>
      </c>
      <c r="B5" t="s">
        <v>7</v>
      </c>
      <c r="C5" s="1" t="s">
        <v>4</v>
      </c>
      <c r="D5" t="str">
        <f>HYPERLINK("https://talan.bank.gov.ua/get-user-certificate/38CHxI-RBMdx8N9MWoPI","Завантажити сертифікат")</f>
        <v>Завантажити сертифікат</v>
      </c>
    </row>
    <row r="6" spans="1:4" x14ac:dyDescent="0.3">
      <c r="A6" s="4">
        <v>5</v>
      </c>
      <c r="B6" t="s">
        <v>8</v>
      </c>
      <c r="C6" s="1" t="s">
        <v>4</v>
      </c>
      <c r="D6" t="str">
        <f>HYPERLINK("https://talan.bank.gov.ua/get-user-certificate/38CHxK1SBw-flX7adjzV","Завантажити сертифікат")</f>
        <v>Завантажити сертифікат</v>
      </c>
    </row>
    <row r="7" spans="1:4" x14ac:dyDescent="0.3">
      <c r="A7" s="4">
        <v>6</v>
      </c>
      <c r="B7" t="s">
        <v>9</v>
      </c>
      <c r="C7" s="1" t="s">
        <v>4</v>
      </c>
      <c r="D7" t="str">
        <f>HYPERLINK("https://talan.bank.gov.ua/get-user-certificate/38CHxvnU6cKO89NCQylN","Завантажити сертифікат")</f>
        <v>Завантажити сертифікат</v>
      </c>
    </row>
    <row r="8" spans="1:4" x14ac:dyDescent="0.3">
      <c r="A8" s="4">
        <v>7</v>
      </c>
      <c r="B8" t="s">
        <v>10</v>
      </c>
      <c r="C8" s="1" t="s">
        <v>4</v>
      </c>
      <c r="D8" t="str">
        <f>HYPERLINK("https://talan.bank.gov.ua/get-user-certificate/38CHxnLNbcfUzV7ODJ9K","Завантажити сертифікат")</f>
        <v>Завантажити сертифікат</v>
      </c>
    </row>
    <row r="9" spans="1:4" x14ac:dyDescent="0.3">
      <c r="A9" s="4">
        <v>8</v>
      </c>
      <c r="B9" t="s">
        <v>11</v>
      </c>
      <c r="C9" s="1" t="s">
        <v>4</v>
      </c>
      <c r="D9" t="str">
        <f>HYPERLINK("https://talan.bank.gov.ua/get-user-certificate/38CHxGaXj3jUaBzggLWO","Завантажити сертифікат")</f>
        <v>Завантажити сертифікат</v>
      </c>
    </row>
    <row r="10" spans="1:4" x14ac:dyDescent="0.3">
      <c r="A10" s="4">
        <v>9</v>
      </c>
      <c r="B10" t="s">
        <v>12</v>
      </c>
      <c r="C10" s="1" t="s">
        <v>4</v>
      </c>
      <c r="D10" t="str">
        <f>HYPERLINK("https://talan.bank.gov.ua/get-user-certificate/38CHxq2XBNZdCqj7Myge","Завантажити сертифікат")</f>
        <v>Завантажити сертифікат</v>
      </c>
    </row>
    <row r="11" spans="1:4" x14ac:dyDescent="0.3">
      <c r="A11" s="4">
        <v>10</v>
      </c>
      <c r="B11" t="s">
        <v>13</v>
      </c>
      <c r="C11" s="1" t="s">
        <v>4</v>
      </c>
      <c r="D11" t="str">
        <f>HYPERLINK("https://talan.bank.gov.ua/get-user-certificate/38CHxUjvVKLFYCI6SLYh","Завантажити сертифікат")</f>
        <v>Завантажити сертифікат</v>
      </c>
    </row>
    <row r="12" spans="1:4" x14ac:dyDescent="0.3">
      <c r="A12" s="4">
        <v>11</v>
      </c>
      <c r="B12" t="s">
        <v>14</v>
      </c>
      <c r="C12" s="1" t="s">
        <v>4</v>
      </c>
      <c r="D12" t="str">
        <f>HYPERLINK("https://talan.bank.gov.ua/get-user-certificate/38CHxmyKNbh8Yzk6so5d","Завантажити сертифікат")</f>
        <v>Завантажити сертифікат</v>
      </c>
    </row>
    <row r="13" spans="1:4" x14ac:dyDescent="0.3">
      <c r="A13" s="4">
        <v>12</v>
      </c>
      <c r="B13" t="s">
        <v>15</v>
      </c>
      <c r="C13" s="1" t="s">
        <v>4</v>
      </c>
      <c r="D13" t="str">
        <f>HYPERLINK("https://talan.bank.gov.ua/get-user-certificate/38CHx5sP56zXIelWtFRd","Завантажити сертифікат")</f>
        <v>Завантажити сертифікат</v>
      </c>
    </row>
    <row r="14" spans="1:4" x14ac:dyDescent="0.3">
      <c r="A14" s="4">
        <v>13</v>
      </c>
      <c r="B14" t="s">
        <v>16</v>
      </c>
      <c r="C14" s="1" t="s">
        <v>4</v>
      </c>
      <c r="D14" t="str">
        <f>HYPERLINK("https://talan.bank.gov.ua/get-user-certificate/38CHxAntgsp0iEdgNZf7","Завантажити сертифікат")</f>
        <v>Завантажити сертифікат</v>
      </c>
    </row>
    <row r="15" spans="1:4" x14ac:dyDescent="0.3">
      <c r="A15" s="4">
        <v>14</v>
      </c>
      <c r="B15" t="s">
        <v>17</v>
      </c>
      <c r="C15" s="1" t="s">
        <v>4</v>
      </c>
      <c r="D15" t="str">
        <f>HYPERLINK("https://talan.bank.gov.ua/get-user-certificate/38CHx2NZOFdfjEb8LMQX","Завантажити сертифікат")</f>
        <v>Завантажити сертифікат</v>
      </c>
    </row>
    <row r="16" spans="1:4" x14ac:dyDescent="0.3">
      <c r="A16" s="4">
        <v>15</v>
      </c>
      <c r="B16" t="s">
        <v>18</v>
      </c>
      <c r="C16" s="1" t="s">
        <v>4</v>
      </c>
      <c r="D16" t="str">
        <f>HYPERLINK("https://talan.bank.gov.ua/get-user-certificate/38CHxNPUXDUGLGaD7wzR","Завантажити сертифікат")</f>
        <v>Завантажити сертифікат</v>
      </c>
    </row>
    <row r="17" spans="1:4" x14ac:dyDescent="0.3">
      <c r="A17" s="4">
        <v>16</v>
      </c>
      <c r="B17" t="s">
        <v>19</v>
      </c>
      <c r="C17" s="1" t="s">
        <v>4</v>
      </c>
      <c r="D17" t="str">
        <f>HYPERLINK("https://talan.bank.gov.ua/get-user-certificate/38CHxbsCGvmhH6DF0YKY","Завантажити сертифікат")</f>
        <v>Завантажити сертифікат</v>
      </c>
    </row>
    <row r="18" spans="1:4" x14ac:dyDescent="0.3">
      <c r="A18" s="4">
        <v>17</v>
      </c>
      <c r="B18" t="s">
        <v>20</v>
      </c>
      <c r="C18" s="1" t="s">
        <v>21</v>
      </c>
      <c r="D18" t="str">
        <f>HYPERLINK("https://talan.bank.gov.ua/get-user-certificate/38CHxbY6LrQLlUvBFEBH","Завантажити сертифікат")</f>
        <v>Завантажити сертифікат</v>
      </c>
    </row>
    <row r="19" spans="1:4" x14ac:dyDescent="0.3">
      <c r="A19" s="4">
        <v>18</v>
      </c>
      <c r="B19" t="s">
        <v>22</v>
      </c>
      <c r="C19" s="1" t="s">
        <v>21</v>
      </c>
      <c r="D19" t="str">
        <f>HYPERLINK("https://talan.bank.gov.ua/get-user-certificate/38CHx1axP2gk4nL0eiyI","Завантажити сертифікат")</f>
        <v>Завантажити сертифікат</v>
      </c>
    </row>
    <row r="20" spans="1:4" x14ac:dyDescent="0.3">
      <c r="A20" s="4">
        <v>19</v>
      </c>
      <c r="B20" t="s">
        <v>23</v>
      </c>
      <c r="C20" s="1" t="s">
        <v>21</v>
      </c>
      <c r="D20" t="str">
        <f>HYPERLINK("https://talan.bank.gov.ua/get-user-certificate/38CHxV535sDShpRtRwbD","Завантажити сертифікат")</f>
        <v>Завантажити сертифікат</v>
      </c>
    </row>
    <row r="21" spans="1:4" x14ac:dyDescent="0.3">
      <c r="A21" s="4">
        <v>20</v>
      </c>
      <c r="B21" t="s">
        <v>24</v>
      </c>
      <c r="C21" s="1" t="s">
        <v>21</v>
      </c>
      <c r="D21" t="str">
        <f>HYPERLINK("https://talan.bank.gov.ua/get-user-certificate/38CHxXA2zjSt2nBDoOBz","Завантажити сертифікат")</f>
        <v>Завантажити сертифікат</v>
      </c>
    </row>
    <row r="22" spans="1:4" x14ac:dyDescent="0.3">
      <c r="A22" s="4">
        <v>21</v>
      </c>
      <c r="B22" t="s">
        <v>25</v>
      </c>
      <c r="C22" s="1" t="s">
        <v>21</v>
      </c>
      <c r="D22" t="str">
        <f>HYPERLINK("https://talan.bank.gov.ua/get-user-certificate/38CHxOdfbJwGrgupv4l9","Завантажити сертифікат")</f>
        <v>Завантажити сертифікат</v>
      </c>
    </row>
    <row r="23" spans="1:4" x14ac:dyDescent="0.3">
      <c r="A23" s="4">
        <v>22</v>
      </c>
      <c r="B23" t="s">
        <v>26</v>
      </c>
      <c r="C23" s="1" t="s">
        <v>21</v>
      </c>
      <c r="D23" t="str">
        <f>HYPERLINK("https://talan.bank.gov.ua/get-user-certificate/38CHxyMqtGbcYsaaEzVq","Завантажити сертифікат")</f>
        <v>Завантажити сертифікат</v>
      </c>
    </row>
    <row r="24" spans="1:4" x14ac:dyDescent="0.3">
      <c r="A24" s="4">
        <v>23</v>
      </c>
      <c r="B24" t="s">
        <v>27</v>
      </c>
      <c r="C24" s="1" t="s">
        <v>21</v>
      </c>
      <c r="D24" t="str">
        <f>HYPERLINK("https://talan.bank.gov.ua/get-user-certificate/38CHxLHdZew7ON6g0Vpo","Завантажити сертифікат")</f>
        <v>Завантажити сертифікат</v>
      </c>
    </row>
    <row r="25" spans="1:4" x14ac:dyDescent="0.3">
      <c r="A25" s="4">
        <v>24</v>
      </c>
      <c r="B25" t="s">
        <v>28</v>
      </c>
      <c r="C25" s="1" t="s">
        <v>21</v>
      </c>
      <c r="D25" t="str">
        <f>HYPERLINK("https://talan.bank.gov.ua/get-user-certificate/38CHxd66lFM11axQDEa9","Завантажити сертифікат")</f>
        <v>Завантажити сертифікат</v>
      </c>
    </row>
    <row r="26" spans="1:4" x14ac:dyDescent="0.3">
      <c r="A26" s="4">
        <v>25</v>
      </c>
      <c r="B26" t="s">
        <v>29</v>
      </c>
      <c r="C26" s="1" t="s">
        <v>21</v>
      </c>
      <c r="D26" t="str">
        <f>HYPERLINK("https://talan.bank.gov.ua/get-user-certificate/38CHxfV_GGYZQYHzflq4","Завантажити сертифікат")</f>
        <v>Завантажити сертифікат</v>
      </c>
    </row>
    <row r="27" spans="1:4" x14ac:dyDescent="0.3">
      <c r="A27" s="4">
        <v>26</v>
      </c>
      <c r="B27" t="s">
        <v>30</v>
      </c>
      <c r="C27" s="1" t="s">
        <v>21</v>
      </c>
      <c r="D27" t="str">
        <f>HYPERLINK("https://talan.bank.gov.ua/get-user-certificate/38CHxtCcDsHBHDrv20bA","Завантажити сертифікат")</f>
        <v>Завантажити сертифікат</v>
      </c>
    </row>
    <row r="28" spans="1:4" x14ac:dyDescent="0.3">
      <c r="A28" s="4">
        <v>27</v>
      </c>
      <c r="B28" t="s">
        <v>31</v>
      </c>
      <c r="C28" s="1" t="s">
        <v>21</v>
      </c>
      <c r="D28" t="str">
        <f>HYPERLINK("https://talan.bank.gov.ua/get-user-certificate/38CHxsS0mtqDJzDNHDHj","Завантажити сертифікат")</f>
        <v>Завантажити сертифікат</v>
      </c>
    </row>
    <row r="29" spans="1:4" x14ac:dyDescent="0.3">
      <c r="A29" s="4">
        <v>28</v>
      </c>
      <c r="B29" t="s">
        <v>32</v>
      </c>
      <c r="C29" s="1" t="s">
        <v>21</v>
      </c>
      <c r="D29" t="str">
        <f>HYPERLINK("https://talan.bank.gov.ua/get-user-certificate/38CHxJ_Sfqgq0NZ2JNO7","Завантажити сертифікат")</f>
        <v>Завантажити сертифікат</v>
      </c>
    </row>
    <row r="30" spans="1:4" x14ac:dyDescent="0.3">
      <c r="A30" s="4">
        <v>29</v>
      </c>
      <c r="B30" t="s">
        <v>33</v>
      </c>
      <c r="C30" s="1" t="s">
        <v>21</v>
      </c>
      <c r="D30" t="str">
        <f>HYPERLINK("https://talan.bank.gov.ua/get-user-certificate/38CHxj6DQ_MIv9qpw1Dg","Завантажити сертифікат")</f>
        <v>Завантажити сертифікат</v>
      </c>
    </row>
    <row r="31" spans="1:4" x14ac:dyDescent="0.3">
      <c r="A31" s="4">
        <v>30</v>
      </c>
      <c r="B31" t="s">
        <v>34</v>
      </c>
      <c r="C31" s="1" t="s">
        <v>21</v>
      </c>
      <c r="D31" t="str">
        <f>HYPERLINK("https://talan.bank.gov.ua/get-user-certificate/38CHxqoLP6Tv0A_SKPuV","Завантажити сертифікат")</f>
        <v>Завантажити сертифікат</v>
      </c>
    </row>
    <row r="32" spans="1:4" x14ac:dyDescent="0.3">
      <c r="A32" s="4">
        <v>31</v>
      </c>
      <c r="B32" t="s">
        <v>35</v>
      </c>
      <c r="C32" s="1" t="s">
        <v>21</v>
      </c>
      <c r="D32" t="str">
        <f>HYPERLINK("https://talan.bank.gov.ua/get-user-certificate/38CHxIUbkmwkqcxSWEB1","Завантажити сертифікат")</f>
        <v>Завантажити сертифікат</v>
      </c>
    </row>
    <row r="33" spans="1:4" x14ac:dyDescent="0.3">
      <c r="A33" s="4">
        <v>32</v>
      </c>
      <c r="B33" t="s">
        <v>36</v>
      </c>
      <c r="C33" s="1" t="s">
        <v>21</v>
      </c>
      <c r="D33" t="str">
        <f>HYPERLINK("https://talan.bank.gov.ua/get-user-certificate/38CHxMvgYnFZESZB0IPu","Завантажити сертифікат")</f>
        <v>Завантажити сертифікат</v>
      </c>
    </row>
    <row r="34" spans="1:4" x14ac:dyDescent="0.3">
      <c r="A34" s="4">
        <v>33</v>
      </c>
      <c r="B34" t="s">
        <v>37</v>
      </c>
      <c r="C34" s="1" t="s">
        <v>21</v>
      </c>
      <c r="D34" t="str">
        <f>HYPERLINK("https://talan.bank.gov.ua/get-user-certificate/38CHx4K3Hw7_m2oAUht4","Завантажити сертифікат")</f>
        <v>Завантажити сертифікат</v>
      </c>
    </row>
    <row r="35" spans="1:4" x14ac:dyDescent="0.3">
      <c r="A35" s="4">
        <v>34</v>
      </c>
      <c r="B35" t="s">
        <v>38</v>
      </c>
      <c r="C35" s="1" t="s">
        <v>21</v>
      </c>
      <c r="D35" t="str">
        <f>HYPERLINK("https://talan.bank.gov.ua/get-user-certificate/38CHx1PQJwDap-51u6P6","Завантажити сертифікат")</f>
        <v>Завантажити сертифікат</v>
      </c>
    </row>
    <row r="36" spans="1:4" x14ac:dyDescent="0.3">
      <c r="A36" s="4">
        <v>35</v>
      </c>
      <c r="B36" t="s">
        <v>39</v>
      </c>
      <c r="C36" s="1" t="s">
        <v>21</v>
      </c>
      <c r="D36" t="str">
        <f>HYPERLINK("https://talan.bank.gov.ua/get-user-certificate/38CHxxvgp4YChGsIYSyH","Завантажити сертифікат")</f>
        <v>Завантажити сертифікат</v>
      </c>
    </row>
    <row r="37" spans="1:4" x14ac:dyDescent="0.3">
      <c r="A37" s="4">
        <v>36</v>
      </c>
      <c r="B37" t="s">
        <v>40</v>
      </c>
      <c r="C37" s="1" t="s">
        <v>21</v>
      </c>
      <c r="D37" t="str">
        <f>HYPERLINK("https://talan.bank.gov.ua/get-user-certificate/38CHxfy_vFjqw2pAy2S7","Завантажити сертифікат")</f>
        <v>Завантажити сертифікат</v>
      </c>
    </row>
    <row r="38" spans="1:4" x14ac:dyDescent="0.3">
      <c r="A38" s="4">
        <v>37</v>
      </c>
      <c r="B38" t="s">
        <v>41</v>
      </c>
      <c r="C38" s="1" t="s">
        <v>21</v>
      </c>
      <c r="D38" t="str">
        <f>HYPERLINK("https://talan.bank.gov.ua/get-user-certificate/38CHxzz-aEf9vMcC8rIW","Завантажити сертифікат")</f>
        <v>Завантажити сертифікат</v>
      </c>
    </row>
    <row r="39" spans="1:4" x14ac:dyDescent="0.3">
      <c r="A39" s="4">
        <v>38</v>
      </c>
      <c r="B39" t="s">
        <v>42</v>
      </c>
      <c r="C39" s="1" t="s">
        <v>21</v>
      </c>
      <c r="D39" t="str">
        <f>HYPERLINK("https://talan.bank.gov.ua/get-user-certificate/38CHxHhOZ-pq_W7VPG6F","Завантажити сертифікат")</f>
        <v>Завантажити сертифікат</v>
      </c>
    </row>
    <row r="40" spans="1:4" x14ac:dyDescent="0.3">
      <c r="A40" s="4">
        <v>39</v>
      </c>
      <c r="B40" t="s">
        <v>43</v>
      </c>
      <c r="C40" s="1" t="s">
        <v>44</v>
      </c>
      <c r="D40" t="str">
        <f>HYPERLINK("https://talan.bank.gov.ua/get-user-certificate/38CHxm0eqmBv6ubB5miV","Завантажити сертифікат")</f>
        <v>Завантажити сертифікат</v>
      </c>
    </row>
    <row r="41" spans="1:4" x14ac:dyDescent="0.3">
      <c r="A41" s="4">
        <v>40</v>
      </c>
      <c r="B41" t="s">
        <v>45</v>
      </c>
      <c r="C41" s="1" t="s">
        <v>44</v>
      </c>
      <c r="D41" t="str">
        <f>HYPERLINK("https://talan.bank.gov.ua/get-user-certificate/38CHxCVySXOAFVezDjiG","Завантажити сертифікат")</f>
        <v>Завантажити сертифікат</v>
      </c>
    </row>
    <row r="42" spans="1:4" x14ac:dyDescent="0.3">
      <c r="A42" s="4">
        <v>41</v>
      </c>
      <c r="B42" t="s">
        <v>46</v>
      </c>
      <c r="C42" s="1" t="s">
        <v>44</v>
      </c>
      <c r="D42" t="str">
        <f>HYPERLINK("https://talan.bank.gov.ua/get-user-certificate/38CHx9Z_rTnywKutDStT","Завантажити сертифікат")</f>
        <v>Завантажити сертифікат</v>
      </c>
    </row>
    <row r="43" spans="1:4" x14ac:dyDescent="0.3">
      <c r="A43" s="4">
        <v>42</v>
      </c>
      <c r="B43" t="s">
        <v>47</v>
      </c>
      <c r="C43" s="1" t="s">
        <v>44</v>
      </c>
      <c r="D43" t="str">
        <f>HYPERLINK("https://talan.bank.gov.ua/get-user-certificate/38CHxHFNpNjc0M92_y6L","Завантажити сертифікат")</f>
        <v>Завантажити сертифікат</v>
      </c>
    </row>
    <row r="44" spans="1:4" x14ac:dyDescent="0.3">
      <c r="A44" s="4">
        <v>43</v>
      </c>
      <c r="B44" t="s">
        <v>48</v>
      </c>
      <c r="C44" s="1" t="s">
        <v>44</v>
      </c>
      <c r="D44" t="str">
        <f>HYPERLINK("https://talan.bank.gov.ua/get-user-certificate/38CHxI4gV6xh_UQ8AEJj","Завантажити сертифікат")</f>
        <v>Завантажити сертифікат</v>
      </c>
    </row>
    <row r="45" spans="1:4" x14ac:dyDescent="0.3">
      <c r="A45" s="4">
        <v>44</v>
      </c>
      <c r="B45" t="s">
        <v>49</v>
      </c>
      <c r="C45" s="1" t="s">
        <v>44</v>
      </c>
      <c r="D45" t="str">
        <f>HYPERLINK("https://talan.bank.gov.ua/get-user-certificate/38CHxeoJTFVtvwlRpUxq","Завантажити сертифікат")</f>
        <v>Завантажити сертифікат</v>
      </c>
    </row>
    <row r="46" spans="1:4" x14ac:dyDescent="0.3">
      <c r="A46" s="4">
        <v>45</v>
      </c>
      <c r="B46" t="s">
        <v>50</v>
      </c>
      <c r="C46" s="1" t="s">
        <v>44</v>
      </c>
      <c r="D46" t="str">
        <f>HYPERLINK("https://talan.bank.gov.ua/get-user-certificate/38CHxyOT2dPTuayJSIVc","Завантажити сертифікат")</f>
        <v>Завантажити сертифікат</v>
      </c>
    </row>
    <row r="47" spans="1:4" x14ac:dyDescent="0.3">
      <c r="A47" s="4">
        <v>46</v>
      </c>
      <c r="B47" t="s">
        <v>51</v>
      </c>
      <c r="C47" s="1" t="s">
        <v>44</v>
      </c>
      <c r="D47" t="str">
        <f>HYPERLINK("https://talan.bank.gov.ua/get-user-certificate/38CHxVmszWckA7U0sW18","Завантажити сертифікат")</f>
        <v>Завантажити сертифікат</v>
      </c>
    </row>
    <row r="48" spans="1:4" x14ac:dyDescent="0.3">
      <c r="A48" s="4">
        <v>47</v>
      </c>
      <c r="B48" t="s">
        <v>52</v>
      </c>
      <c r="C48" s="1" t="s">
        <v>44</v>
      </c>
      <c r="D48" t="str">
        <f>HYPERLINK("https://talan.bank.gov.ua/get-user-certificate/38CHx1lLBfPlgr6358qp","Завантажити сертифікат")</f>
        <v>Завантажити сертифікат</v>
      </c>
    </row>
    <row r="49" spans="1:4" x14ac:dyDescent="0.3">
      <c r="A49" s="4">
        <v>48</v>
      </c>
      <c r="B49" t="s">
        <v>45</v>
      </c>
      <c r="C49" s="1" t="s">
        <v>44</v>
      </c>
      <c r="D49" t="str">
        <f>HYPERLINK("https://talan.bank.gov.ua/get-user-certificate/38CHx9QdAUJATy7nHeV9","Завантажити сертифікат")</f>
        <v>Завантажити сертифікат</v>
      </c>
    </row>
    <row r="50" spans="1:4" x14ac:dyDescent="0.3">
      <c r="A50" s="4">
        <v>49</v>
      </c>
      <c r="B50" t="s">
        <v>53</v>
      </c>
      <c r="C50" s="1" t="s">
        <v>44</v>
      </c>
      <c r="D50" t="str">
        <f>HYPERLINK("https://talan.bank.gov.ua/get-user-certificate/38CHxgFmeKpQ-7PmGGlj","Завантажити сертифікат")</f>
        <v>Завантажити сертифікат</v>
      </c>
    </row>
    <row r="51" spans="1:4" x14ac:dyDescent="0.3">
      <c r="A51" s="4">
        <v>50</v>
      </c>
      <c r="B51" t="s">
        <v>54</v>
      </c>
      <c r="C51" s="1" t="s">
        <v>44</v>
      </c>
      <c r="D51" t="str">
        <f>HYPERLINK("https://talan.bank.gov.ua/get-user-certificate/38CHxs1eItLOX2A1jzNT","Завантажити сертифікат")</f>
        <v>Завантажити сертифікат</v>
      </c>
    </row>
    <row r="52" spans="1:4" x14ac:dyDescent="0.3">
      <c r="A52" s="4">
        <v>51</v>
      </c>
      <c r="B52" t="s">
        <v>55</v>
      </c>
      <c r="C52" s="1" t="s">
        <v>44</v>
      </c>
      <c r="D52" t="str">
        <f>HYPERLINK("https://talan.bank.gov.ua/get-user-certificate/38CHxfhbuG671j6i_kPk","Завантажити сертифікат")</f>
        <v>Завантажити сертифікат</v>
      </c>
    </row>
    <row r="53" spans="1:4" x14ac:dyDescent="0.3">
      <c r="A53" s="4">
        <v>52</v>
      </c>
      <c r="B53" t="s">
        <v>56</v>
      </c>
      <c r="C53" s="1" t="s">
        <v>44</v>
      </c>
      <c r="D53" t="str">
        <f>HYPERLINK("https://talan.bank.gov.ua/get-user-certificate/38CHxBSf1Etk5fv87Ksp","Завантажити сертифікат")</f>
        <v>Завантажити сертифікат</v>
      </c>
    </row>
    <row r="54" spans="1:4" x14ac:dyDescent="0.3">
      <c r="A54" s="4">
        <v>53</v>
      </c>
      <c r="B54" t="s">
        <v>43</v>
      </c>
      <c r="C54" s="1" t="s">
        <v>44</v>
      </c>
      <c r="D54" t="str">
        <f>HYPERLINK("https://talan.bank.gov.ua/get-user-certificate/38CHxL5EwtvXyUD3K5Uj","Завантажити сертифікат")</f>
        <v>Завантажити сертифікат</v>
      </c>
    </row>
    <row r="55" spans="1:4" x14ac:dyDescent="0.3">
      <c r="A55" s="4">
        <v>54</v>
      </c>
      <c r="B55" t="s">
        <v>57</v>
      </c>
      <c r="C55" s="1" t="s">
        <v>44</v>
      </c>
      <c r="D55" t="str">
        <f>HYPERLINK("https://talan.bank.gov.ua/get-user-certificate/38CHxtFaXJSRXb7eI_FO","Завантажити сертифікат")</f>
        <v>Завантажити сертифікат</v>
      </c>
    </row>
    <row r="56" spans="1:4" x14ac:dyDescent="0.3">
      <c r="A56" s="4">
        <v>55</v>
      </c>
      <c r="B56" t="s">
        <v>58</v>
      </c>
      <c r="C56" s="1" t="s">
        <v>44</v>
      </c>
      <c r="D56" t="str">
        <f>HYPERLINK("https://talan.bank.gov.ua/get-user-certificate/38CHxJgkJsDZaA5-6h7X","Завантажити сертифікат")</f>
        <v>Завантажити сертифікат</v>
      </c>
    </row>
    <row r="57" spans="1:4" x14ac:dyDescent="0.3">
      <c r="A57" s="4">
        <v>56</v>
      </c>
      <c r="B57" t="s">
        <v>59</v>
      </c>
      <c r="C57" s="1" t="s">
        <v>44</v>
      </c>
      <c r="D57" t="str">
        <f>HYPERLINK("https://talan.bank.gov.ua/get-user-certificate/38CHxyeef0JAmiOcScrj","Завантажити сертифікат")</f>
        <v>Завантажити сертифікат</v>
      </c>
    </row>
    <row r="58" spans="1:4" x14ac:dyDescent="0.3">
      <c r="A58" s="4">
        <v>57</v>
      </c>
      <c r="B58" t="s">
        <v>60</v>
      </c>
      <c r="C58" s="1" t="s">
        <v>44</v>
      </c>
      <c r="D58" t="str">
        <f>HYPERLINK("https://talan.bank.gov.ua/get-user-certificate/38CHxTn_dyIndAo9MPji","Завантажити сертифікат")</f>
        <v>Завантажити сертифікат</v>
      </c>
    </row>
    <row r="59" spans="1:4" x14ac:dyDescent="0.3">
      <c r="A59" s="4">
        <v>58</v>
      </c>
      <c r="B59" t="s">
        <v>61</v>
      </c>
      <c r="C59" s="1" t="s">
        <v>44</v>
      </c>
      <c r="D59" t="str">
        <f>HYPERLINK("https://talan.bank.gov.ua/get-user-certificate/38CHx9cFCYMHw9_uOtcq","Завантажити сертифікат")</f>
        <v>Завантажити сертифікат</v>
      </c>
    </row>
    <row r="60" spans="1:4" x14ac:dyDescent="0.3">
      <c r="A60" s="4">
        <v>59</v>
      </c>
      <c r="B60" t="s">
        <v>62</v>
      </c>
      <c r="C60" s="1" t="s">
        <v>44</v>
      </c>
      <c r="D60" t="str">
        <f>HYPERLINK("https://talan.bank.gov.ua/get-user-certificate/38CHx_Sa9IyDWGnA89iL","Завантажити сертифікат")</f>
        <v>Завантажити сертифікат</v>
      </c>
    </row>
    <row r="61" spans="1:4" x14ac:dyDescent="0.3">
      <c r="A61" s="4">
        <v>60</v>
      </c>
      <c r="B61" t="s">
        <v>63</v>
      </c>
      <c r="C61" s="1" t="s">
        <v>44</v>
      </c>
      <c r="D61" t="str">
        <f>HYPERLINK("https://talan.bank.gov.ua/get-user-certificate/38CHxZjeBsjZdE6Bqw_F","Завантажити сертифікат")</f>
        <v>Завантажити сертифікат</v>
      </c>
    </row>
    <row r="62" spans="1:4" x14ac:dyDescent="0.3">
      <c r="A62" s="4">
        <v>61</v>
      </c>
      <c r="B62" t="s">
        <v>64</v>
      </c>
      <c r="C62" s="1" t="s">
        <v>44</v>
      </c>
      <c r="D62" t="str">
        <f>HYPERLINK("https://talan.bank.gov.ua/get-user-certificate/38CHxp6_xA7iP_yQaLZH","Завантажити сертифікат")</f>
        <v>Завантажити сертифікат</v>
      </c>
    </row>
    <row r="63" spans="1:4" x14ac:dyDescent="0.3">
      <c r="A63" s="4">
        <v>62</v>
      </c>
      <c r="B63" t="s">
        <v>65</v>
      </c>
      <c r="C63" s="1" t="s">
        <v>44</v>
      </c>
      <c r="D63" t="str">
        <f>HYPERLINK("https://talan.bank.gov.ua/get-user-certificate/38CHxYOdEzOeIRBjNN2F","Завантажити сертифікат")</f>
        <v>Завантажити сертифікат</v>
      </c>
    </row>
    <row r="64" spans="1:4" x14ac:dyDescent="0.3">
      <c r="A64" s="4">
        <v>63</v>
      </c>
      <c r="B64" t="s">
        <v>66</v>
      </c>
      <c r="C64" s="1" t="s">
        <v>44</v>
      </c>
      <c r="D64" t="str">
        <f>HYPERLINK("https://talan.bank.gov.ua/get-user-certificate/38CHxEFHrWa2Y5UrdjtL","Завантажити сертифікат")</f>
        <v>Завантажити сертифікат</v>
      </c>
    </row>
    <row r="65" spans="1:4" x14ac:dyDescent="0.3">
      <c r="A65" s="4">
        <v>64</v>
      </c>
      <c r="B65" t="s">
        <v>67</v>
      </c>
      <c r="C65" s="1" t="s">
        <v>44</v>
      </c>
      <c r="D65" t="str">
        <f>HYPERLINK("https://talan.bank.gov.ua/get-user-certificate/38CHx1OOB5F332d8Nkw7","Завантажити сертифікат")</f>
        <v>Завантажити сертифікат</v>
      </c>
    </row>
    <row r="66" spans="1:4" x14ac:dyDescent="0.3">
      <c r="A66" s="4">
        <v>65</v>
      </c>
      <c r="B66" t="s">
        <v>68</v>
      </c>
      <c r="C66" s="1" t="s">
        <v>44</v>
      </c>
      <c r="D66" t="str">
        <f>HYPERLINK("https://talan.bank.gov.ua/get-user-certificate/38CHxAXIR-Fe523_F06h","Завантажити сертифікат")</f>
        <v>Завантажити сертифікат</v>
      </c>
    </row>
    <row r="67" spans="1:4" x14ac:dyDescent="0.3">
      <c r="A67" s="4">
        <v>66</v>
      </c>
      <c r="B67" t="s">
        <v>51</v>
      </c>
      <c r="C67" s="1" t="s">
        <v>44</v>
      </c>
      <c r="D67" t="str">
        <f>HYPERLINK("https://talan.bank.gov.ua/get-user-certificate/38CHxoXrtdNgsPKzeHqL","Завантажити сертифікат")</f>
        <v>Завантажити сертифікат</v>
      </c>
    </row>
    <row r="68" spans="1:4" x14ac:dyDescent="0.3">
      <c r="A68" s="4">
        <v>67</v>
      </c>
      <c r="B68" t="s">
        <v>69</v>
      </c>
      <c r="C68" s="1" t="s">
        <v>44</v>
      </c>
      <c r="D68" t="str">
        <f>HYPERLINK("https://talan.bank.gov.ua/get-user-certificate/38CHxbUaNfc_OkdhDBeb","Завантажити сертифікат")</f>
        <v>Завантажити сертифікат</v>
      </c>
    </row>
    <row r="69" spans="1:4" x14ac:dyDescent="0.3">
      <c r="A69" s="4">
        <v>68</v>
      </c>
      <c r="B69" t="s">
        <v>70</v>
      </c>
      <c r="C69" s="1" t="s">
        <v>44</v>
      </c>
      <c r="D69" t="str">
        <f>HYPERLINK("https://talan.bank.gov.ua/get-user-certificate/38CHx9cfrDdq9Bnx8msQ","Завантажити сертифікат")</f>
        <v>Завантажити сертифікат</v>
      </c>
    </row>
    <row r="70" spans="1:4" x14ac:dyDescent="0.3">
      <c r="A70" s="4">
        <v>69</v>
      </c>
      <c r="B70" t="s">
        <v>71</v>
      </c>
      <c r="C70" s="1" t="s">
        <v>44</v>
      </c>
      <c r="D70" t="str">
        <f>HYPERLINK("https://talan.bank.gov.ua/get-user-certificate/38CHx3p5nEr-5-h0l5E5","Завантажити сертифікат")</f>
        <v>Завантажити сертифікат</v>
      </c>
    </row>
    <row r="71" spans="1:4" x14ac:dyDescent="0.3">
      <c r="A71" s="4">
        <v>70</v>
      </c>
      <c r="B71" t="s">
        <v>72</v>
      </c>
      <c r="C71" s="1" t="s">
        <v>44</v>
      </c>
      <c r="D71" t="str">
        <f>HYPERLINK("https://talan.bank.gov.ua/get-user-certificate/38CHx2Nr4hoKz_RnUjro","Завантажити сертифікат")</f>
        <v>Завантажити сертифікат</v>
      </c>
    </row>
    <row r="72" spans="1:4" x14ac:dyDescent="0.3">
      <c r="A72" s="4">
        <v>71</v>
      </c>
      <c r="B72" t="s">
        <v>73</v>
      </c>
      <c r="C72" s="1" t="s">
        <v>44</v>
      </c>
      <c r="D72" t="str">
        <f>HYPERLINK("https://talan.bank.gov.ua/get-user-certificate/38CHxEErEfNiz2buz5hR","Завантажити сертифікат")</f>
        <v>Завантажити сертифікат</v>
      </c>
    </row>
    <row r="73" spans="1:4" x14ac:dyDescent="0.3">
      <c r="A73" s="4">
        <v>72</v>
      </c>
      <c r="B73" t="s">
        <v>74</v>
      </c>
      <c r="C73" s="1" t="s">
        <v>44</v>
      </c>
      <c r="D73" t="str">
        <f>HYPERLINK("https://talan.bank.gov.ua/get-user-certificate/38CHx2dywYhv5-5wR0Ir","Завантажити сертифікат")</f>
        <v>Завантажити сертифікат</v>
      </c>
    </row>
    <row r="74" spans="1:4" x14ac:dyDescent="0.3">
      <c r="A74" s="4">
        <v>73</v>
      </c>
      <c r="B74" t="s">
        <v>75</v>
      </c>
      <c r="C74" s="1" t="s">
        <v>44</v>
      </c>
      <c r="D74" t="str">
        <f>HYPERLINK("https://talan.bank.gov.ua/get-user-certificate/38CHxQjPlJHVgTgzuZOR","Завантажити сертифікат")</f>
        <v>Завантажити сертифікат</v>
      </c>
    </row>
    <row r="75" spans="1:4" x14ac:dyDescent="0.3">
      <c r="A75" s="4">
        <v>74</v>
      </c>
      <c r="B75" t="s">
        <v>76</v>
      </c>
      <c r="C75" s="1" t="s">
        <v>44</v>
      </c>
      <c r="D75" t="str">
        <f>HYPERLINK("https://talan.bank.gov.ua/get-user-certificate/38CHxAyR5TJ3-ZlQvHbG","Завантажити сертифікат")</f>
        <v>Завантажити сертифікат</v>
      </c>
    </row>
    <row r="76" spans="1:4" x14ac:dyDescent="0.3">
      <c r="A76" s="4">
        <v>75</v>
      </c>
      <c r="B76" t="s">
        <v>77</v>
      </c>
      <c r="C76" s="1" t="s">
        <v>44</v>
      </c>
      <c r="D76" t="str">
        <f>HYPERLINK("https://talan.bank.gov.ua/get-user-certificate/38CHxLIKxQVZXHp0_jXO","Завантажити сертифікат")</f>
        <v>Завантажити сертифікат</v>
      </c>
    </row>
    <row r="77" spans="1:4" x14ac:dyDescent="0.3">
      <c r="A77" s="4">
        <v>76</v>
      </c>
      <c r="B77" t="s">
        <v>78</v>
      </c>
      <c r="C77" s="1" t="s">
        <v>44</v>
      </c>
      <c r="D77" t="str">
        <f>HYPERLINK("https://talan.bank.gov.ua/get-user-certificate/38CHxI_Q2pGAHB3g7MJL","Завантажити сертифікат")</f>
        <v>Завантажити сертифікат</v>
      </c>
    </row>
    <row r="78" spans="1:4" x14ac:dyDescent="0.3">
      <c r="A78" s="4">
        <v>77</v>
      </c>
      <c r="B78" t="s">
        <v>79</v>
      </c>
      <c r="C78" s="1" t="s">
        <v>44</v>
      </c>
      <c r="D78" t="str">
        <f>HYPERLINK("https://talan.bank.gov.ua/get-user-certificate/38CHxlZb2ufjYhpbcdjv","Завантажити сертифікат")</f>
        <v>Завантажити сертифікат</v>
      </c>
    </row>
    <row r="79" spans="1:4" x14ac:dyDescent="0.3">
      <c r="A79" s="4">
        <v>78</v>
      </c>
      <c r="B79" t="s">
        <v>80</v>
      </c>
      <c r="C79" s="1" t="s">
        <v>44</v>
      </c>
      <c r="D79" t="str">
        <f>HYPERLINK("https://talan.bank.gov.ua/get-user-certificate/38CHx3TIMm7HKloDhszf","Завантажити сертифікат")</f>
        <v>Завантажити сертифікат</v>
      </c>
    </row>
    <row r="80" spans="1:4" x14ac:dyDescent="0.3">
      <c r="A80" s="4">
        <v>79</v>
      </c>
      <c r="B80" t="s">
        <v>81</v>
      </c>
      <c r="C80" s="1" t="s">
        <v>44</v>
      </c>
      <c r="D80" t="str">
        <f>HYPERLINK("https://talan.bank.gov.ua/get-user-certificate/38CHx21e5LbUtu6IED43","Завантажити сертифікат")</f>
        <v>Завантажити сертифікат</v>
      </c>
    </row>
    <row r="81" spans="1:4" x14ac:dyDescent="0.3">
      <c r="A81" s="4">
        <v>80</v>
      </c>
      <c r="B81" t="s">
        <v>82</v>
      </c>
      <c r="C81" s="1" t="s">
        <v>44</v>
      </c>
      <c r="D81" t="str">
        <f>HYPERLINK("https://talan.bank.gov.ua/get-user-certificate/38CHxfVDP1YSYbqbQHjS","Завантажити сертифікат")</f>
        <v>Завантажити сертифікат</v>
      </c>
    </row>
    <row r="82" spans="1:4" x14ac:dyDescent="0.3">
      <c r="A82" s="4">
        <v>81</v>
      </c>
      <c r="B82" t="s">
        <v>83</v>
      </c>
      <c r="C82" s="1" t="s">
        <v>44</v>
      </c>
      <c r="D82" t="str">
        <f>HYPERLINK("https://talan.bank.gov.ua/get-user-certificate/38CHxEdHLUgfGv6QnyOE","Завантажити сертифікат")</f>
        <v>Завантажити сертифікат</v>
      </c>
    </row>
    <row r="83" spans="1:4" x14ac:dyDescent="0.3">
      <c r="A83" s="4">
        <v>82</v>
      </c>
      <c r="B83" t="s">
        <v>84</v>
      </c>
      <c r="C83" s="1" t="s">
        <v>44</v>
      </c>
      <c r="D83" t="str">
        <f>HYPERLINK("https://talan.bank.gov.ua/get-user-certificate/38CHxHqAlHWOAHodp36g","Завантажити сертифікат")</f>
        <v>Завантажити сертифікат</v>
      </c>
    </row>
    <row r="84" spans="1:4" x14ac:dyDescent="0.3">
      <c r="A84" s="4">
        <v>83</v>
      </c>
      <c r="B84" t="s">
        <v>85</v>
      </c>
      <c r="C84" s="1" t="s">
        <v>44</v>
      </c>
      <c r="D84" t="str">
        <f>HYPERLINK("https://talan.bank.gov.ua/get-user-certificate/38CHx2h11IeZ_t6L3nZQ","Завантажити сертифікат")</f>
        <v>Завантажити сертифікат</v>
      </c>
    </row>
    <row r="85" spans="1:4" x14ac:dyDescent="0.3">
      <c r="A85" s="4">
        <v>84</v>
      </c>
      <c r="B85" t="s">
        <v>86</v>
      </c>
      <c r="C85" s="1" t="s">
        <v>44</v>
      </c>
      <c r="D85" t="str">
        <f>HYPERLINK("https://talan.bank.gov.ua/get-user-certificate/38CHx9JQ-IqfEzc55Iwc","Завантажити сертифікат")</f>
        <v>Завантажити сертифікат</v>
      </c>
    </row>
    <row r="86" spans="1:4" x14ac:dyDescent="0.3">
      <c r="A86" s="4">
        <v>85</v>
      </c>
      <c r="B86" t="s">
        <v>87</v>
      </c>
      <c r="C86" s="1" t="s">
        <v>44</v>
      </c>
      <c r="D86" t="str">
        <f>HYPERLINK("https://talan.bank.gov.ua/get-user-certificate/38CHxf2qsRkfZFLVUN4k","Завантажити сертифікат")</f>
        <v>Завантажити сертифікат</v>
      </c>
    </row>
    <row r="87" spans="1:4" ht="28.8" x14ac:dyDescent="0.3">
      <c r="A87" s="4">
        <v>86</v>
      </c>
      <c r="B87" t="s">
        <v>88</v>
      </c>
      <c r="C87" s="1" t="s">
        <v>89</v>
      </c>
      <c r="D87" t="str">
        <f>HYPERLINK("https://talan.bank.gov.ua/get-user-certificate/38CHx4jJZuOkgj-dsgBG","Завантажити сертифікат")</f>
        <v>Завантажити сертифікат</v>
      </c>
    </row>
    <row r="88" spans="1:4" ht="28.8" x14ac:dyDescent="0.3">
      <c r="A88" s="4">
        <v>87</v>
      </c>
      <c r="B88" t="s">
        <v>90</v>
      </c>
      <c r="C88" s="1" t="s">
        <v>91</v>
      </c>
      <c r="D88" t="str">
        <f>HYPERLINK("https://talan.bank.gov.ua/get-user-certificate/38CHxXTQksxEGITXDffd","Завантажити сертифікат")</f>
        <v>Завантажити сертифікат</v>
      </c>
    </row>
    <row r="89" spans="1:4" x14ac:dyDescent="0.3">
      <c r="A89" s="4">
        <v>88</v>
      </c>
      <c r="B89" t="s">
        <v>92</v>
      </c>
      <c r="C89" s="1" t="s">
        <v>93</v>
      </c>
      <c r="D89" t="str">
        <f>HYPERLINK("https://talan.bank.gov.ua/get-user-certificate/38CHxCmvP0ljbXCl1KP_","Завантажити сертифікат")</f>
        <v>Завантажити сертифікат</v>
      </c>
    </row>
    <row r="90" spans="1:4" x14ac:dyDescent="0.3">
      <c r="A90" s="4">
        <v>89</v>
      </c>
      <c r="B90" t="s">
        <v>94</v>
      </c>
      <c r="C90" s="1" t="s">
        <v>93</v>
      </c>
      <c r="D90" t="str">
        <f>HYPERLINK("https://talan.bank.gov.ua/get-user-certificate/38CHxBr4bQEEhe5NdUqT","Завантажити сертифікат")</f>
        <v>Завантажити сертифікат</v>
      </c>
    </row>
    <row r="91" spans="1:4" x14ac:dyDescent="0.3">
      <c r="A91" s="4">
        <v>90</v>
      </c>
      <c r="B91" t="s">
        <v>95</v>
      </c>
      <c r="C91" s="1" t="s">
        <v>96</v>
      </c>
      <c r="D91" t="str">
        <f>HYPERLINK("https://talan.bank.gov.ua/get-user-certificate/38CHxq-eKes8aj4RuuLL","Завантажити сертифікат")</f>
        <v>Завантажити сертифікат</v>
      </c>
    </row>
    <row r="92" spans="1:4" ht="28.8" x14ac:dyDescent="0.3">
      <c r="A92" s="4">
        <v>91</v>
      </c>
      <c r="B92" t="s">
        <v>97</v>
      </c>
      <c r="C92" s="1" t="s">
        <v>98</v>
      </c>
      <c r="D92" t="str">
        <f>HYPERLINK("https://talan.bank.gov.ua/get-user-certificate/38CHxSLMgP7tvH8eX5nT","Завантажити сертифікат")</f>
        <v>Завантажити сертифікат</v>
      </c>
    </row>
    <row r="93" spans="1:4" x14ac:dyDescent="0.3">
      <c r="A93" s="4">
        <v>92</v>
      </c>
      <c r="B93" t="s">
        <v>99</v>
      </c>
      <c r="C93" s="1" t="s">
        <v>100</v>
      </c>
      <c r="D93" t="str">
        <f>HYPERLINK("https://talan.bank.gov.ua/get-user-certificate/38CHx5Rj2dBDi9-Tx3xA","Завантажити сертифікат")</f>
        <v>Завантажити сертифікат</v>
      </c>
    </row>
    <row r="94" spans="1:4" x14ac:dyDescent="0.3">
      <c r="A94" s="4">
        <v>93</v>
      </c>
      <c r="B94" t="s">
        <v>101</v>
      </c>
      <c r="C94" s="1" t="s">
        <v>102</v>
      </c>
      <c r="D94" t="str">
        <f>HYPERLINK("https://talan.bank.gov.ua/get-user-certificate/38CHxejDhFWg41UK05aX","Завантажити сертифікат")</f>
        <v>Завантажити сертифікат</v>
      </c>
    </row>
    <row r="95" spans="1:4" x14ac:dyDescent="0.3">
      <c r="A95" s="4">
        <v>94</v>
      </c>
      <c r="B95" t="s">
        <v>103</v>
      </c>
      <c r="C95" s="1" t="s">
        <v>93</v>
      </c>
      <c r="D95" t="str">
        <f>HYPERLINK("https://talan.bank.gov.ua/get-user-certificate/38CHxXxUbOZsQi_ji6Tp","Завантажити сертифікат")</f>
        <v>Завантажити сертифікат</v>
      </c>
    </row>
    <row r="96" spans="1:4" ht="28.8" x14ac:dyDescent="0.3">
      <c r="A96" s="4">
        <v>95</v>
      </c>
      <c r="B96" t="s">
        <v>104</v>
      </c>
      <c r="C96" s="1" t="s">
        <v>105</v>
      </c>
      <c r="D96" t="str">
        <f>HYPERLINK("https://talan.bank.gov.ua/get-user-certificate/38CHxaWhFAl9tKDfuRt1","Завантажити сертифікат")</f>
        <v>Завантажити сертифікат</v>
      </c>
    </row>
    <row r="97" spans="1:4" x14ac:dyDescent="0.3">
      <c r="A97" s="4">
        <v>96</v>
      </c>
      <c r="B97" t="s">
        <v>106</v>
      </c>
      <c r="C97" s="1" t="s">
        <v>107</v>
      </c>
      <c r="D97" t="str">
        <f>HYPERLINK("https://talan.bank.gov.ua/get-user-certificate/38CHxGbdNiv8Y1RHdcJu","Завантажити сертифікат")</f>
        <v>Завантажити сертифікат</v>
      </c>
    </row>
    <row r="98" spans="1:4" x14ac:dyDescent="0.3">
      <c r="A98" s="4">
        <v>97</v>
      </c>
      <c r="B98" t="s">
        <v>108</v>
      </c>
      <c r="C98" s="1" t="s">
        <v>93</v>
      </c>
      <c r="D98" t="str">
        <f>HYPERLINK("https://talan.bank.gov.ua/get-user-certificate/38CHxlXnIXkhFlw9ahPv","Завантажити сертифікат")</f>
        <v>Завантажити сертифікат</v>
      </c>
    </row>
    <row r="99" spans="1:4" x14ac:dyDescent="0.3">
      <c r="A99" s="4">
        <v>98</v>
      </c>
      <c r="B99" t="s">
        <v>109</v>
      </c>
      <c r="C99" s="1" t="s">
        <v>110</v>
      </c>
      <c r="D99" t="str">
        <f>HYPERLINK("https://talan.bank.gov.ua/get-user-certificate/38CHxGpsk0p0QxzT6ayK","Завантажити сертифікат")</f>
        <v>Завантажити сертифікат</v>
      </c>
    </row>
    <row r="100" spans="1:4" x14ac:dyDescent="0.3">
      <c r="A100" s="4">
        <v>99</v>
      </c>
      <c r="B100" t="s">
        <v>111</v>
      </c>
      <c r="C100" s="1" t="s">
        <v>112</v>
      </c>
      <c r="D100" t="str">
        <f>HYPERLINK("https://talan.bank.gov.ua/get-user-certificate/38CHxAL79Idu7sQT9Tw0","Завантажити сертифікат")</f>
        <v>Завантажити сертифікат</v>
      </c>
    </row>
    <row r="101" spans="1:4" x14ac:dyDescent="0.3">
      <c r="A101" s="4">
        <v>100</v>
      </c>
      <c r="B101" t="s">
        <v>113</v>
      </c>
      <c r="C101" s="1" t="s">
        <v>114</v>
      </c>
      <c r="D101" t="str">
        <f>HYPERLINK("https://talan.bank.gov.ua/get-user-certificate/38CHxpKDsQEAo6FzcGQg","Завантажити сертифікат")</f>
        <v>Завантажити сертифікат</v>
      </c>
    </row>
    <row r="102" spans="1:4" ht="28.8" x14ac:dyDescent="0.3">
      <c r="A102" s="4">
        <v>101</v>
      </c>
      <c r="B102" t="s">
        <v>115</v>
      </c>
      <c r="C102" s="1" t="s">
        <v>116</v>
      </c>
      <c r="D102" t="str">
        <f>HYPERLINK("https://talan.bank.gov.ua/get-user-certificate/38CHxzNuQllDqxfXJheb","Завантажити сертифікат")</f>
        <v>Завантажити сертифікат</v>
      </c>
    </row>
    <row r="103" spans="1:4" x14ac:dyDescent="0.3">
      <c r="A103" s="4">
        <v>102</v>
      </c>
      <c r="B103" t="s">
        <v>117</v>
      </c>
      <c r="C103" s="1" t="s">
        <v>93</v>
      </c>
      <c r="D103" t="str">
        <f>HYPERLINK("https://talan.bank.gov.ua/get-user-certificate/38CHxrUpitpG_VVEYGQh","Завантажити сертифікат")</f>
        <v>Завантажити сертифікат</v>
      </c>
    </row>
    <row r="104" spans="1:4" x14ac:dyDescent="0.3">
      <c r="A104" s="4">
        <v>103</v>
      </c>
      <c r="B104" t="s">
        <v>118</v>
      </c>
      <c r="C104" s="1" t="s">
        <v>119</v>
      </c>
      <c r="D104" t="str">
        <f>HYPERLINK("https://talan.bank.gov.ua/get-user-certificate/38CHxfwIDoELt3jTIHpA","Завантажити сертифікат")</f>
        <v>Завантажити сертифікат</v>
      </c>
    </row>
    <row r="105" spans="1:4" x14ac:dyDescent="0.3">
      <c r="A105" s="4">
        <v>104</v>
      </c>
      <c r="B105" t="s">
        <v>120</v>
      </c>
      <c r="C105" s="1" t="s">
        <v>121</v>
      </c>
      <c r="D105" t="str">
        <f>HYPERLINK("https://talan.bank.gov.ua/get-user-certificate/38CHx0vnEqgLHRL1HM3R","Завантажити сертифікат")</f>
        <v>Завантажити сертифікат</v>
      </c>
    </row>
    <row r="106" spans="1:4" x14ac:dyDescent="0.3">
      <c r="A106" s="4">
        <v>105</v>
      </c>
      <c r="B106" t="s">
        <v>122</v>
      </c>
      <c r="C106" s="1" t="s">
        <v>123</v>
      </c>
      <c r="D106" t="str">
        <f>HYPERLINK("https://talan.bank.gov.ua/get-user-certificate/38CHxa7uXXcQXHaPmXXT","Завантажити сертифікат")</f>
        <v>Завантажити сертифікат</v>
      </c>
    </row>
    <row r="107" spans="1:4" x14ac:dyDescent="0.3">
      <c r="A107" s="4">
        <v>106</v>
      </c>
      <c r="B107" t="s">
        <v>124</v>
      </c>
      <c r="C107" s="1" t="s">
        <v>125</v>
      </c>
      <c r="D107" t="str">
        <f>HYPERLINK("https://talan.bank.gov.ua/get-user-certificate/38CHxfvAAUSwLT4n6RwU","Завантажити сертифікат")</f>
        <v>Завантажити сертифікат</v>
      </c>
    </row>
    <row r="108" spans="1:4" x14ac:dyDescent="0.3">
      <c r="A108" s="4">
        <v>107</v>
      </c>
      <c r="B108" t="s">
        <v>126</v>
      </c>
      <c r="C108" s="1" t="s">
        <v>127</v>
      </c>
      <c r="D108" t="str">
        <f>HYPERLINK("https://talan.bank.gov.ua/get-user-certificate/38CHxPTFLP_z0I7THhsx","Завантажити сертифікат")</f>
        <v>Завантажити сертифікат</v>
      </c>
    </row>
    <row r="109" spans="1:4" x14ac:dyDescent="0.3">
      <c r="A109" s="4">
        <v>108</v>
      </c>
      <c r="B109" t="s">
        <v>128</v>
      </c>
      <c r="C109" s="1" t="s">
        <v>129</v>
      </c>
      <c r="D109" t="str">
        <f>HYPERLINK("https://talan.bank.gov.ua/get-user-certificate/38CHx3nE3TUcQEfrfu-P","Завантажити сертифікат")</f>
        <v>Завантажити сертифікат</v>
      </c>
    </row>
    <row r="110" spans="1:4" x14ac:dyDescent="0.3">
      <c r="A110" s="4">
        <v>109</v>
      </c>
      <c r="B110" t="s">
        <v>130</v>
      </c>
      <c r="C110" s="1" t="s">
        <v>131</v>
      </c>
      <c r="D110" t="str">
        <f>HYPERLINK("https://talan.bank.gov.ua/get-user-certificate/38CHxwmwjFEt8_MvqZ_j","Завантажити сертифікат")</f>
        <v>Завантажити сертифікат</v>
      </c>
    </row>
    <row r="111" spans="1:4" x14ac:dyDescent="0.3">
      <c r="A111" s="4">
        <v>110</v>
      </c>
      <c r="B111" t="s">
        <v>132</v>
      </c>
      <c r="C111" s="1" t="s">
        <v>131</v>
      </c>
      <c r="D111" t="str">
        <f>HYPERLINK("https://talan.bank.gov.ua/get-user-certificate/38CHxaXRLGQN6BRsWo0P","Завантажити сертифікат")</f>
        <v>Завантажити сертифікат</v>
      </c>
    </row>
    <row r="112" spans="1:4" x14ac:dyDescent="0.3">
      <c r="A112" s="4">
        <v>111</v>
      </c>
      <c r="B112" t="s">
        <v>133</v>
      </c>
      <c r="C112" s="1" t="s">
        <v>131</v>
      </c>
      <c r="D112" t="str">
        <f>HYPERLINK("https://talan.bank.gov.ua/get-user-certificate/38CHx79mc-eYpBlLX8DO","Завантажити сертифікат")</f>
        <v>Завантажити сертифікат</v>
      </c>
    </row>
    <row r="113" spans="1:4" x14ac:dyDescent="0.3">
      <c r="A113" s="4">
        <v>112</v>
      </c>
      <c r="B113" t="s">
        <v>134</v>
      </c>
      <c r="C113" s="1" t="s">
        <v>131</v>
      </c>
      <c r="D113" t="str">
        <f>HYPERLINK("https://talan.bank.gov.ua/get-user-certificate/38CHxzkYMPTzeAeyKb4-","Завантажити сертифікат")</f>
        <v>Завантажити сертифікат</v>
      </c>
    </row>
    <row r="114" spans="1:4" x14ac:dyDescent="0.3">
      <c r="A114" s="4">
        <v>113</v>
      </c>
      <c r="B114" t="s">
        <v>135</v>
      </c>
      <c r="C114" s="1" t="s">
        <v>131</v>
      </c>
      <c r="D114" t="str">
        <f>HYPERLINK("https://talan.bank.gov.ua/get-user-certificate/38CHxVy8dWqqMTzTA3K0","Завантажити сертифікат")</f>
        <v>Завантажити сертифікат</v>
      </c>
    </row>
    <row r="115" spans="1:4" x14ac:dyDescent="0.3">
      <c r="A115" s="4">
        <v>114</v>
      </c>
      <c r="B115" t="s">
        <v>136</v>
      </c>
      <c r="C115" s="1" t="s">
        <v>131</v>
      </c>
      <c r="D115" t="str">
        <f>HYPERLINK("https://talan.bank.gov.ua/get-user-certificate/38CHx6rw7MVTXRRzkchr","Завантажити сертифікат")</f>
        <v>Завантажити сертифікат</v>
      </c>
    </row>
    <row r="116" spans="1:4" x14ac:dyDescent="0.3">
      <c r="A116" s="4">
        <v>115</v>
      </c>
      <c r="B116" t="s">
        <v>137</v>
      </c>
      <c r="C116" s="1" t="s">
        <v>131</v>
      </c>
      <c r="D116" t="str">
        <f>HYPERLINK("https://talan.bank.gov.ua/get-user-certificate/38CHxivkUGIw3ogxRqcu","Завантажити сертифікат")</f>
        <v>Завантажити сертифікат</v>
      </c>
    </row>
    <row r="117" spans="1:4" x14ac:dyDescent="0.3">
      <c r="A117" s="4">
        <v>116</v>
      </c>
      <c r="B117" t="s">
        <v>138</v>
      </c>
      <c r="C117" s="1" t="s">
        <v>131</v>
      </c>
      <c r="D117" t="str">
        <f>HYPERLINK("https://talan.bank.gov.ua/get-user-certificate/38CHxeJRLgjt8QO2Yn3k","Завантажити сертифікат")</f>
        <v>Завантажити сертифікат</v>
      </c>
    </row>
    <row r="118" spans="1:4" x14ac:dyDescent="0.3">
      <c r="A118" s="4">
        <v>117</v>
      </c>
      <c r="B118" t="s">
        <v>139</v>
      </c>
      <c r="C118" s="1" t="s">
        <v>131</v>
      </c>
      <c r="D118" t="str">
        <f>HYPERLINK("https://talan.bank.gov.ua/get-user-certificate/38CHxnLU0NjbU2LTfPmN","Завантажити сертифікат")</f>
        <v>Завантажити сертифікат</v>
      </c>
    </row>
    <row r="119" spans="1:4" x14ac:dyDescent="0.3">
      <c r="A119" s="4">
        <v>118</v>
      </c>
      <c r="B119" t="s">
        <v>140</v>
      </c>
      <c r="C119" s="1" t="s">
        <v>131</v>
      </c>
      <c r="D119" t="str">
        <f>HYPERLINK("https://talan.bank.gov.ua/get-user-certificate/38CHxTY_khIfV1z-lKsF","Завантажити сертифікат")</f>
        <v>Завантажити сертифікат</v>
      </c>
    </row>
    <row r="120" spans="1:4" x14ac:dyDescent="0.3">
      <c r="A120" s="4">
        <v>119</v>
      </c>
      <c r="B120" t="s">
        <v>141</v>
      </c>
      <c r="C120" s="1" t="s">
        <v>131</v>
      </c>
      <c r="D120" t="str">
        <f>HYPERLINK("https://talan.bank.gov.ua/get-user-certificate/38CHxlKOl7tyZqR5u047","Завантажити сертифікат")</f>
        <v>Завантажити сертифікат</v>
      </c>
    </row>
    <row r="121" spans="1:4" x14ac:dyDescent="0.3">
      <c r="A121" s="4">
        <v>120</v>
      </c>
      <c r="B121" t="s">
        <v>142</v>
      </c>
      <c r="C121" s="1" t="s">
        <v>131</v>
      </c>
      <c r="D121" t="str">
        <f>HYPERLINK("https://talan.bank.gov.ua/get-user-certificate/38CHxIZZuY2HMQG2k-i2","Завантажити сертифікат")</f>
        <v>Завантажити сертифікат</v>
      </c>
    </row>
    <row r="122" spans="1:4" x14ac:dyDescent="0.3">
      <c r="A122" s="4">
        <v>121</v>
      </c>
      <c r="B122" t="s">
        <v>143</v>
      </c>
      <c r="C122" s="1" t="s">
        <v>131</v>
      </c>
      <c r="D122" t="str">
        <f>HYPERLINK("https://talan.bank.gov.ua/get-user-certificate/38CHxVkZuOQYSsEikkjQ","Завантажити сертифікат")</f>
        <v>Завантажити сертифікат</v>
      </c>
    </row>
    <row r="123" spans="1:4" x14ac:dyDescent="0.3">
      <c r="A123" s="4">
        <v>122</v>
      </c>
      <c r="B123" t="s">
        <v>144</v>
      </c>
      <c r="C123" s="1" t="s">
        <v>131</v>
      </c>
      <c r="D123" t="str">
        <f>HYPERLINK("https://talan.bank.gov.ua/get-user-certificate/38CHx2dvCIaLi6uj58AJ","Завантажити сертифікат")</f>
        <v>Завантажити сертифікат</v>
      </c>
    </row>
    <row r="124" spans="1:4" x14ac:dyDescent="0.3">
      <c r="A124" s="4">
        <v>123</v>
      </c>
      <c r="B124" t="s">
        <v>145</v>
      </c>
      <c r="C124" s="1" t="s">
        <v>131</v>
      </c>
      <c r="D124" t="str">
        <f>HYPERLINK("https://talan.bank.gov.ua/get-user-certificate/38CHxKasOzMq5l41WGqB","Завантажити сертифікат")</f>
        <v>Завантажити сертифікат</v>
      </c>
    </row>
    <row r="125" spans="1:4" x14ac:dyDescent="0.3">
      <c r="A125" s="4">
        <v>124</v>
      </c>
      <c r="B125" t="s">
        <v>146</v>
      </c>
      <c r="C125" s="1" t="s">
        <v>131</v>
      </c>
      <c r="D125" t="str">
        <f>HYPERLINK("https://talan.bank.gov.ua/get-user-certificate/38CHxLYwYsupJLgQb2_3","Завантажити сертифікат")</f>
        <v>Завантажити сертифікат</v>
      </c>
    </row>
    <row r="126" spans="1:4" x14ac:dyDescent="0.3">
      <c r="A126" s="4">
        <v>125</v>
      </c>
      <c r="B126" t="s">
        <v>147</v>
      </c>
      <c r="C126" s="1" t="s">
        <v>131</v>
      </c>
      <c r="D126" t="str">
        <f>HYPERLINK("https://talan.bank.gov.ua/get-user-certificate/38CHxZESJLXxvhoC_gg2","Завантажити сертифікат")</f>
        <v>Завантажити сертифікат</v>
      </c>
    </row>
    <row r="127" spans="1:4" x14ac:dyDescent="0.3">
      <c r="A127" s="4">
        <v>126</v>
      </c>
      <c r="B127" t="s">
        <v>148</v>
      </c>
      <c r="C127" s="1" t="s">
        <v>131</v>
      </c>
      <c r="D127" t="str">
        <f>HYPERLINK("https://talan.bank.gov.ua/get-user-certificate/38CHx7ZSABdmu7-j_Znj","Завантажити сертифікат")</f>
        <v>Завантажити сертифікат</v>
      </c>
    </row>
    <row r="128" spans="1:4" x14ac:dyDescent="0.3">
      <c r="A128" s="4">
        <v>127</v>
      </c>
      <c r="B128" t="s">
        <v>149</v>
      </c>
      <c r="C128" s="1" t="s">
        <v>131</v>
      </c>
      <c r="D128" t="str">
        <f>HYPERLINK("https://talan.bank.gov.ua/get-user-certificate/38CHxIYIPS8YxQQNhr5w","Завантажити сертифікат")</f>
        <v>Завантажити сертифікат</v>
      </c>
    </row>
    <row r="129" spans="1:4" x14ac:dyDescent="0.3">
      <c r="A129" s="4">
        <v>128</v>
      </c>
      <c r="B129" t="s">
        <v>150</v>
      </c>
      <c r="C129" s="1" t="s">
        <v>131</v>
      </c>
      <c r="D129" t="str">
        <f>HYPERLINK("https://talan.bank.gov.ua/get-user-certificate/38CHxc1YqJOk_o1gLYmX","Завантажити сертифікат")</f>
        <v>Завантажити сертифікат</v>
      </c>
    </row>
    <row r="130" spans="1:4" x14ac:dyDescent="0.3">
      <c r="A130" s="4">
        <v>129</v>
      </c>
      <c r="B130" t="s">
        <v>151</v>
      </c>
      <c r="C130" s="1" t="s">
        <v>131</v>
      </c>
      <c r="D130" t="str">
        <f>HYPERLINK("https://talan.bank.gov.ua/get-user-certificate/38CHx8CJQYyPD61BlQWV","Завантажити сертифікат")</f>
        <v>Завантажити сертифікат</v>
      </c>
    </row>
    <row r="131" spans="1:4" x14ac:dyDescent="0.3">
      <c r="A131" s="4">
        <v>130</v>
      </c>
      <c r="B131" t="s">
        <v>152</v>
      </c>
      <c r="C131" s="1" t="s">
        <v>131</v>
      </c>
      <c r="D131" t="str">
        <f>HYPERLINK("https://talan.bank.gov.ua/get-user-certificate/38CHxibB4gvvcS686t7Q","Завантажити сертифікат")</f>
        <v>Завантажити сертифікат</v>
      </c>
    </row>
    <row r="132" spans="1:4" x14ac:dyDescent="0.3">
      <c r="A132" s="4">
        <v>131</v>
      </c>
      <c r="B132" t="s">
        <v>153</v>
      </c>
      <c r="C132" s="1" t="s">
        <v>131</v>
      </c>
      <c r="D132" t="str">
        <f>HYPERLINK("https://talan.bank.gov.ua/get-user-certificate/38CHxnQ965mir9TWD_ej","Завантажити сертифікат")</f>
        <v>Завантажити сертифікат</v>
      </c>
    </row>
    <row r="133" spans="1:4" x14ac:dyDescent="0.3">
      <c r="A133" s="4">
        <v>132</v>
      </c>
      <c r="B133" t="s">
        <v>154</v>
      </c>
      <c r="C133" s="1" t="s">
        <v>131</v>
      </c>
      <c r="D133" t="str">
        <f>HYPERLINK("https://talan.bank.gov.ua/get-user-certificate/38CHxzqqXddY8xu38t-Y","Завантажити сертифікат")</f>
        <v>Завантажити сертифікат</v>
      </c>
    </row>
    <row r="134" spans="1:4" x14ac:dyDescent="0.3">
      <c r="A134" s="4">
        <v>133</v>
      </c>
      <c r="B134" t="s">
        <v>155</v>
      </c>
      <c r="C134" s="1" t="s">
        <v>131</v>
      </c>
      <c r="D134" t="str">
        <f>HYPERLINK("https://talan.bank.gov.ua/get-user-certificate/38CHxWgLzEbiOuUESJeS","Завантажити сертифікат")</f>
        <v>Завантажити сертифікат</v>
      </c>
    </row>
    <row r="135" spans="1:4" x14ac:dyDescent="0.3">
      <c r="A135" s="4">
        <v>134</v>
      </c>
      <c r="B135" t="s">
        <v>156</v>
      </c>
      <c r="C135" s="1" t="s">
        <v>131</v>
      </c>
      <c r="D135" t="str">
        <f>HYPERLINK("https://talan.bank.gov.ua/get-user-certificate/38CHx0tfO9qdfekF-gCY","Завантажити сертифікат")</f>
        <v>Завантажити сертифікат</v>
      </c>
    </row>
    <row r="136" spans="1:4" x14ac:dyDescent="0.3">
      <c r="A136" s="4">
        <v>135</v>
      </c>
      <c r="B136" t="s">
        <v>157</v>
      </c>
      <c r="C136" s="1" t="s">
        <v>131</v>
      </c>
      <c r="D136" t="str">
        <f>HYPERLINK("https://talan.bank.gov.ua/get-user-certificate/38CHxKSbgr6jfrvoLIbf","Завантажити сертифікат")</f>
        <v>Завантажити сертифікат</v>
      </c>
    </row>
    <row r="137" spans="1:4" x14ac:dyDescent="0.3">
      <c r="A137" s="4">
        <v>136</v>
      </c>
      <c r="B137" t="s">
        <v>158</v>
      </c>
      <c r="C137" s="1" t="s">
        <v>131</v>
      </c>
      <c r="D137" t="str">
        <f>HYPERLINK("https://talan.bank.gov.ua/get-user-certificate/38CHxLF-CBBD7WstPbUr","Завантажити сертифікат")</f>
        <v>Завантажити сертифікат</v>
      </c>
    </row>
    <row r="138" spans="1:4" x14ac:dyDescent="0.3">
      <c r="A138" s="4">
        <v>137</v>
      </c>
      <c r="B138" t="s">
        <v>159</v>
      </c>
      <c r="C138" s="1" t="s">
        <v>131</v>
      </c>
      <c r="D138" t="str">
        <f>HYPERLINK("https://talan.bank.gov.ua/get-user-certificate/38CHx9QkRPNLvEUmk_Kp","Завантажити сертифікат")</f>
        <v>Завантажити сертифікат</v>
      </c>
    </row>
    <row r="139" spans="1:4" x14ac:dyDescent="0.3">
      <c r="A139" s="4">
        <v>138</v>
      </c>
      <c r="B139" t="s">
        <v>160</v>
      </c>
      <c r="C139" s="1" t="s">
        <v>131</v>
      </c>
      <c r="D139" t="str">
        <f>HYPERLINK("https://talan.bank.gov.ua/get-user-certificate/38CHxehpDUw5DeFOaLOv","Завантажити сертифікат")</f>
        <v>Завантажити сертифікат</v>
      </c>
    </row>
    <row r="140" spans="1:4" x14ac:dyDescent="0.3">
      <c r="A140" s="4">
        <v>139</v>
      </c>
      <c r="B140" t="s">
        <v>161</v>
      </c>
      <c r="C140" s="1" t="s">
        <v>131</v>
      </c>
      <c r="D140" t="str">
        <f>HYPERLINK("https://talan.bank.gov.ua/get-user-certificate/38CHx60a5vOPn3LSG2U9","Завантажити сертифікат")</f>
        <v>Завантажити сертифікат</v>
      </c>
    </row>
    <row r="141" spans="1:4" x14ac:dyDescent="0.3">
      <c r="A141" s="4">
        <v>140</v>
      </c>
      <c r="B141" t="s">
        <v>162</v>
      </c>
      <c r="C141" s="1" t="s">
        <v>131</v>
      </c>
      <c r="D141" t="str">
        <f>HYPERLINK("https://talan.bank.gov.ua/get-user-certificate/38CHxFi_f04pLRwGdIBF","Завантажити сертифікат")</f>
        <v>Завантажити сертифікат</v>
      </c>
    </row>
    <row r="142" spans="1:4" x14ac:dyDescent="0.3">
      <c r="A142" s="4">
        <v>141</v>
      </c>
      <c r="B142" t="s">
        <v>163</v>
      </c>
      <c r="C142" s="1" t="s">
        <v>131</v>
      </c>
      <c r="D142" t="str">
        <f>HYPERLINK("https://talan.bank.gov.ua/get-user-certificate/38CHxHzo1cIaDtSoEeZS","Завантажити сертифікат")</f>
        <v>Завантажити сертифікат</v>
      </c>
    </row>
    <row r="143" spans="1:4" x14ac:dyDescent="0.3">
      <c r="A143" s="4">
        <v>142</v>
      </c>
      <c r="B143" t="s">
        <v>164</v>
      </c>
      <c r="C143" s="1" t="s">
        <v>131</v>
      </c>
      <c r="D143" t="str">
        <f>HYPERLINK("https://talan.bank.gov.ua/get-user-certificate/38CHx89jFTp3WcQ3sH3I","Завантажити сертифікат")</f>
        <v>Завантажити сертифікат</v>
      </c>
    </row>
    <row r="144" spans="1:4" x14ac:dyDescent="0.3">
      <c r="A144" s="4">
        <v>143</v>
      </c>
      <c r="B144" t="s">
        <v>165</v>
      </c>
      <c r="C144" s="1" t="s">
        <v>131</v>
      </c>
      <c r="D144" t="str">
        <f>HYPERLINK("https://talan.bank.gov.ua/get-user-certificate/38CHxPPnCL_YKPdrueHv","Завантажити сертифікат")</f>
        <v>Завантажити сертифікат</v>
      </c>
    </row>
    <row r="145" spans="1:4" x14ac:dyDescent="0.3">
      <c r="A145" s="4">
        <v>144</v>
      </c>
      <c r="B145" t="s">
        <v>166</v>
      </c>
      <c r="C145" s="1" t="s">
        <v>131</v>
      </c>
      <c r="D145" t="str">
        <f>HYPERLINK("https://talan.bank.gov.ua/get-user-certificate/38CHxc1F4zwlAA8YPNks","Завантажити сертифікат")</f>
        <v>Завантажити сертифікат</v>
      </c>
    </row>
    <row r="146" spans="1:4" x14ac:dyDescent="0.3">
      <c r="A146" s="4">
        <v>145</v>
      </c>
      <c r="B146" t="s">
        <v>167</v>
      </c>
      <c r="C146" s="1" t="s">
        <v>131</v>
      </c>
      <c r="D146" t="str">
        <f>HYPERLINK("https://talan.bank.gov.ua/get-user-certificate/38CHxHnNA9SrRbpCaRRw","Завантажити сертифікат")</f>
        <v>Завантажити сертифікат</v>
      </c>
    </row>
    <row r="147" spans="1:4" x14ac:dyDescent="0.3">
      <c r="A147" s="4">
        <v>146</v>
      </c>
      <c r="B147" t="s">
        <v>168</v>
      </c>
      <c r="C147" s="1" t="s">
        <v>131</v>
      </c>
      <c r="D147" t="str">
        <f>HYPERLINK("https://talan.bank.gov.ua/get-user-certificate/38CHxGiYgn-QoUeT2ma7","Завантажити сертифікат")</f>
        <v>Завантажити сертифікат</v>
      </c>
    </row>
    <row r="148" spans="1:4" x14ac:dyDescent="0.3">
      <c r="A148" s="4">
        <v>147</v>
      </c>
      <c r="B148" t="s">
        <v>169</v>
      </c>
      <c r="C148" s="1" t="s">
        <v>131</v>
      </c>
      <c r="D148" t="str">
        <f>HYPERLINK("https://talan.bank.gov.ua/get-user-certificate/38CHx0vsVqdUlg28OmFh","Завантажити сертифікат")</f>
        <v>Завантажити сертифікат</v>
      </c>
    </row>
    <row r="149" spans="1:4" x14ac:dyDescent="0.3">
      <c r="A149" s="4">
        <v>148</v>
      </c>
      <c r="B149" t="s">
        <v>170</v>
      </c>
      <c r="C149" s="1" t="s">
        <v>131</v>
      </c>
      <c r="D149" t="str">
        <f>HYPERLINK("https://talan.bank.gov.ua/get-user-certificate/38CHx8qWgN_zRlylA5rf","Завантажити сертифікат")</f>
        <v>Завантажити сертифікат</v>
      </c>
    </row>
    <row r="150" spans="1:4" x14ac:dyDescent="0.3">
      <c r="A150" s="4">
        <v>149</v>
      </c>
      <c r="B150" t="s">
        <v>171</v>
      </c>
      <c r="C150" s="1" t="s">
        <v>131</v>
      </c>
      <c r="D150" t="str">
        <f>HYPERLINK("https://talan.bank.gov.ua/get-user-certificate/38CHxFXXM5DPvEDM_EET","Завантажити сертифікат")</f>
        <v>Завантажити сертифікат</v>
      </c>
    </row>
    <row r="151" spans="1:4" x14ac:dyDescent="0.3">
      <c r="A151" s="4">
        <v>150</v>
      </c>
      <c r="B151" t="s">
        <v>172</v>
      </c>
      <c r="C151" s="1" t="s">
        <v>131</v>
      </c>
      <c r="D151" t="str">
        <f>HYPERLINK("https://talan.bank.gov.ua/get-user-certificate/38CHxLaJ1irTHiF3WPCs","Завантажити сертифікат")</f>
        <v>Завантажити сертифікат</v>
      </c>
    </row>
    <row r="152" spans="1:4" x14ac:dyDescent="0.3">
      <c r="A152" s="4">
        <v>151</v>
      </c>
      <c r="B152" t="s">
        <v>173</v>
      </c>
      <c r="C152" s="1" t="s">
        <v>131</v>
      </c>
      <c r="D152" t="str">
        <f>HYPERLINK("https://talan.bank.gov.ua/get-user-certificate/38CHx0ZNCjDNObCy7TAA","Завантажити сертифікат")</f>
        <v>Завантажити сертифікат</v>
      </c>
    </row>
    <row r="153" spans="1:4" x14ac:dyDescent="0.3">
      <c r="A153" s="4">
        <v>152</v>
      </c>
      <c r="B153" t="s">
        <v>174</v>
      </c>
      <c r="C153" s="1" t="s">
        <v>131</v>
      </c>
      <c r="D153" t="str">
        <f>HYPERLINK("https://talan.bank.gov.ua/get-user-certificate/38CHxDm68gTHfzqCeiL6","Завантажити сертифікат")</f>
        <v>Завантажити сертифікат</v>
      </c>
    </row>
    <row r="154" spans="1:4" x14ac:dyDescent="0.3">
      <c r="A154" s="4">
        <v>153</v>
      </c>
      <c r="B154" t="s">
        <v>175</v>
      </c>
      <c r="C154" s="1" t="s">
        <v>131</v>
      </c>
      <c r="D154" t="str">
        <f>HYPERLINK("https://talan.bank.gov.ua/get-user-certificate/38CHxhaKa6Xv_MCoCrF2","Завантажити сертифікат")</f>
        <v>Завантажити сертифікат</v>
      </c>
    </row>
    <row r="155" spans="1:4" x14ac:dyDescent="0.3">
      <c r="A155" s="4">
        <v>154</v>
      </c>
      <c r="B155" t="s">
        <v>176</v>
      </c>
      <c r="C155" s="1" t="s">
        <v>131</v>
      </c>
      <c r="D155" t="str">
        <f>HYPERLINK("https://talan.bank.gov.ua/get-user-certificate/38CHxe0I3L0uyS6FZmFU","Завантажити сертифікат")</f>
        <v>Завантажити сертифікат</v>
      </c>
    </row>
    <row r="156" spans="1:4" x14ac:dyDescent="0.3">
      <c r="A156" s="4">
        <v>155</v>
      </c>
      <c r="B156" t="s">
        <v>177</v>
      </c>
      <c r="C156" s="1" t="s">
        <v>178</v>
      </c>
      <c r="D156" t="str">
        <f>HYPERLINK("https://talan.bank.gov.ua/get-user-certificate/38CHxgDqke1UDJWFcrMW","Завантажити сертифікат")</f>
        <v>Завантажити сертифікат</v>
      </c>
    </row>
    <row r="157" spans="1:4" x14ac:dyDescent="0.3">
      <c r="A157" s="4">
        <v>156</v>
      </c>
      <c r="B157" t="s">
        <v>179</v>
      </c>
      <c r="C157" s="1" t="s">
        <v>178</v>
      </c>
      <c r="D157" t="str">
        <f>HYPERLINK("https://talan.bank.gov.ua/get-user-certificate/38CHxqCdaOP_VvhrQSSI","Завантажити сертифікат")</f>
        <v>Завантажити сертифікат</v>
      </c>
    </row>
    <row r="158" spans="1:4" x14ac:dyDescent="0.3">
      <c r="A158" s="4">
        <v>157</v>
      </c>
      <c r="B158" t="s">
        <v>180</v>
      </c>
      <c r="C158" s="1" t="s">
        <v>178</v>
      </c>
      <c r="D158" t="str">
        <f>HYPERLINK("https://talan.bank.gov.ua/get-user-certificate/38CHx_FtphGS41KOpv-q","Завантажити сертифікат")</f>
        <v>Завантажити сертифікат</v>
      </c>
    </row>
    <row r="159" spans="1:4" x14ac:dyDescent="0.3">
      <c r="A159" s="4">
        <v>158</v>
      </c>
      <c r="B159" t="s">
        <v>181</v>
      </c>
      <c r="C159" s="1" t="s">
        <v>178</v>
      </c>
      <c r="D159" t="str">
        <f>HYPERLINK("https://talan.bank.gov.ua/get-user-certificate/38CHxm1dmNZjOwI3Y9x7","Завантажити сертифікат")</f>
        <v>Завантажити сертифікат</v>
      </c>
    </row>
    <row r="160" spans="1:4" x14ac:dyDescent="0.3">
      <c r="A160" s="4">
        <v>159</v>
      </c>
      <c r="B160" t="s">
        <v>182</v>
      </c>
      <c r="C160" s="1" t="s">
        <v>178</v>
      </c>
      <c r="D160" t="str">
        <f>HYPERLINK("https://talan.bank.gov.ua/get-user-certificate/38CHxOc2lc0_sod_Dg-j","Завантажити сертифікат")</f>
        <v>Завантажити сертифікат</v>
      </c>
    </row>
    <row r="161" spans="1:4" x14ac:dyDescent="0.3">
      <c r="A161" s="4">
        <v>160</v>
      </c>
      <c r="B161" t="s">
        <v>183</v>
      </c>
      <c r="C161" s="1" t="s">
        <v>178</v>
      </c>
      <c r="D161" t="str">
        <f>HYPERLINK("https://talan.bank.gov.ua/get-user-certificate/38CHxEBru4AEjYCevbJf","Завантажити сертифікат")</f>
        <v>Завантажити сертифікат</v>
      </c>
    </row>
    <row r="162" spans="1:4" x14ac:dyDescent="0.3">
      <c r="A162" s="4">
        <v>161</v>
      </c>
      <c r="B162" t="s">
        <v>184</v>
      </c>
      <c r="C162" s="1" t="s">
        <v>185</v>
      </c>
      <c r="D162" t="str">
        <f>HYPERLINK("https://talan.bank.gov.ua/get-user-certificate/38CHxt11Mv8Mxoqy8wzT","Завантажити сертифікат")</f>
        <v>Завантажити сертифікат</v>
      </c>
    </row>
    <row r="163" spans="1:4" x14ac:dyDescent="0.3">
      <c r="A163" s="4">
        <v>162</v>
      </c>
      <c r="B163" t="s">
        <v>186</v>
      </c>
      <c r="C163" s="1" t="s">
        <v>185</v>
      </c>
      <c r="D163" t="str">
        <f>HYPERLINK("https://talan.bank.gov.ua/get-user-certificate/38CHxy68PCrGCsjRzFqj","Завантажити сертифікат")</f>
        <v>Завантажити сертифікат</v>
      </c>
    </row>
    <row r="164" spans="1:4" x14ac:dyDescent="0.3">
      <c r="A164" s="4">
        <v>163</v>
      </c>
      <c r="B164" t="s">
        <v>187</v>
      </c>
      <c r="C164" s="1" t="s">
        <v>185</v>
      </c>
      <c r="D164" t="str">
        <f>HYPERLINK("https://talan.bank.gov.ua/get-user-certificate/38CHxsnNc9XvFnH6Ct67","Завантажити сертифікат")</f>
        <v>Завантажити сертифікат</v>
      </c>
    </row>
    <row r="165" spans="1:4" x14ac:dyDescent="0.3">
      <c r="A165" s="4">
        <v>164</v>
      </c>
      <c r="B165" t="s">
        <v>188</v>
      </c>
      <c r="C165" s="1" t="s">
        <v>185</v>
      </c>
      <c r="D165" t="str">
        <f>HYPERLINK("https://talan.bank.gov.ua/get-user-certificate/38CHxQ31Rjo7buTdCE7o","Завантажити сертифікат")</f>
        <v>Завантажити сертифікат</v>
      </c>
    </row>
    <row r="166" spans="1:4" x14ac:dyDescent="0.3">
      <c r="A166" s="4">
        <v>165</v>
      </c>
      <c r="B166" t="s">
        <v>189</v>
      </c>
      <c r="C166" s="1" t="s">
        <v>185</v>
      </c>
      <c r="D166" t="str">
        <f>HYPERLINK("https://talan.bank.gov.ua/get-user-certificate/38CHxmG2ZfguOHpvPjbn","Завантажити сертифікат")</f>
        <v>Завантажити сертифікат</v>
      </c>
    </row>
    <row r="167" spans="1:4" x14ac:dyDescent="0.3">
      <c r="A167" s="4">
        <v>166</v>
      </c>
      <c r="B167" t="s">
        <v>190</v>
      </c>
      <c r="C167" s="1" t="s">
        <v>185</v>
      </c>
      <c r="D167" t="str">
        <f>HYPERLINK("https://talan.bank.gov.ua/get-user-certificate/38CHxKSOPCohHjBCBPuG","Завантажити сертифікат")</f>
        <v>Завантажити сертифікат</v>
      </c>
    </row>
    <row r="168" spans="1:4" x14ac:dyDescent="0.3">
      <c r="A168" s="4">
        <v>167</v>
      </c>
      <c r="B168" t="s">
        <v>191</v>
      </c>
      <c r="C168" s="1" t="s">
        <v>185</v>
      </c>
      <c r="D168" t="str">
        <f>HYPERLINK("https://talan.bank.gov.ua/get-user-certificate/38CHx95s_Zq4cCAexRQG","Завантажити сертифікат")</f>
        <v>Завантажити сертифікат</v>
      </c>
    </row>
    <row r="169" spans="1:4" x14ac:dyDescent="0.3">
      <c r="A169" s="4">
        <v>168</v>
      </c>
      <c r="B169" t="s">
        <v>192</v>
      </c>
      <c r="C169" s="1" t="s">
        <v>185</v>
      </c>
      <c r="D169" t="str">
        <f>HYPERLINK("https://talan.bank.gov.ua/get-user-certificate/38CHxZTakKyKI1GCQnda","Завантажити сертифікат")</f>
        <v>Завантажити сертифікат</v>
      </c>
    </row>
    <row r="170" spans="1:4" x14ac:dyDescent="0.3">
      <c r="A170" s="4">
        <v>169</v>
      </c>
      <c r="B170" t="s">
        <v>193</v>
      </c>
      <c r="C170" s="1" t="s">
        <v>185</v>
      </c>
      <c r="D170" t="str">
        <f>HYPERLINK("https://talan.bank.gov.ua/get-user-certificate/38CHx-7cpszQ9CqWs3DJ","Завантажити сертифікат")</f>
        <v>Завантажити сертифікат</v>
      </c>
    </row>
    <row r="171" spans="1:4" x14ac:dyDescent="0.3">
      <c r="A171" s="4">
        <v>170</v>
      </c>
      <c r="B171" t="s">
        <v>194</v>
      </c>
      <c r="C171" s="1" t="s">
        <v>185</v>
      </c>
      <c r="D171" t="str">
        <f>HYPERLINK("https://talan.bank.gov.ua/get-user-certificate/38CHxXcX8eg6wGnLkZs-","Завантажити сертифікат")</f>
        <v>Завантажити сертифікат</v>
      </c>
    </row>
    <row r="172" spans="1:4" x14ac:dyDescent="0.3">
      <c r="A172" s="4">
        <v>171</v>
      </c>
      <c r="B172" t="s">
        <v>195</v>
      </c>
      <c r="C172" s="1" t="s">
        <v>185</v>
      </c>
      <c r="D172" t="str">
        <f>HYPERLINK("https://talan.bank.gov.ua/get-user-certificate/38CHxrHGu7-704TDn3EW","Завантажити сертифікат")</f>
        <v>Завантажити сертифікат</v>
      </c>
    </row>
    <row r="173" spans="1:4" x14ac:dyDescent="0.3">
      <c r="A173" s="4">
        <v>172</v>
      </c>
      <c r="B173" t="s">
        <v>196</v>
      </c>
      <c r="C173" s="1" t="s">
        <v>185</v>
      </c>
      <c r="D173" t="str">
        <f>HYPERLINK("https://talan.bank.gov.ua/get-user-certificate/38CHxbOndxxmWS5oZeP1","Завантажити сертифікат")</f>
        <v>Завантажити сертифікат</v>
      </c>
    </row>
    <row r="174" spans="1:4" x14ac:dyDescent="0.3">
      <c r="A174" s="4">
        <v>173</v>
      </c>
      <c r="B174" t="s">
        <v>197</v>
      </c>
      <c r="C174" s="1" t="s">
        <v>185</v>
      </c>
      <c r="D174" t="str">
        <f>HYPERLINK("https://talan.bank.gov.ua/get-user-certificate/38CHxU5KHfxJPYmU5v82","Завантажити сертифікат")</f>
        <v>Завантажити сертифікат</v>
      </c>
    </row>
    <row r="175" spans="1:4" x14ac:dyDescent="0.3">
      <c r="A175" s="4">
        <v>174</v>
      </c>
      <c r="B175" t="s">
        <v>198</v>
      </c>
      <c r="C175" s="1" t="s">
        <v>185</v>
      </c>
      <c r="D175" t="str">
        <f>HYPERLINK("https://talan.bank.gov.ua/get-user-certificate/38CHx1FKyNeWUZf8qj4d","Завантажити сертифікат")</f>
        <v>Завантажити сертифікат</v>
      </c>
    </row>
    <row r="176" spans="1:4" x14ac:dyDescent="0.3">
      <c r="A176" s="4">
        <v>175</v>
      </c>
      <c r="B176" t="s">
        <v>199</v>
      </c>
      <c r="C176" s="1" t="s">
        <v>185</v>
      </c>
      <c r="D176" t="str">
        <f>HYPERLINK("https://talan.bank.gov.ua/get-user-certificate/38CHxGsDhTh8z3dJNYFJ","Завантажити сертифікат")</f>
        <v>Завантажити сертифікат</v>
      </c>
    </row>
    <row r="177" spans="1:4" x14ac:dyDescent="0.3">
      <c r="A177" s="4">
        <v>176</v>
      </c>
      <c r="B177" t="s">
        <v>200</v>
      </c>
      <c r="C177" s="1" t="s">
        <v>185</v>
      </c>
      <c r="D177" t="str">
        <f>HYPERLINK("https://talan.bank.gov.ua/get-user-certificate/38CHxRr5T8UO3zviajOJ","Завантажити сертифікат")</f>
        <v>Завантажити сертифікат</v>
      </c>
    </row>
    <row r="178" spans="1:4" x14ac:dyDescent="0.3">
      <c r="A178" s="4">
        <v>177</v>
      </c>
      <c r="B178" t="s">
        <v>201</v>
      </c>
      <c r="C178" s="1" t="s">
        <v>185</v>
      </c>
      <c r="D178" t="str">
        <f>HYPERLINK("https://talan.bank.gov.ua/get-user-certificate/38CHxsLUUkhJ8TwqUeCn","Завантажити сертифікат")</f>
        <v>Завантажити сертифікат</v>
      </c>
    </row>
    <row r="179" spans="1:4" x14ac:dyDescent="0.3">
      <c r="A179" s="4">
        <v>178</v>
      </c>
      <c r="B179" t="s">
        <v>202</v>
      </c>
      <c r="C179" s="1" t="s">
        <v>185</v>
      </c>
      <c r="D179" t="str">
        <f>HYPERLINK("https://talan.bank.gov.ua/get-user-certificate/38CHxpCEI9ggHAdDdw6g","Завантажити сертифікат")</f>
        <v>Завантажити сертифікат</v>
      </c>
    </row>
    <row r="180" spans="1:4" x14ac:dyDescent="0.3">
      <c r="A180" s="4">
        <v>179</v>
      </c>
      <c r="B180" t="s">
        <v>203</v>
      </c>
      <c r="C180" s="1" t="s">
        <v>185</v>
      </c>
      <c r="D180" t="str">
        <f>HYPERLINK("https://talan.bank.gov.ua/get-user-certificate/38CHxV3zNeeKHIjW66ts","Завантажити сертифікат")</f>
        <v>Завантажити сертифікат</v>
      </c>
    </row>
    <row r="181" spans="1:4" x14ac:dyDescent="0.3">
      <c r="A181" s="4">
        <v>180</v>
      </c>
      <c r="B181" t="s">
        <v>204</v>
      </c>
      <c r="C181" s="1" t="s">
        <v>185</v>
      </c>
      <c r="D181" t="str">
        <f>HYPERLINK("https://talan.bank.gov.ua/get-user-certificate/38CHxYl1a3eF9fvMhgXb","Завантажити сертифікат")</f>
        <v>Завантажити сертифікат</v>
      </c>
    </row>
    <row r="182" spans="1:4" x14ac:dyDescent="0.3">
      <c r="A182" s="4">
        <v>181</v>
      </c>
      <c r="B182" t="s">
        <v>206</v>
      </c>
      <c r="C182" t="s">
        <v>21</v>
      </c>
      <c r="D182" t="str">
        <f>HYPERLINK("https://talan.bank.gov.ua/get-user-certificate/rdFrtNLjv9IOC4fXUJJM","Завантажити сертифікат")</f>
        <v>Завантажити сертифікат</v>
      </c>
    </row>
    <row r="183" spans="1:4" x14ac:dyDescent="0.3">
      <c r="A183" s="4">
        <v>182</v>
      </c>
      <c r="B183" t="s">
        <v>207</v>
      </c>
      <c r="C183" t="s">
        <v>131</v>
      </c>
      <c r="D183" t="str">
        <f>HYPERLINK("https://talan.bank.gov.ua/get-user-certificate/rdFrte8AoycN0An9yY1F","Завантажити сертифікат")</f>
        <v>Завантажити сертифікат</v>
      </c>
    </row>
    <row r="184" spans="1:4" x14ac:dyDescent="0.3">
      <c r="A184" s="4">
        <v>183</v>
      </c>
      <c r="B184" t="s">
        <v>208</v>
      </c>
      <c r="C184" t="s">
        <v>131</v>
      </c>
      <c r="D184" t="str">
        <f>HYPERLINK("https://talan.bank.gov.ua/get-user-certificate/rdFrtjsOwB0UPnYjvXrT","Завантажити сертифікат")</f>
        <v>Завантажити сертифікат</v>
      </c>
    </row>
    <row r="185" spans="1:4" x14ac:dyDescent="0.3">
      <c r="A185" s="4">
        <v>184</v>
      </c>
      <c r="B185" t="s">
        <v>209</v>
      </c>
      <c r="C185" t="s">
        <v>178</v>
      </c>
      <c r="D185" t="str">
        <f>HYPERLINK("https://talan.bank.gov.ua/get-user-certificate/QzJl6VBdWN22SMvmKNQq","Завантажити сертифікат")</f>
        <v>Завантажити сертифікат</v>
      </c>
    </row>
    <row r="186" spans="1:4" x14ac:dyDescent="0.3">
      <c r="A186" s="4">
        <v>185</v>
      </c>
      <c r="B186" t="s">
        <v>210</v>
      </c>
      <c r="C186" t="s">
        <v>178</v>
      </c>
      <c r="D186" t="str">
        <f>HYPERLINK("https://talan.bank.gov.ua/get-user-certificate/QzJl6f4I6KTdukSy2rVs","Завантажити сертифікат")</f>
        <v>Завантажити сертифікат</v>
      </c>
    </row>
    <row r="187" spans="1:4" x14ac:dyDescent="0.3">
      <c r="A187" s="4">
        <v>186</v>
      </c>
      <c r="B187" t="s">
        <v>211</v>
      </c>
      <c r="C187" t="s">
        <v>178</v>
      </c>
      <c r="D187" t="str">
        <f>HYPERLINK("https://talan.bank.gov.ua/get-user-certificate/QzJl6n2UAY8UEd11o5CK","Завантажити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38" r:id="rId37" tooltip="Завантажити сертифікат" display="Завантажити сертифікат"/>
    <hyperlink ref="D39" r:id="rId38" tooltip="Завантажити сертифікат" display="Завантажити сертифікат"/>
    <hyperlink ref="D40" r:id="rId39" tooltip="Завантажити сертифікат" display="Завантажити сертифікат"/>
    <hyperlink ref="D41" r:id="rId40" tooltip="Завантажити сертифікат" display="Завантажити сертифікат"/>
    <hyperlink ref="D42" r:id="rId41" tooltip="Завантажити сертифікат" display="Завантажити сертифікат"/>
    <hyperlink ref="D43" r:id="rId42" tooltip="Завантажити сертифікат" display="Завантажити сертифікат"/>
    <hyperlink ref="D44" r:id="rId43" tooltip="Завантажити сертифікат" display="Завантажити сертифікат"/>
    <hyperlink ref="D45" r:id="rId44" tooltip="Завантажити сертифікат" display="Завантажити сертифікат"/>
    <hyperlink ref="D46" r:id="rId45" tooltip="Завантажити сертифікат" display="Завантажити сертифікат"/>
    <hyperlink ref="D47" r:id="rId46" tooltip="Завантажити сертифікат" display="Завантажити сертифікат"/>
    <hyperlink ref="D48" r:id="rId47" tooltip="Завантажити сертифікат" display="Завантажити сертифікат"/>
    <hyperlink ref="D49" r:id="rId48" tooltip="Завантажити сертифікат" display="Завантажити сертифікат"/>
    <hyperlink ref="D50" r:id="rId49" tooltip="Завантажити сертифікат" display="Завантажити сертифікат"/>
    <hyperlink ref="D51" r:id="rId50" tooltip="Завантажити сертифікат" display="Завантажити сертифікат"/>
    <hyperlink ref="D52" r:id="rId51" tooltip="Завантажити сертифікат" display="Завантажити сертифікат"/>
    <hyperlink ref="D53" r:id="rId52" tooltip="Завантажити сертифікат" display="Завантажити сертифікат"/>
    <hyperlink ref="D54" r:id="rId53" tooltip="Завантажити сертифікат" display="Завантажити сертифікат"/>
    <hyperlink ref="D55" r:id="rId54" tooltip="Завантажити сертифікат" display="Завантажити сертифікат"/>
    <hyperlink ref="D56" r:id="rId55" tooltip="Завантажити сертифікат" display="Завантажити сертифікат"/>
    <hyperlink ref="D57" r:id="rId56" tooltip="Завантажити сертифікат" display="Завантажити сертифікат"/>
    <hyperlink ref="D58" r:id="rId57" tooltip="Завантажити сертифікат" display="Завантажити сертифікат"/>
    <hyperlink ref="D59" r:id="rId58" tooltip="Завантажити сертифікат" display="Завантажити сертифікат"/>
    <hyperlink ref="D60" r:id="rId59" tooltip="Завантажити сертифікат" display="Завантажити сертифікат"/>
    <hyperlink ref="D61" r:id="rId60" tooltip="Завантажити сертифікат" display="Завантажити сертифікат"/>
    <hyperlink ref="D62" r:id="rId61" tooltip="Завантажити сертифікат" display="Завантажити сертифікат"/>
    <hyperlink ref="D63" r:id="rId62" tooltip="Завантажити сертифікат" display="Завантажити сертифікат"/>
    <hyperlink ref="D64" r:id="rId63" tooltip="Завантажити сертифікат" display="Завантажити сертифікат"/>
    <hyperlink ref="D65" r:id="rId64" tooltip="Завантажити сертифікат" display="Завантажити сертифікат"/>
    <hyperlink ref="D66" r:id="rId65" tooltip="Завантажити сертифікат" display="Завантажити сертифікат"/>
    <hyperlink ref="D67" r:id="rId66" tooltip="Завантажити сертифікат" display="Завантажити сертифікат"/>
    <hyperlink ref="D68" r:id="rId67" tooltip="Завантажити сертифікат" display="Завантажити сертифікат"/>
    <hyperlink ref="D69" r:id="rId68" tooltip="Завантажити сертифікат" display="Завантажити сертифікат"/>
    <hyperlink ref="D70" r:id="rId69" tooltip="Завантажити сертифікат" display="Завантажити сертифікат"/>
    <hyperlink ref="D71" r:id="rId70" tooltip="Завантажити сертифікат" display="Завантажити сертифікат"/>
    <hyperlink ref="D72" r:id="rId71" tooltip="Завантажити сертифікат" display="Завантажити сертифікат"/>
    <hyperlink ref="D73" r:id="rId72" tooltip="Завантажити сертифікат" display="Завантажити сертифікат"/>
    <hyperlink ref="D74" r:id="rId73" tooltip="Завантажити сертифікат" display="Завантажити сертифікат"/>
    <hyperlink ref="D75" r:id="rId74" tooltip="Завантажити сертифікат" display="Завантажити сертифікат"/>
    <hyperlink ref="D76" r:id="rId75" tooltip="Завантажити сертифікат" display="Завантажити сертифікат"/>
    <hyperlink ref="D77" r:id="rId76" tooltip="Завантажити сертифікат" display="Завантажити сертифікат"/>
    <hyperlink ref="D78" r:id="rId77" tooltip="Завантажити сертифікат" display="Завантажити сертифікат"/>
    <hyperlink ref="D79" r:id="rId78" tooltip="Завантажити сертифікат" display="Завантажити сертифікат"/>
    <hyperlink ref="D80" r:id="rId79" tooltip="Завантажити сертифікат" display="Завантажити сертифікат"/>
    <hyperlink ref="D81" r:id="rId80" tooltip="Завантажити сертифікат" display="Завантажити сертифікат"/>
    <hyperlink ref="D82" r:id="rId81" tooltip="Завантажити сертифікат" display="Завантажити сертифікат"/>
    <hyperlink ref="D83" r:id="rId82" tooltip="Завантажити сертифікат" display="Завантажити сертифікат"/>
    <hyperlink ref="D84" r:id="rId83" tooltip="Завантажити сертифікат" display="Завантажити сертифікат"/>
    <hyperlink ref="D85" r:id="rId84" tooltip="Завантажити сертифікат" display="Завантажити сертифікат"/>
    <hyperlink ref="D86" r:id="rId85" tooltip="Завантажити сертифікат" display="Завантажити сертифікат"/>
    <hyperlink ref="D87" r:id="rId86" tooltip="Завантажити сертифікат" display="Завантажити сертифікат"/>
    <hyperlink ref="D88" r:id="rId87" tooltip="Завантажити сертифікат" display="Завантажити сертифікат"/>
    <hyperlink ref="D89" r:id="rId88" tooltip="Завантажити сертифікат" display="Завантажити сертифікат"/>
    <hyperlink ref="D90" r:id="rId89" tooltip="Завантажити сертифікат" display="Завантажити сертифікат"/>
    <hyperlink ref="D91" r:id="rId90" tooltip="Завантажити сертифікат" display="Завантажити сертифікат"/>
    <hyperlink ref="D92" r:id="rId91" tooltip="Завантажити сертифікат" display="Завантажити сертифікат"/>
    <hyperlink ref="D93" r:id="rId92" tooltip="Завантажити сертифікат" display="Завантажити сертифікат"/>
    <hyperlink ref="D94" r:id="rId93" tooltip="Завантажити сертифікат" display="Завантажити сертифікат"/>
    <hyperlink ref="D95" r:id="rId94" tooltip="Завантажити сертифікат" display="Завантажити сертифікат"/>
    <hyperlink ref="D96" r:id="rId95" tooltip="Завантажити сертифікат" display="Завантажити сертифікат"/>
    <hyperlink ref="D97" r:id="rId96" tooltip="Завантажити сертифікат" display="Завантажити сертифікат"/>
    <hyperlink ref="D98" r:id="rId97" tooltip="Завантажити сертифікат" display="Завантажити сертифікат"/>
    <hyperlink ref="D99" r:id="rId98" tooltip="Завантажити сертифікат" display="Завантажити сертифікат"/>
    <hyperlink ref="D100" r:id="rId99" tooltip="Завантажити сертифікат" display="Завантажити сертифікат"/>
    <hyperlink ref="D101" r:id="rId100" tooltip="Завантажити сертифікат" display="Завантажити сертифікат"/>
    <hyperlink ref="D102" r:id="rId101" tooltip="Завантажити сертифікат" display="Завантажити сертифікат"/>
    <hyperlink ref="D103" r:id="rId102" tooltip="Завантажити сертифікат" display="Завантажити сертифікат"/>
    <hyperlink ref="D104" r:id="rId103" tooltip="Завантажити сертифікат" display="Завантажити сертифікат"/>
    <hyperlink ref="D105" r:id="rId104" tooltip="Завантажити сертифікат" display="Завантажити сертифікат"/>
    <hyperlink ref="D106" r:id="rId105" tooltip="Завантажити сертифікат" display="Завантажити сертифікат"/>
    <hyperlink ref="D107" r:id="rId106" tooltip="Завантажити сертифікат" display="Завантажити сертифікат"/>
    <hyperlink ref="D108" r:id="rId107" tooltip="Завантажити сертифікат" display="Завантажити сертифікат"/>
    <hyperlink ref="D109" r:id="rId108" tooltip="Завантажити сертифікат" display="Завантажити сертифікат"/>
    <hyperlink ref="D110" r:id="rId109" tooltip="Завантажити сертифікат" display="Завантажити сертифікат"/>
    <hyperlink ref="D111" r:id="rId110" tooltip="Завантажити сертифікат" display="Завантажити сертифікат"/>
    <hyperlink ref="D112" r:id="rId111" tooltip="Завантажити сертифікат" display="Завантажити сертифікат"/>
    <hyperlink ref="D113" r:id="rId112" tooltip="Завантажити сертифікат" display="Завантажити сертифікат"/>
    <hyperlink ref="D114" r:id="rId113" tooltip="Завантажити сертифікат" display="Завантажити сертифікат"/>
    <hyperlink ref="D115" r:id="rId114" tooltip="Завантажити сертифікат" display="Завантажити сертифікат"/>
    <hyperlink ref="D116" r:id="rId115" tooltip="Завантажити сертифікат" display="Завантажити сертифікат"/>
    <hyperlink ref="D117" r:id="rId116" tooltip="Завантажити сертифікат" display="Завантажити сертифікат"/>
    <hyperlink ref="D118" r:id="rId117" tooltip="Завантажити сертифікат" display="Завантажити сертифікат"/>
    <hyperlink ref="D119" r:id="rId118" tooltip="Завантажити сертифікат" display="Завантажити сертифікат"/>
    <hyperlink ref="D120" r:id="rId119" tooltip="Завантажити сертифікат" display="Завантажити сертифікат"/>
    <hyperlink ref="D121" r:id="rId120" tooltip="Завантажити сертифікат" display="Завантажити сертифікат"/>
    <hyperlink ref="D122" r:id="rId121" tooltip="Завантажити сертифікат" display="Завантажити сертифікат"/>
    <hyperlink ref="D123" r:id="rId122" tooltip="Завантажити сертифікат" display="Завантажити сертифікат"/>
    <hyperlink ref="D124" r:id="rId123" tooltip="Завантажити сертифікат" display="Завантажити сертифікат"/>
    <hyperlink ref="D125" r:id="rId124" tooltip="Завантажити сертифікат" display="Завантажити сертифікат"/>
    <hyperlink ref="D126" r:id="rId125" tooltip="Завантажити сертифікат" display="Завантажити сертифікат"/>
    <hyperlink ref="D127" r:id="rId126" tooltip="Завантажити сертифікат" display="Завантажити сертифікат"/>
    <hyperlink ref="D128" r:id="rId127" tooltip="Завантажити сертифікат" display="Завантажити сертифікат"/>
    <hyperlink ref="D129" r:id="rId128" tooltip="Завантажити сертифікат" display="Завантажити сертифікат"/>
    <hyperlink ref="D130" r:id="rId129" tooltip="Завантажити сертифікат" display="Завантажити сертифікат"/>
    <hyperlink ref="D131" r:id="rId130" tooltip="Завантажити сертифікат" display="Завантажити сертифікат"/>
    <hyperlink ref="D132" r:id="rId131" tooltip="Завантажити сертифікат" display="Завантажити сертифікат"/>
    <hyperlink ref="D133" r:id="rId132" tooltip="Завантажити сертифікат" display="Завантажити сертифікат"/>
    <hyperlink ref="D134" r:id="rId133" tooltip="Завантажити сертифікат" display="Завантажити сертифікат"/>
    <hyperlink ref="D135" r:id="rId134" tooltip="Завантажити сертифікат" display="Завантажити сертифікат"/>
    <hyperlink ref="D136" r:id="rId135" tooltip="Завантажити сертифікат" display="Завантажити сертифікат"/>
    <hyperlink ref="D137" r:id="rId136" tooltip="Завантажити сертифікат" display="Завантажити сертифікат"/>
    <hyperlink ref="D138" r:id="rId137" tooltip="Завантажити сертифікат" display="Завантажити сертифікат"/>
    <hyperlink ref="D139" r:id="rId138" tooltip="Завантажити сертифікат" display="Завантажити сертифікат"/>
    <hyperlink ref="D140" r:id="rId139" tooltip="Завантажити сертифікат" display="Завантажити сертифікат"/>
    <hyperlink ref="D141" r:id="rId140" tooltip="Завантажити сертифікат" display="Завантажити сертифікат"/>
    <hyperlink ref="D142" r:id="rId141" tooltip="Завантажити сертифікат" display="Завантажити сертифікат"/>
    <hyperlink ref="D143" r:id="rId142" tooltip="Завантажити сертифікат" display="Завантажити сертифікат"/>
    <hyperlink ref="D144" r:id="rId143" tooltip="Завантажити сертифікат" display="Завантажити сертифікат"/>
    <hyperlink ref="D145" r:id="rId144" tooltip="Завантажити сертифікат" display="Завантажити сертифікат"/>
    <hyperlink ref="D146" r:id="rId145" tooltip="Завантажити сертифікат" display="Завантажити сертифікат"/>
    <hyperlink ref="D147" r:id="rId146" tooltip="Завантажити сертифікат" display="Завантажити сертифікат"/>
    <hyperlink ref="D148" r:id="rId147" tooltip="Завантажити сертифікат" display="Завантажити сертифікат"/>
    <hyperlink ref="D149" r:id="rId148" tooltip="Завантажити сертифікат" display="Завантажити сертифікат"/>
    <hyperlink ref="D150" r:id="rId149" tooltip="Завантажити сертифікат" display="Завантажити сертифікат"/>
    <hyperlink ref="D151" r:id="rId150" tooltip="Завантажити сертифікат" display="Завантажити сертифікат"/>
    <hyperlink ref="D152" r:id="rId151" tooltip="Завантажити сертифікат" display="Завантажити сертифікат"/>
    <hyperlink ref="D153" r:id="rId152" tooltip="Завантажити сертифікат" display="Завантажити сертифікат"/>
    <hyperlink ref="D154" r:id="rId153" tooltip="Завантажити сертифікат" display="Завантажити сертифікат"/>
    <hyperlink ref="D155" r:id="rId154" tooltip="Завантажити сертифікат" display="Завантажити сертифікат"/>
    <hyperlink ref="D156" r:id="rId155" tooltip="Завантажити сертифікат" display="Завантажити сертифікат"/>
    <hyperlink ref="D157" r:id="rId156" tooltip="Завантажити сертифікат" display="Завантажити сертифікат"/>
    <hyperlink ref="D158" r:id="rId157" tooltip="Завантажити сертифікат" display="Завантажити сертифікат"/>
    <hyperlink ref="D159" r:id="rId158" tooltip="Завантажити сертифікат" display="Завантажити сертифікат"/>
    <hyperlink ref="D160" r:id="rId159" tooltip="Завантажити сертифікат" display="Завантажити сертифікат"/>
    <hyperlink ref="D161" r:id="rId160" tooltip="Завантажити сертифікат" display="Завантажити сертифікат"/>
    <hyperlink ref="D162" r:id="rId161" tooltip="Завантажити сертифікат" display="Завантажити сертифікат"/>
    <hyperlink ref="D163" r:id="rId162" tooltip="Завантажити сертифікат" display="Завантажити сертифікат"/>
    <hyperlink ref="D164" r:id="rId163" tooltip="Завантажити сертифікат" display="Завантажити сертифікат"/>
    <hyperlink ref="D165" r:id="rId164" tooltip="Завантажити сертифікат" display="Завантажити сертифікат"/>
    <hyperlink ref="D166" r:id="rId165" tooltip="Завантажити сертифікат" display="Завантажити сертифікат"/>
    <hyperlink ref="D167" r:id="rId166" tooltip="Завантажити сертифікат" display="Завантажити сертифікат"/>
    <hyperlink ref="D168" r:id="rId167" tooltip="Завантажити сертифікат" display="Завантажити сертифікат"/>
    <hyperlink ref="D169" r:id="rId168" tooltip="Завантажити сертифікат" display="Завантажити сертифікат"/>
    <hyperlink ref="D170" r:id="rId169" tooltip="Завантажити сертифікат" display="Завантажити сертифікат"/>
    <hyperlink ref="D171" r:id="rId170" tooltip="Завантажити сертифікат" display="Завантажити сертифікат"/>
    <hyperlink ref="D172" r:id="rId171" tooltip="Завантажити сертифікат" display="Завантажити сертифікат"/>
    <hyperlink ref="D173" r:id="rId172" tooltip="Завантажити сертифікат" display="Завантажити сертифікат"/>
    <hyperlink ref="D174" r:id="rId173" tooltip="Завантажити сертифікат" display="Завантажити сертифікат"/>
    <hyperlink ref="D175" r:id="rId174" tooltip="Завантажити сертифікат" display="Завантажити сертифікат"/>
    <hyperlink ref="D176" r:id="rId175" tooltip="Завантажити сертифікат" display="Завантажити сертифікат"/>
    <hyperlink ref="D177" r:id="rId176" tooltip="Завантажити сертифікат" display="Завантажити сертифікат"/>
    <hyperlink ref="D178" r:id="rId177" tooltip="Завантажити сертифікат" display="Завантажити сертифікат"/>
    <hyperlink ref="D179" r:id="rId178" tooltip="Завантажити сертифікат" display="Завантажити сертифікат"/>
    <hyperlink ref="D180" r:id="rId179" tooltip="Завантажити сертифікат" display="Завантажити сертифікат"/>
    <hyperlink ref="D181" r:id="rId180" tooltip="Завантажити сертифікат" display="Завантажити сертифікат"/>
    <hyperlink ref="D182" r:id="rId181" tooltip="Завантажити сертифікат" display="Завантажити сертифікат"/>
    <hyperlink ref="D183" r:id="rId182" tooltip="Завантажити сертифікат" display="Завантажити сертифікат"/>
    <hyperlink ref="D184" r:id="rId183" tooltip="Завантажити сертифікат" display="Завантажити сертифікат"/>
    <hyperlink ref="D185" r:id="rId184" tooltip="Завантажити сертифікат" display="Завантажити сертифікат"/>
    <hyperlink ref="D186" r:id="rId185" tooltip="Завантажити сертифікат" display="Завантажити сертифікат"/>
    <hyperlink ref="D187" r:id="rId186" tooltip="Завантажити сертифікат" display="Завантажити сертифікат"/>
  </hyperlinks>
  <pageMargins left="0.7" right="0.7" top="0.75" bottom="0.75" header="0.3" footer="0.3"/>
  <pageSetup orientation="portrait" r:id="rId1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2024-04-18T12:43:18Z</dcterms:created>
  <dcterms:modified xsi:type="dcterms:W3CDTF">2024-05-02T14:14:22Z</dcterms:modified>
  <cp:category/>
</cp:coreProperties>
</file>