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C356" i="1" l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<sst xmlns="http://schemas.openxmlformats.org/spreadsheetml/2006/main" count="358" uniqueCount="336">
  <si>
    <t>Посилання на сертифікат</t>
  </si>
  <si>
    <t>Бондар Ольга Петрівна</t>
  </si>
  <si>
    <t>Міщенко Сергій Анатолійович</t>
  </si>
  <si>
    <t>Біловолова Ніна Олександрівна</t>
  </si>
  <si>
    <t>Германчук Вікторія Андріївна</t>
  </si>
  <si>
    <t>Кобець Олена Олександрівна</t>
  </si>
  <si>
    <t>Клименко Ганна Василівна</t>
  </si>
  <si>
    <t xml:space="preserve">Мих Ганна Анатоліївна </t>
  </si>
  <si>
    <t>Надала Юлія Романівна</t>
  </si>
  <si>
    <t>Одіноченко Аліна Анатоліївна</t>
  </si>
  <si>
    <t>Лапюк Тетяна Юріївна</t>
  </si>
  <si>
    <t xml:space="preserve">Мангул Христина Олегівна </t>
  </si>
  <si>
    <t>Булат Віра Григорівна</t>
  </si>
  <si>
    <t>Микитенко Аліна Олександрівна</t>
  </si>
  <si>
    <t xml:space="preserve">Щербина Валентина Василівна </t>
  </si>
  <si>
    <t>Онищенко Ольга Олександрівна</t>
  </si>
  <si>
    <t xml:space="preserve">Синявіна Юлія Анатоліївна </t>
  </si>
  <si>
    <t xml:space="preserve">Садієр Наталія Василівна </t>
  </si>
  <si>
    <t xml:space="preserve">Щедра Людмила Григорівна </t>
  </si>
  <si>
    <t>Шастін Наталія Григорівна</t>
  </si>
  <si>
    <t xml:space="preserve">Двигун Любов Павлівна </t>
  </si>
  <si>
    <t>Лисенко Оксана Миколаївна</t>
  </si>
  <si>
    <t xml:space="preserve">Триус Вікторія Миколаївна </t>
  </si>
  <si>
    <t xml:space="preserve">Щедра Людмила Гртгорівна </t>
  </si>
  <si>
    <t>Щербина Валентина Василівна</t>
  </si>
  <si>
    <t>Абрамова Ірина Миколаївна</t>
  </si>
  <si>
    <t>Сидоренко Тетяна Олексіївна</t>
  </si>
  <si>
    <t>Огір Марія Юріївна</t>
  </si>
  <si>
    <t xml:space="preserve">Ріпка Юлія Миколаївна </t>
  </si>
  <si>
    <t>Малішенко Світлана Валеріївна</t>
  </si>
  <si>
    <t xml:space="preserve">Шостак Наталія Анатоліївна </t>
  </si>
  <si>
    <t>Юрченко Людмила Володимирівна</t>
  </si>
  <si>
    <t xml:space="preserve">Михайленко Інна Олегівна </t>
  </si>
  <si>
    <t>Богомазова Вікторія Петрівна</t>
  </si>
  <si>
    <t>Кисловська Світлана Анатоліївна</t>
  </si>
  <si>
    <t>Кисловська Світлана Анатолівна</t>
  </si>
  <si>
    <t>Матвєєва Надія</t>
  </si>
  <si>
    <t xml:space="preserve">Батечко Алла Станіславівна </t>
  </si>
  <si>
    <t xml:space="preserve">Москаленко Валентина Володимирівна </t>
  </si>
  <si>
    <t xml:space="preserve">Дуженко Дар'я Михайлівна </t>
  </si>
  <si>
    <t>Каменюка Марина Олександрівна</t>
  </si>
  <si>
    <t>Куницька Вікторія Сергіївна</t>
  </si>
  <si>
    <t>Кордуба Наталія Ярославівна</t>
  </si>
  <si>
    <t>Швидка Марина Сергіївна</t>
  </si>
  <si>
    <t>Вовканець Дарина Іванівна</t>
  </si>
  <si>
    <t>Максименко Тетяна Олександрівна</t>
  </si>
  <si>
    <t>Коханська Людмила Вікторівна</t>
  </si>
  <si>
    <t>Грудницька Наталія Петрівна</t>
  </si>
  <si>
    <t>Гулій Діана, 8 років</t>
  </si>
  <si>
    <t>Палкіна Віталіна Віталіївна</t>
  </si>
  <si>
    <t>Локошко Людмила Анатоліївна</t>
  </si>
  <si>
    <t xml:space="preserve">Єхлакова Тетяна Сергіївна </t>
  </si>
  <si>
    <t>Подолянюк Вероніка Володимирівна</t>
  </si>
  <si>
    <t>Соклакова Ольга Олександрівна</t>
  </si>
  <si>
    <t>Плис Ольга Миколаївна</t>
  </si>
  <si>
    <t>Погудіна Тетяна Петрівна</t>
  </si>
  <si>
    <t>Мʼячина Алла Георгіївна</t>
  </si>
  <si>
    <t>Кіях Олена Віталіївна</t>
  </si>
  <si>
    <t>Крутоголова Тетяна Сергіївна</t>
  </si>
  <si>
    <t xml:space="preserve">Катаєва Наталія Миколаївна </t>
  </si>
  <si>
    <t xml:space="preserve">Бартошинська Ірина Ярославівна </t>
  </si>
  <si>
    <t xml:space="preserve">Фрунт Марина Сергіївна </t>
  </si>
  <si>
    <t xml:space="preserve">Федан Тетяна Василівна </t>
  </si>
  <si>
    <t>Клапцова Інна Володимирівна</t>
  </si>
  <si>
    <t xml:space="preserve">М'ячина Алла Георгіївна </t>
  </si>
  <si>
    <t>Сурмак Людмила Вікторівна</t>
  </si>
  <si>
    <t>Савенко Світлана Вікторівна</t>
  </si>
  <si>
    <t>Федоскіна Соломія Петрівна</t>
  </si>
  <si>
    <t xml:space="preserve">Мʼячина Алла Георгіївна </t>
  </si>
  <si>
    <t>Крутій Тетяна Василівна</t>
  </si>
  <si>
    <t>Поліщук Марія Анатоліївна</t>
  </si>
  <si>
    <t xml:space="preserve">Локошко Людмила Анатоліївна   </t>
  </si>
  <si>
    <t xml:space="preserve">Локошко Людмила Анатоліївна                                                                                                                     </t>
  </si>
  <si>
    <t xml:space="preserve">Поліщук Марія Анатоліївна </t>
  </si>
  <si>
    <t xml:space="preserve">Панченко Наталья Васильевна </t>
  </si>
  <si>
    <t xml:space="preserve">Бакай Юлія Валентинівна </t>
  </si>
  <si>
    <t xml:space="preserve">Панікаревич Інна Вікторівна </t>
  </si>
  <si>
    <t xml:space="preserve">Хаустова Юлія Валеріївна </t>
  </si>
  <si>
    <t>Безугла Тамара Іванівна</t>
  </si>
  <si>
    <t xml:space="preserve">Одіноченко Аліна Анатоліївна </t>
  </si>
  <si>
    <t>М'ячина Алла Георгіївна</t>
  </si>
  <si>
    <t xml:space="preserve">Федоскіна Соломія Петрівна </t>
  </si>
  <si>
    <t>Панченко Наталія Василівна</t>
  </si>
  <si>
    <t>Кусій Катерина Володимирівна</t>
  </si>
  <si>
    <t>Мурзіна Зоя Анатоліївна</t>
  </si>
  <si>
    <t>Мурских Тетяна Вікторівна</t>
  </si>
  <si>
    <t xml:space="preserve">Собецька Світлана Анатоліївна </t>
  </si>
  <si>
    <t>М'ячина Алла  Георгіївна</t>
  </si>
  <si>
    <t>ГРЕБЕННІКОВА ОЛЬГА ІВАНІВНА</t>
  </si>
  <si>
    <t>Єфременко Євгенія В'ячеславівна</t>
  </si>
  <si>
    <t>Климків Марина Олегівна</t>
  </si>
  <si>
    <t>Лобода Андрій Володимирович</t>
  </si>
  <si>
    <t>Кіращук Настасія Василівна</t>
  </si>
  <si>
    <t>Щербина Тетяна Костянтинівна</t>
  </si>
  <si>
    <t>М'ячина Алла Георгівна</t>
  </si>
  <si>
    <t>Зуб Алла Михайлівна</t>
  </si>
  <si>
    <t xml:space="preserve">Філоненко Людмила Віталіївна </t>
  </si>
  <si>
    <t>Путяк Віра Василівна</t>
  </si>
  <si>
    <t>Пархоменко Наталія Юріївна</t>
  </si>
  <si>
    <t>Сергієнко Анна Вікторівна</t>
  </si>
  <si>
    <t>Петрушинець Олена Вячеславівна</t>
  </si>
  <si>
    <t>Боричевська Ольга Іванівна</t>
  </si>
  <si>
    <t>Ревко Алла Олександрівна</t>
  </si>
  <si>
    <t>Макаренко Ірина Сергіївна</t>
  </si>
  <si>
    <t>Філоненко Людмила Віталіївна</t>
  </si>
  <si>
    <t>Кульчицька Людмила Миколаївна</t>
  </si>
  <si>
    <t xml:space="preserve">Обревко Ольга Юріївна </t>
  </si>
  <si>
    <t xml:space="preserve">Михійко Катерина Вікторівна </t>
  </si>
  <si>
    <t xml:space="preserve">Бруй Юлія Петрівна </t>
  </si>
  <si>
    <t>Ікальчик Антоніна Петрівна</t>
  </si>
  <si>
    <t xml:space="preserve">М'яч на Алла Георгіївна </t>
  </si>
  <si>
    <t xml:space="preserve">Мойсюк Юлія Андріївна </t>
  </si>
  <si>
    <t>Коваленко Тетяна Миколаївна</t>
  </si>
  <si>
    <t>Панфілова Неля Владиславівна</t>
  </si>
  <si>
    <t>Бондаренко Інна Юріївна</t>
  </si>
  <si>
    <t xml:space="preserve">Панченко Наталія Василівна </t>
  </si>
  <si>
    <t>Костиря Юлія Володимирівна</t>
  </si>
  <si>
    <t>Бакай Олеся Володимирівна</t>
  </si>
  <si>
    <t xml:space="preserve">Микитенко Аліна Олександрівна </t>
  </si>
  <si>
    <t xml:space="preserve">Гарасим Марина Сергіївна </t>
  </si>
  <si>
    <t>Яструб Олег</t>
  </si>
  <si>
    <t>Крилатова Діана Ігорівна</t>
  </si>
  <si>
    <t>Литвинчук Марія Валентинівна</t>
  </si>
  <si>
    <t>Тесленко Людмила Василівна</t>
  </si>
  <si>
    <t>Ярошенко Олена Володимирівна</t>
  </si>
  <si>
    <t xml:space="preserve">Мельник Таїсія Олександрівна </t>
  </si>
  <si>
    <t xml:space="preserve">Орловець Світлана Вікторівна </t>
  </si>
  <si>
    <t>Орловець Світлана Вікторівна</t>
  </si>
  <si>
    <t xml:space="preserve">Грушецька Валентина Леонідівна </t>
  </si>
  <si>
    <t xml:space="preserve">Кислицька Олена Вікторівна </t>
  </si>
  <si>
    <t>Нігалатій Олена Олександрівна</t>
  </si>
  <si>
    <t xml:space="preserve">Счаслива Лариса Петрівна </t>
  </si>
  <si>
    <t>Захарченко Валентина Іванівна</t>
  </si>
  <si>
    <t>Василенко Оксана Василівна</t>
  </si>
  <si>
    <t>Сеодюк Тетяна Сергіївна</t>
  </si>
  <si>
    <t>Тарасенко Анна Сергіївна</t>
  </si>
  <si>
    <t>Лебедєва Людмила Олександрівна</t>
  </si>
  <si>
    <t>Зелюкіна Юлія Володимирівна</t>
  </si>
  <si>
    <t>Іллюк Людмила Олексіївна</t>
  </si>
  <si>
    <t>Рижук Юлія Сергіївна</t>
  </si>
  <si>
    <t xml:space="preserve">Іванович Юлія Ігорівна </t>
  </si>
  <si>
    <t>Кармазіна Тетяна Вікторівна</t>
  </si>
  <si>
    <t>Медвєдєва Анастасія Сергіївна</t>
  </si>
  <si>
    <t xml:space="preserve"> Бугайова Ніна Іванівна</t>
  </si>
  <si>
    <t>Посоха Надія Миколаївна</t>
  </si>
  <si>
    <t>Васильєва Дарʼя Олексіївна</t>
  </si>
  <si>
    <t>Нагорняк Анна Юріївна</t>
  </si>
  <si>
    <t>Шульженко Анастасія Віталіївна</t>
  </si>
  <si>
    <t>Селецька Людмила Вікторівна</t>
  </si>
  <si>
    <t>Камінська Олеся Анатоліївна</t>
  </si>
  <si>
    <t xml:space="preserve">Кобець Олена Олександрівна </t>
  </si>
  <si>
    <t>Бабій Ольга Олександрівна</t>
  </si>
  <si>
    <t>Дишкант Катерина Ярославівна</t>
  </si>
  <si>
    <t>Собецька Світлана Анатоліївна</t>
  </si>
  <si>
    <t>Шевченко Тетяна Олександрівна</t>
  </si>
  <si>
    <t xml:space="preserve">Ревко Алла Олександрівна </t>
  </si>
  <si>
    <t>ШевченкоТетяна Олександрівна</t>
  </si>
  <si>
    <t xml:space="preserve">Шевченко Марічка Миколаївна </t>
  </si>
  <si>
    <t>Карпін Ірина Іванівна</t>
  </si>
  <si>
    <t xml:space="preserve">Марчак Тетяна Леонідівна </t>
  </si>
  <si>
    <t xml:space="preserve">М'ячина Ала Георгіївна  </t>
  </si>
  <si>
    <t>Ярошенко Оксана Миколаївна</t>
  </si>
  <si>
    <t>Москаленко Наталія Сергіївна</t>
  </si>
  <si>
    <t xml:space="preserve">Ратошнюк Альона Анатоліївна </t>
  </si>
  <si>
    <t>Кушніренко Марина Олександрівна</t>
  </si>
  <si>
    <t>Стасюк Наталія Янівна</t>
  </si>
  <si>
    <t>Кравчук Зінаїда Іванівна</t>
  </si>
  <si>
    <t>Камінська Наталія Володимирівна</t>
  </si>
  <si>
    <t>Меліхова Наталія Іванівна</t>
  </si>
  <si>
    <t>Купка Людмила Миколаївна</t>
  </si>
  <si>
    <t>Білик Олександр Васильович</t>
  </si>
  <si>
    <t>Мороз Маріана Миколаївна</t>
  </si>
  <si>
    <t xml:space="preserve">Джуян Каріна Олегівна </t>
  </si>
  <si>
    <t>Ведмеденко Марина Володимирівна</t>
  </si>
  <si>
    <t xml:space="preserve">Пархоменко Наталія Юріївна </t>
  </si>
  <si>
    <t xml:space="preserve">Нестеренко Віта Вікторівна </t>
  </si>
  <si>
    <t xml:space="preserve">Хоменко Тетяна Григорівна </t>
  </si>
  <si>
    <t>Козел Дарія Федорівна</t>
  </si>
  <si>
    <t>Марій Світлана Іванівна</t>
  </si>
  <si>
    <t xml:space="preserve">Калюжна Олена Василівна </t>
  </si>
  <si>
    <t>Шаповал Ангеліна Іванівна</t>
  </si>
  <si>
    <t xml:space="preserve">Блоха Людмила Володимирівна </t>
  </si>
  <si>
    <t xml:space="preserve">Александров Олександра Вікторівна </t>
  </si>
  <si>
    <t>Мороз Людмила Василівна</t>
  </si>
  <si>
    <t>Масалова Тетяна Михайлівна</t>
  </si>
  <si>
    <t>Куніцька Людмила Миколаівна</t>
  </si>
  <si>
    <t>Гамлій Василина Василівна</t>
  </si>
  <si>
    <t>Демчук Ганна Миронівна</t>
  </si>
  <si>
    <t>Конюшенко Анна Олександрівна</t>
  </si>
  <si>
    <t>Козак Людмила Миколаївна</t>
  </si>
  <si>
    <t>Турчак Наталя Вікторівна</t>
  </si>
  <si>
    <t>Турчак Н.В.</t>
  </si>
  <si>
    <t>Крюкова М.М.</t>
  </si>
  <si>
    <t xml:space="preserve">Червонюк Альона Анатоліївна </t>
  </si>
  <si>
    <t>Шлапак Марина Олександрівна</t>
  </si>
  <si>
    <t xml:space="preserve">Мельниченко Олена Григорівна </t>
  </si>
  <si>
    <t xml:space="preserve">Нагорняк Анна Юріївна   </t>
  </si>
  <si>
    <t>Головко Світлана Володимирівна</t>
  </si>
  <si>
    <t>Безлепкіна Марина Олександрівна</t>
  </si>
  <si>
    <t>Марченко Юлія Василівна</t>
  </si>
  <si>
    <t>Кабарчук Поліна Андріївна</t>
  </si>
  <si>
    <t>Ковальчук Світлана Дмитрівна</t>
  </si>
  <si>
    <t>Борзяк Ірина Михайлівна</t>
  </si>
  <si>
    <t>Ніколаєнко Анна Вікторівна</t>
  </si>
  <si>
    <t>Гудима Оксана Михайлівна</t>
  </si>
  <si>
    <t xml:space="preserve">Цимбалюк Олена Дмитрівна </t>
  </si>
  <si>
    <t xml:space="preserve">Ільків Олександра Іванівна </t>
  </si>
  <si>
    <t>Чеботар Наталія Сергіївна</t>
  </si>
  <si>
    <t>Ісаєва Лариса</t>
  </si>
  <si>
    <t>Петрович Наталя Михайлівна</t>
  </si>
  <si>
    <t>Різник Юлія Сергіївна</t>
  </si>
  <si>
    <t>Кохно Людмила Сергіївна</t>
  </si>
  <si>
    <t>Ісаєва Лариса Миколаївна</t>
  </si>
  <si>
    <t xml:space="preserve">Каленіченко Оксана Олександрівна </t>
  </si>
  <si>
    <t>Каленіченко Оксана Олександрівна</t>
  </si>
  <si>
    <t xml:space="preserve">Альохіна Ганна Іванівна </t>
  </si>
  <si>
    <t xml:space="preserve">Савчук Ольга Юріївна </t>
  </si>
  <si>
    <t>Микитченко Вікторія Вікторівна</t>
  </si>
  <si>
    <t>Куліковська Анастасія Юріївна</t>
  </si>
  <si>
    <t>Гандзій Уляна Романівна</t>
  </si>
  <si>
    <t>Сердюк Катерина Олексіївна</t>
  </si>
  <si>
    <t xml:space="preserve">Шлінчак Марина Анатоліївна </t>
  </si>
  <si>
    <t>Охремчук Наталія Миколаївна</t>
  </si>
  <si>
    <t>Духніцький Юрій Олексійович</t>
  </si>
  <si>
    <t xml:space="preserve">Маслянчук Анна Вікторівна </t>
  </si>
  <si>
    <t xml:space="preserve">Гринаш Лілія Петрівна </t>
  </si>
  <si>
    <t xml:space="preserve">Рижак Наталія Василівна </t>
  </si>
  <si>
    <t xml:space="preserve">Петрушинець  Олена Вячеславович </t>
  </si>
  <si>
    <t>Горошко Вікторія Леонідівна</t>
  </si>
  <si>
    <t>Ніколаєнко Вікторія Сергіївна</t>
  </si>
  <si>
    <t>Хорольська Людмила Василівна</t>
  </si>
  <si>
    <t>Коротіна Ольга Сергіївна</t>
  </si>
  <si>
    <t>Корощенко Інна Анатоліївна</t>
  </si>
  <si>
    <t>Бодягіна Лілія Володимирівна</t>
  </si>
  <si>
    <t>Будник Альна Ігорівна</t>
  </si>
  <si>
    <t>Скрипка Юлія Сергіївна</t>
  </si>
  <si>
    <t>Матюшенко Ольга Олексіївна</t>
  </si>
  <si>
    <t>Шимко Анна Володимирівна</t>
  </si>
  <si>
    <t>Будник Альона Ігорівна</t>
  </si>
  <si>
    <t>Литвиновська Юлія Сергіївна</t>
  </si>
  <si>
    <t xml:space="preserve">Ярмоленко Олена Олексіївна </t>
  </si>
  <si>
    <t>Міцкевич Оксана Юріївна</t>
  </si>
  <si>
    <t>Ковальова Тетяна Сергіївна</t>
  </si>
  <si>
    <t>Жовтоног Анна Вадимівна</t>
  </si>
  <si>
    <t>Климчук Алла Вікторівна</t>
  </si>
  <si>
    <t xml:space="preserve">Бабич Світлана Георгіївна </t>
  </si>
  <si>
    <t xml:space="preserve">Бойко Інна Петрівна </t>
  </si>
  <si>
    <t>Леонтьєва Олена Олександрівна</t>
  </si>
  <si>
    <t>КіяхОлена Віталіївна</t>
  </si>
  <si>
    <t>Климчук Алла Віктрівна</t>
  </si>
  <si>
    <t>Лисенко Ірина Іванівна</t>
  </si>
  <si>
    <t>Назінкіна Любов Іванівна</t>
  </si>
  <si>
    <t>Марієнко Лілія Федорівна</t>
  </si>
  <si>
    <t>Мороз Маріана</t>
  </si>
  <si>
    <t xml:space="preserve">Скрипка Юлія Сергіївна </t>
  </si>
  <si>
    <t>Андрієвська Тетяна Сергіївна</t>
  </si>
  <si>
    <t>Біла Альона Олексіївна</t>
  </si>
  <si>
    <t>Гайворонська Світлана Борисівна</t>
  </si>
  <si>
    <t xml:space="preserve">Гусак Тетяна Олександрівна </t>
  </si>
  <si>
    <t>Сіваш Тетяна Демидівна</t>
  </si>
  <si>
    <t>Дубова Анна, 9 років</t>
  </si>
  <si>
    <t>Бубелянчик Марина Валеріівна</t>
  </si>
  <si>
    <t>Ричкова Марія Сергіївна</t>
  </si>
  <si>
    <t xml:space="preserve">Чеша Алла Олексіївна </t>
  </si>
  <si>
    <t>Жолнер Анастасія Ігорівна</t>
  </si>
  <si>
    <t>Литвиненко Олена Володимирівна</t>
  </si>
  <si>
    <t>Пархоменко Ольга Олександрівна</t>
  </si>
  <si>
    <t>Пилипенко Світлана Володимирівна</t>
  </si>
  <si>
    <t>Соколова Наталія Василівна</t>
  </si>
  <si>
    <t>Матюха Альона Андріївна</t>
  </si>
  <si>
    <t>Черкасова Алла Віталіївна</t>
  </si>
  <si>
    <t>Войтова Катерина Петрівна</t>
  </si>
  <si>
    <t xml:space="preserve">Мороз Маріанна Миколаївна </t>
  </si>
  <si>
    <t xml:space="preserve">Бадзюк Валентина Вікторівна </t>
  </si>
  <si>
    <t>Волощенко Вікторія Олександрівна</t>
  </si>
  <si>
    <t>Куліковська Анастасія</t>
  </si>
  <si>
    <t xml:space="preserve">Погрибенко Валентина Михайлівна </t>
  </si>
  <si>
    <t>Пилипенко Світлана Степанівна</t>
  </si>
  <si>
    <t>Єрмакова Наталя Анатоліївна</t>
  </si>
  <si>
    <t>Картовий  Денис</t>
  </si>
  <si>
    <t>Шаповал Олена Вікторівна</t>
  </si>
  <si>
    <t>Подобна Валентина Вікторівна</t>
  </si>
  <si>
    <t>Пархаменко Ольга Олександрівна</t>
  </si>
  <si>
    <t xml:space="preserve">Кондратенко Оксана Віталіївна </t>
  </si>
  <si>
    <t>Дерев'янко Вячеслав Володимирович</t>
  </si>
  <si>
    <t>Кириєнко Антоніна Григорівна</t>
  </si>
  <si>
    <t xml:space="preserve">Чекмарьова Світлана Володимирівна </t>
  </si>
  <si>
    <t>Крамар Наталія Григорівна</t>
  </si>
  <si>
    <t>Щербак Ігор Олександрович</t>
  </si>
  <si>
    <t xml:space="preserve">Васильєва Андріана Геннадіївна </t>
  </si>
  <si>
    <t>Зуб Олена Сергіївна</t>
  </si>
  <si>
    <t>Петрова Людмила Віталіївна</t>
  </si>
  <si>
    <t>Шуліка Олена Вікторівна</t>
  </si>
  <si>
    <t>Межевікіна Альона Анатоліївна</t>
  </si>
  <si>
    <t>Ольховська Кароліна Русланівна</t>
  </si>
  <si>
    <t xml:space="preserve">Стецюк Катерина Вадимівна </t>
  </si>
  <si>
    <t>Золотар Яна Олександрівна</t>
  </si>
  <si>
    <t xml:space="preserve">Ольховська Кароліна Русланівна </t>
  </si>
  <si>
    <t>Ковальчук Оксана Василівна</t>
  </si>
  <si>
    <t xml:space="preserve">Волошина Юлія Анатоліївна </t>
  </si>
  <si>
    <t>Малейчик Вікторія Анатоліївна</t>
  </si>
  <si>
    <t>Мисак Людмила Петрівна</t>
  </si>
  <si>
    <t>Климець Оксана Василівна</t>
  </si>
  <si>
    <t xml:space="preserve">Матюха Альона Андріївна </t>
  </si>
  <si>
    <t>Пушкаш Теняна Олександрівна</t>
  </si>
  <si>
    <t>Бородіна Катерина Дмитрівна</t>
  </si>
  <si>
    <t>Пушкаш Тетяна Олександрівна</t>
  </si>
  <si>
    <t xml:space="preserve">Колодій Мар'яна Володимирівна </t>
  </si>
  <si>
    <t>Колодій Мар'яна Володимирівна</t>
  </si>
  <si>
    <t>Краса Олена Антонівна</t>
  </si>
  <si>
    <t xml:space="preserve">Кіях Олена Віталіївна </t>
  </si>
  <si>
    <t>Калитка Олександра Мар'янівна</t>
  </si>
  <si>
    <t>Годинець Тетяна Олексіївна</t>
  </si>
  <si>
    <t xml:space="preserve">Кочерженко Таїсія Іванівна </t>
  </si>
  <si>
    <t xml:space="preserve">Хазанюк Галина Федорівна </t>
  </si>
  <si>
    <t>Мацера Ірина Василівна</t>
  </si>
  <si>
    <t>Хазанюк Галина Федорівна</t>
  </si>
  <si>
    <t xml:space="preserve">Фоменко Кароліна Вадимівна </t>
  </si>
  <si>
    <t>Пильчук Мирослава Вікторівна</t>
  </si>
  <si>
    <t>Градобик Рксана</t>
  </si>
  <si>
    <t>Плєвакіна Галина Михайлівна</t>
  </si>
  <si>
    <t>Сисоєва Лілія Олександрівна</t>
  </si>
  <si>
    <t>Краснік Олена Степанівна</t>
  </si>
  <si>
    <t>Собченко Яна Леонідівна</t>
  </si>
  <si>
    <t xml:space="preserve">Дьоміна Валентина Анатоліївна </t>
  </si>
  <si>
    <t>Мозговий Володимир</t>
  </si>
  <si>
    <t>Сивокоз Оксана Валеріївна</t>
  </si>
  <si>
    <t>Буренок Наталія Володимирівна</t>
  </si>
  <si>
    <t>Усик Любов Миколаївна</t>
  </si>
  <si>
    <t>Герасюта Тетяна Миколаївна</t>
  </si>
  <si>
    <t xml:space="preserve">Демченко Світлана Олександрівна </t>
  </si>
  <si>
    <t xml:space="preserve">Арута Валентина Миколаївна </t>
  </si>
  <si>
    <t xml:space="preserve">Рожкова Людмила Василівна </t>
  </si>
  <si>
    <t xml:space="preserve">Фора Анна Володимирівна </t>
  </si>
  <si>
    <t>№ з/п</t>
  </si>
  <si>
    <t>Педагог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</si>
</sst>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Ra-kSqQZk1N7prpJ3ZVS" TargetMode="External"/><Relationship Id="rId299" Type="http://schemas.openxmlformats.org/officeDocument/2006/relationships/hyperlink" Target="https://talan.bank.gov.ua/get-user-certificate/Ra-kSChEuWogiy4Ii8bn" TargetMode="External"/><Relationship Id="rId21" Type="http://schemas.openxmlformats.org/officeDocument/2006/relationships/hyperlink" Target="https://talan.bank.gov.ua/get-user-certificate/Ra-kSmhKrnCAFDRKDRSB" TargetMode="External"/><Relationship Id="rId63" Type="http://schemas.openxmlformats.org/officeDocument/2006/relationships/hyperlink" Target="https://talan.bank.gov.ua/get-user-certificate/Ra-kSzknRyLw9WK-dHxW" TargetMode="External"/><Relationship Id="rId159" Type="http://schemas.openxmlformats.org/officeDocument/2006/relationships/hyperlink" Target="https://talan.bank.gov.ua/get-user-certificate/Ra-kS4Vmcu-077R0v1M2" TargetMode="External"/><Relationship Id="rId324" Type="http://schemas.openxmlformats.org/officeDocument/2006/relationships/hyperlink" Target="https://talan.bank.gov.ua/get-user-certificate/Ra-kS5Qk-57ghdfudkXZ" TargetMode="External"/><Relationship Id="rId170" Type="http://schemas.openxmlformats.org/officeDocument/2006/relationships/hyperlink" Target="https://talan.bank.gov.ua/get-user-certificate/Ra-kSi0YzBOerUgci2iD" TargetMode="External"/><Relationship Id="rId226" Type="http://schemas.openxmlformats.org/officeDocument/2006/relationships/hyperlink" Target="https://talan.bank.gov.ua/get-user-certificate/Ra-kSyNw7YTdrEnJdYLT" TargetMode="External"/><Relationship Id="rId268" Type="http://schemas.openxmlformats.org/officeDocument/2006/relationships/hyperlink" Target="https://talan.bank.gov.ua/get-user-certificate/Ra-kSTmqjAA9nP6EMKk4" TargetMode="External"/><Relationship Id="rId32" Type="http://schemas.openxmlformats.org/officeDocument/2006/relationships/hyperlink" Target="https://talan.bank.gov.ua/get-user-certificate/Ra-kS5R2brreKtcaN5-U" TargetMode="External"/><Relationship Id="rId74" Type="http://schemas.openxmlformats.org/officeDocument/2006/relationships/hyperlink" Target="https://talan.bank.gov.ua/get-user-certificate/Ra-kSVBQ264QjN935Dmw" TargetMode="External"/><Relationship Id="rId128" Type="http://schemas.openxmlformats.org/officeDocument/2006/relationships/hyperlink" Target="https://talan.bank.gov.ua/get-user-certificate/Ra-kSOuhpn0YrLLn2WIC" TargetMode="External"/><Relationship Id="rId335" Type="http://schemas.openxmlformats.org/officeDocument/2006/relationships/hyperlink" Target="https://talan.bank.gov.ua/get-user-certificate/Ra-kSXASsCVNasDmLc0W" TargetMode="External"/><Relationship Id="rId5" Type="http://schemas.openxmlformats.org/officeDocument/2006/relationships/hyperlink" Target="https://talan.bank.gov.ua/get-user-certificate/Ra-kSqH44dR-Id9INJ4L" TargetMode="External"/><Relationship Id="rId181" Type="http://schemas.openxmlformats.org/officeDocument/2006/relationships/hyperlink" Target="https://talan.bank.gov.ua/get-user-certificate/Ra-kSGMwRTQtA6KSqRlJ" TargetMode="External"/><Relationship Id="rId237" Type="http://schemas.openxmlformats.org/officeDocument/2006/relationships/hyperlink" Target="https://talan.bank.gov.ua/get-user-certificate/Ra-kSBcfXhm4zxLWH1vE" TargetMode="External"/><Relationship Id="rId279" Type="http://schemas.openxmlformats.org/officeDocument/2006/relationships/hyperlink" Target="https://talan.bank.gov.ua/get-user-certificate/Ra-kSvLIGhaMpgtmUyhk" TargetMode="External"/><Relationship Id="rId43" Type="http://schemas.openxmlformats.org/officeDocument/2006/relationships/hyperlink" Target="https://talan.bank.gov.ua/get-user-certificate/Ra-kS9PS-klT6RdISGN3" TargetMode="External"/><Relationship Id="rId139" Type="http://schemas.openxmlformats.org/officeDocument/2006/relationships/hyperlink" Target="https://talan.bank.gov.ua/get-user-certificate/Ra-kSFS19U3TsT56OAxu" TargetMode="External"/><Relationship Id="rId290" Type="http://schemas.openxmlformats.org/officeDocument/2006/relationships/hyperlink" Target="https://talan.bank.gov.ua/get-user-certificate/Ra-kSlvBTR8RNJynaK2s" TargetMode="External"/><Relationship Id="rId304" Type="http://schemas.openxmlformats.org/officeDocument/2006/relationships/hyperlink" Target="https://talan.bank.gov.ua/get-user-certificate/Ra-kS0Hw80eVTiHVqPLh" TargetMode="External"/><Relationship Id="rId346" Type="http://schemas.openxmlformats.org/officeDocument/2006/relationships/hyperlink" Target="https://talan.bank.gov.ua/get-user-certificate/Ra-kSXDJ1sTG8Rd3nmzO" TargetMode="External"/><Relationship Id="rId85" Type="http://schemas.openxmlformats.org/officeDocument/2006/relationships/hyperlink" Target="https://talan.bank.gov.ua/get-user-certificate/Ra-kSGrmZf7WZup_uHJW" TargetMode="External"/><Relationship Id="rId150" Type="http://schemas.openxmlformats.org/officeDocument/2006/relationships/hyperlink" Target="https://talan.bank.gov.ua/get-user-certificate/Ra-kSzvIJULE3bMlBJ8y" TargetMode="External"/><Relationship Id="rId192" Type="http://schemas.openxmlformats.org/officeDocument/2006/relationships/hyperlink" Target="https://talan.bank.gov.ua/get-user-certificate/Ra-kSZQlKaJZXU2QPNuZ" TargetMode="External"/><Relationship Id="rId206" Type="http://schemas.openxmlformats.org/officeDocument/2006/relationships/hyperlink" Target="https://talan.bank.gov.ua/get-user-certificate/Ra-kS3B2WoIYQyDRzVGS" TargetMode="External"/><Relationship Id="rId248" Type="http://schemas.openxmlformats.org/officeDocument/2006/relationships/hyperlink" Target="https://talan.bank.gov.ua/get-user-certificate/Ra-kSosJaXJf3oT2nF9L" TargetMode="External"/><Relationship Id="rId12" Type="http://schemas.openxmlformats.org/officeDocument/2006/relationships/hyperlink" Target="https://talan.bank.gov.ua/get-user-certificate/Ra-kShOsKFnFvh0V_lpM" TargetMode="External"/><Relationship Id="rId108" Type="http://schemas.openxmlformats.org/officeDocument/2006/relationships/hyperlink" Target="https://talan.bank.gov.ua/get-user-certificate/Ra-kS5LkimRHOCfY4zM2" TargetMode="External"/><Relationship Id="rId315" Type="http://schemas.openxmlformats.org/officeDocument/2006/relationships/hyperlink" Target="https://talan.bank.gov.ua/get-user-certificate/Ra-kSU0HJhVdx4Nk03fs" TargetMode="External"/><Relationship Id="rId54" Type="http://schemas.openxmlformats.org/officeDocument/2006/relationships/hyperlink" Target="https://talan.bank.gov.ua/get-user-certificate/Ra-kS5iusoq33i_jC_N3" TargetMode="External"/><Relationship Id="rId96" Type="http://schemas.openxmlformats.org/officeDocument/2006/relationships/hyperlink" Target="https://talan.bank.gov.ua/get-user-certificate/Ra-kSw1ZRbcv6gVqfo0S" TargetMode="External"/><Relationship Id="rId161" Type="http://schemas.openxmlformats.org/officeDocument/2006/relationships/hyperlink" Target="https://talan.bank.gov.ua/get-user-certificate/Ra-kSwJ3F6CpJXRp9c2T" TargetMode="External"/><Relationship Id="rId217" Type="http://schemas.openxmlformats.org/officeDocument/2006/relationships/hyperlink" Target="https://talan.bank.gov.ua/get-user-certificate/Ra-kSlwjDhRy_S-SI-Ye" TargetMode="External"/><Relationship Id="rId259" Type="http://schemas.openxmlformats.org/officeDocument/2006/relationships/hyperlink" Target="https://talan.bank.gov.ua/get-user-certificate/Ra-kS5t7Wmb5zwN9W7hi" TargetMode="External"/><Relationship Id="rId23" Type="http://schemas.openxmlformats.org/officeDocument/2006/relationships/hyperlink" Target="https://talan.bank.gov.ua/get-user-certificate/Ra-kSRjhBuuIxfbf-Nqn" TargetMode="External"/><Relationship Id="rId119" Type="http://schemas.openxmlformats.org/officeDocument/2006/relationships/hyperlink" Target="https://talan.bank.gov.ua/get-user-certificate/Ra-kSfyGxFP4ujCrtLN_" TargetMode="External"/><Relationship Id="rId270" Type="http://schemas.openxmlformats.org/officeDocument/2006/relationships/hyperlink" Target="https://talan.bank.gov.ua/get-user-certificate/Ra-kS4UnSh1C5mkgeBFL" TargetMode="External"/><Relationship Id="rId326" Type="http://schemas.openxmlformats.org/officeDocument/2006/relationships/hyperlink" Target="https://talan.bank.gov.ua/get-user-certificate/Ra-kSSAD75Uvq8gb7Za5" TargetMode="External"/><Relationship Id="rId65" Type="http://schemas.openxmlformats.org/officeDocument/2006/relationships/hyperlink" Target="https://talan.bank.gov.ua/get-user-certificate/Ra-kSa8PyJwoNwo67qb_" TargetMode="External"/><Relationship Id="rId130" Type="http://schemas.openxmlformats.org/officeDocument/2006/relationships/hyperlink" Target="https://talan.bank.gov.ua/get-user-certificate/Ra-kSdO_Dgmw2kFkRe93" TargetMode="External"/><Relationship Id="rId172" Type="http://schemas.openxmlformats.org/officeDocument/2006/relationships/hyperlink" Target="https://talan.bank.gov.ua/get-user-certificate/Ra-kSaDgk5Jig-olCi0w" TargetMode="External"/><Relationship Id="rId228" Type="http://schemas.openxmlformats.org/officeDocument/2006/relationships/hyperlink" Target="https://talan.bank.gov.ua/get-user-certificate/Ra-kSe6B4Vt2A3nDBxeS" TargetMode="External"/><Relationship Id="rId281" Type="http://schemas.openxmlformats.org/officeDocument/2006/relationships/hyperlink" Target="https://talan.bank.gov.ua/get-user-certificate/Ra-kSSCOrvQmtxM0TW0a" TargetMode="External"/><Relationship Id="rId337" Type="http://schemas.openxmlformats.org/officeDocument/2006/relationships/hyperlink" Target="https://talan.bank.gov.ua/get-user-certificate/Ra-kSNTdgRH1Zz-ATMY8" TargetMode="External"/><Relationship Id="rId34" Type="http://schemas.openxmlformats.org/officeDocument/2006/relationships/hyperlink" Target="https://talan.bank.gov.ua/get-user-certificate/Ra-kStLGzoldXbd5Jl1S" TargetMode="External"/><Relationship Id="rId76" Type="http://schemas.openxmlformats.org/officeDocument/2006/relationships/hyperlink" Target="https://talan.bank.gov.ua/get-user-certificate/Ra-kSruwxxh97AHnZLTe" TargetMode="External"/><Relationship Id="rId141" Type="http://schemas.openxmlformats.org/officeDocument/2006/relationships/hyperlink" Target="https://talan.bank.gov.ua/get-user-certificate/Ra-kSg1ul-gCbKgSYH0T" TargetMode="External"/><Relationship Id="rId7" Type="http://schemas.openxmlformats.org/officeDocument/2006/relationships/hyperlink" Target="https://talan.bank.gov.ua/get-user-certificate/Ra-kSTGb4UG0wWJba4xW" TargetMode="External"/><Relationship Id="rId183" Type="http://schemas.openxmlformats.org/officeDocument/2006/relationships/hyperlink" Target="https://talan.bank.gov.ua/get-user-certificate/Ra-kSMqlL-Z6R32BqTbE" TargetMode="External"/><Relationship Id="rId239" Type="http://schemas.openxmlformats.org/officeDocument/2006/relationships/hyperlink" Target="https://talan.bank.gov.ua/get-user-certificate/Ra-kSRtJuxbTYNJNaTv5" TargetMode="External"/><Relationship Id="rId250" Type="http://schemas.openxmlformats.org/officeDocument/2006/relationships/hyperlink" Target="https://talan.bank.gov.ua/get-user-certificate/Ra-kSdGcs-Vv-gBdIiVQ" TargetMode="External"/><Relationship Id="rId292" Type="http://schemas.openxmlformats.org/officeDocument/2006/relationships/hyperlink" Target="https://talan.bank.gov.ua/get-user-certificate/Ra-kSw37Iyx04IFnxf2B" TargetMode="External"/><Relationship Id="rId306" Type="http://schemas.openxmlformats.org/officeDocument/2006/relationships/hyperlink" Target="https://talan.bank.gov.ua/get-user-certificate/Ra-kS2wKm83pYisT9K2o" TargetMode="External"/><Relationship Id="rId45" Type="http://schemas.openxmlformats.org/officeDocument/2006/relationships/hyperlink" Target="https://talan.bank.gov.ua/get-user-certificate/Ra-kSsEAFn6N9DU0sS7M" TargetMode="External"/><Relationship Id="rId87" Type="http://schemas.openxmlformats.org/officeDocument/2006/relationships/hyperlink" Target="https://talan.bank.gov.ua/get-user-certificate/Ra-kStzyN7WP7qIVdZTt" TargetMode="External"/><Relationship Id="rId110" Type="http://schemas.openxmlformats.org/officeDocument/2006/relationships/hyperlink" Target="https://talan.bank.gov.ua/get-user-certificate/Ra-kSJ-HmcXLmnoOjKPG" TargetMode="External"/><Relationship Id="rId348" Type="http://schemas.openxmlformats.org/officeDocument/2006/relationships/hyperlink" Target="https://talan.bank.gov.ua/get-user-certificate/Ra-kSxjk7GUPgdj7PC48" TargetMode="External"/><Relationship Id="rId152" Type="http://schemas.openxmlformats.org/officeDocument/2006/relationships/hyperlink" Target="https://talan.bank.gov.ua/get-user-certificate/Ra-kSMEVz6VV9XoYcAjf" TargetMode="External"/><Relationship Id="rId194" Type="http://schemas.openxmlformats.org/officeDocument/2006/relationships/hyperlink" Target="https://talan.bank.gov.ua/get-user-certificate/Ra-kS1bQpf17LjcZ4q85" TargetMode="External"/><Relationship Id="rId208" Type="http://schemas.openxmlformats.org/officeDocument/2006/relationships/hyperlink" Target="https://talan.bank.gov.ua/get-user-certificate/Ra-kSOLYU4v2PMyvy5d_" TargetMode="External"/><Relationship Id="rId261" Type="http://schemas.openxmlformats.org/officeDocument/2006/relationships/hyperlink" Target="https://talan.bank.gov.ua/get-user-certificate/Ra-kS_Z2v9sIb8LUtYAh" TargetMode="External"/><Relationship Id="rId14" Type="http://schemas.openxmlformats.org/officeDocument/2006/relationships/hyperlink" Target="https://talan.bank.gov.ua/get-user-certificate/Ra-kSclsQ7G0ea2dI0jL" TargetMode="External"/><Relationship Id="rId56" Type="http://schemas.openxmlformats.org/officeDocument/2006/relationships/hyperlink" Target="https://talan.bank.gov.ua/get-user-certificate/Ra-kS6tn4PgXu2y3aIAE" TargetMode="External"/><Relationship Id="rId317" Type="http://schemas.openxmlformats.org/officeDocument/2006/relationships/hyperlink" Target="https://talan.bank.gov.ua/get-user-certificate/Ra-kSHw19tzLUe6XEKTl" TargetMode="External"/><Relationship Id="rId98" Type="http://schemas.openxmlformats.org/officeDocument/2006/relationships/hyperlink" Target="https://talan.bank.gov.ua/get-user-certificate/Ra-kS8c20oDWACg-fpeO" TargetMode="External"/><Relationship Id="rId121" Type="http://schemas.openxmlformats.org/officeDocument/2006/relationships/hyperlink" Target="https://talan.bank.gov.ua/get-user-certificate/Ra-kSd4oJa4bycb8zxKB" TargetMode="External"/><Relationship Id="rId163" Type="http://schemas.openxmlformats.org/officeDocument/2006/relationships/hyperlink" Target="https://talan.bank.gov.ua/get-user-certificate/Ra-kSMHTKr-CwuvVp21J" TargetMode="External"/><Relationship Id="rId219" Type="http://schemas.openxmlformats.org/officeDocument/2006/relationships/hyperlink" Target="https://talan.bank.gov.ua/get-user-certificate/Ra-kS8uszPQWFmTqEOpS" TargetMode="External"/><Relationship Id="rId230" Type="http://schemas.openxmlformats.org/officeDocument/2006/relationships/hyperlink" Target="https://talan.bank.gov.ua/get-user-certificate/Ra-kSPpG9NYV0m8g__yJ" TargetMode="External"/><Relationship Id="rId251" Type="http://schemas.openxmlformats.org/officeDocument/2006/relationships/hyperlink" Target="https://talan.bank.gov.ua/get-user-certificate/Ra-kSi6OlKW-pL_ImvQk" TargetMode="External"/><Relationship Id="rId25" Type="http://schemas.openxmlformats.org/officeDocument/2006/relationships/hyperlink" Target="https://talan.bank.gov.ua/get-user-certificate/Ra-kSoIZC1MgowQnY1eR" TargetMode="External"/><Relationship Id="rId46" Type="http://schemas.openxmlformats.org/officeDocument/2006/relationships/hyperlink" Target="https://talan.bank.gov.ua/get-user-certificate/Ra-kS3IVTyRlqAF9MxDS" TargetMode="External"/><Relationship Id="rId67" Type="http://schemas.openxmlformats.org/officeDocument/2006/relationships/hyperlink" Target="https://talan.bank.gov.ua/get-user-certificate/Ra-kSRvmGh__D2IkjOF2" TargetMode="External"/><Relationship Id="rId272" Type="http://schemas.openxmlformats.org/officeDocument/2006/relationships/hyperlink" Target="https://talan.bank.gov.ua/get-user-certificate/Ra-kSm3uB_YaZHdeiPYx" TargetMode="External"/><Relationship Id="rId293" Type="http://schemas.openxmlformats.org/officeDocument/2006/relationships/hyperlink" Target="https://talan.bank.gov.ua/get-user-certificate/Ra-kSUUjsljNWEETMY6s" TargetMode="External"/><Relationship Id="rId307" Type="http://schemas.openxmlformats.org/officeDocument/2006/relationships/hyperlink" Target="https://talan.bank.gov.ua/get-user-certificate/Ra-kSxP3bp2V83UCCLDJ" TargetMode="External"/><Relationship Id="rId328" Type="http://schemas.openxmlformats.org/officeDocument/2006/relationships/hyperlink" Target="https://talan.bank.gov.ua/get-user-certificate/Ra-kSBZuO3M3NSep4ELE" TargetMode="External"/><Relationship Id="rId349" Type="http://schemas.openxmlformats.org/officeDocument/2006/relationships/hyperlink" Target="https://talan.bank.gov.ua/get-user-certificate/Ra-kSkx4qpiplpXl9hZT" TargetMode="External"/><Relationship Id="rId88" Type="http://schemas.openxmlformats.org/officeDocument/2006/relationships/hyperlink" Target="https://talan.bank.gov.ua/get-user-certificate/Ra-kScechu6iz244ihOr" TargetMode="External"/><Relationship Id="rId111" Type="http://schemas.openxmlformats.org/officeDocument/2006/relationships/hyperlink" Target="https://talan.bank.gov.ua/get-user-certificate/Ra-kSimI-UcG13Q9onp2" TargetMode="External"/><Relationship Id="rId132" Type="http://schemas.openxmlformats.org/officeDocument/2006/relationships/hyperlink" Target="https://talan.bank.gov.ua/get-user-certificate/Ra-kSFKyc8a3y8oP92PF" TargetMode="External"/><Relationship Id="rId153" Type="http://schemas.openxmlformats.org/officeDocument/2006/relationships/hyperlink" Target="https://talan.bank.gov.ua/get-user-certificate/Ra-kSXm5ktziCAIRIn4_" TargetMode="External"/><Relationship Id="rId174" Type="http://schemas.openxmlformats.org/officeDocument/2006/relationships/hyperlink" Target="https://talan.bank.gov.ua/get-user-certificate/Ra-kSw09cdC4Ebe-NVt6" TargetMode="External"/><Relationship Id="rId195" Type="http://schemas.openxmlformats.org/officeDocument/2006/relationships/hyperlink" Target="https://talan.bank.gov.ua/get-user-certificate/Ra-kSvH1z11diLmkT2Vl" TargetMode="External"/><Relationship Id="rId209" Type="http://schemas.openxmlformats.org/officeDocument/2006/relationships/hyperlink" Target="https://talan.bank.gov.ua/get-user-certificate/Ra-kSo13cEbYNvPTEzN3" TargetMode="External"/><Relationship Id="rId220" Type="http://schemas.openxmlformats.org/officeDocument/2006/relationships/hyperlink" Target="https://talan.bank.gov.ua/get-user-certificate/Ra-kSpQz1xkMVA3jM49F" TargetMode="External"/><Relationship Id="rId241" Type="http://schemas.openxmlformats.org/officeDocument/2006/relationships/hyperlink" Target="https://talan.bank.gov.ua/get-user-certificate/Ra-kSLlw5yFQgMEVj0Kg" TargetMode="External"/><Relationship Id="rId15" Type="http://schemas.openxmlformats.org/officeDocument/2006/relationships/hyperlink" Target="https://talan.bank.gov.ua/get-user-certificate/Ra-kSMigsTDu3iMPpHGu" TargetMode="External"/><Relationship Id="rId36" Type="http://schemas.openxmlformats.org/officeDocument/2006/relationships/hyperlink" Target="https://talan.bank.gov.ua/get-user-certificate/Ra-kSTkmCwJqmdKKG9ju" TargetMode="External"/><Relationship Id="rId57" Type="http://schemas.openxmlformats.org/officeDocument/2006/relationships/hyperlink" Target="https://talan.bank.gov.ua/get-user-certificate/Ra-kSLiZuCOmDnsvpipj" TargetMode="External"/><Relationship Id="rId262" Type="http://schemas.openxmlformats.org/officeDocument/2006/relationships/hyperlink" Target="https://talan.bank.gov.ua/get-user-certificate/Ra-kSPxQUj2XFEFXIJ-r" TargetMode="External"/><Relationship Id="rId283" Type="http://schemas.openxmlformats.org/officeDocument/2006/relationships/hyperlink" Target="https://talan.bank.gov.ua/get-user-certificate/Ra-kSDsM0oMHvVj_kx-P" TargetMode="External"/><Relationship Id="rId318" Type="http://schemas.openxmlformats.org/officeDocument/2006/relationships/hyperlink" Target="https://talan.bank.gov.ua/get-user-certificate/Ra-kSJVGHRavRCEfqpdq" TargetMode="External"/><Relationship Id="rId339" Type="http://schemas.openxmlformats.org/officeDocument/2006/relationships/hyperlink" Target="https://talan.bank.gov.ua/get-user-certificate/Ra-kSCXd0jp0Y9VjTsus" TargetMode="External"/><Relationship Id="rId78" Type="http://schemas.openxmlformats.org/officeDocument/2006/relationships/hyperlink" Target="https://talan.bank.gov.ua/get-user-certificate/Ra-kSX8LsxYx3X4qSsPY" TargetMode="External"/><Relationship Id="rId99" Type="http://schemas.openxmlformats.org/officeDocument/2006/relationships/hyperlink" Target="https://talan.bank.gov.ua/get-user-certificate/Ra-kSZDhYI4tixNsEc85" TargetMode="External"/><Relationship Id="rId101" Type="http://schemas.openxmlformats.org/officeDocument/2006/relationships/hyperlink" Target="https://talan.bank.gov.ua/get-user-certificate/Ra-kS1aSuJ1S9CFJTJzk" TargetMode="External"/><Relationship Id="rId122" Type="http://schemas.openxmlformats.org/officeDocument/2006/relationships/hyperlink" Target="https://talan.bank.gov.ua/get-user-certificate/Ra-kS8E0M-CPmQoFrPnc" TargetMode="External"/><Relationship Id="rId143" Type="http://schemas.openxmlformats.org/officeDocument/2006/relationships/hyperlink" Target="https://talan.bank.gov.ua/get-user-certificate/Ra-kSVaXYWenn3a1YERd" TargetMode="External"/><Relationship Id="rId164" Type="http://schemas.openxmlformats.org/officeDocument/2006/relationships/hyperlink" Target="https://talan.bank.gov.ua/get-user-certificate/Ra-kS2s3ygWkhFLBMFfG" TargetMode="External"/><Relationship Id="rId185" Type="http://schemas.openxmlformats.org/officeDocument/2006/relationships/hyperlink" Target="https://talan.bank.gov.ua/get-user-certificate/Ra-kSeJPhHo5WT_Yp5-S" TargetMode="External"/><Relationship Id="rId350" Type="http://schemas.openxmlformats.org/officeDocument/2006/relationships/hyperlink" Target="https://talan.bank.gov.ua/get-user-certificate/Ra-kS5wZFINpzD0FbnZS" TargetMode="External"/><Relationship Id="rId9" Type="http://schemas.openxmlformats.org/officeDocument/2006/relationships/hyperlink" Target="https://talan.bank.gov.ua/get-user-certificate/Ra-kS7bfujGja1D_Oeqq" TargetMode="External"/><Relationship Id="rId210" Type="http://schemas.openxmlformats.org/officeDocument/2006/relationships/hyperlink" Target="https://talan.bank.gov.ua/get-user-certificate/Ra-kS2zI31JeVXxDg6KF" TargetMode="External"/><Relationship Id="rId26" Type="http://schemas.openxmlformats.org/officeDocument/2006/relationships/hyperlink" Target="https://talan.bank.gov.ua/get-user-certificate/Ra-kScIvDeeSa2iyM4hM" TargetMode="External"/><Relationship Id="rId231" Type="http://schemas.openxmlformats.org/officeDocument/2006/relationships/hyperlink" Target="https://talan.bank.gov.ua/get-user-certificate/Ra-kStQgpUM_bRdVFBy6" TargetMode="External"/><Relationship Id="rId252" Type="http://schemas.openxmlformats.org/officeDocument/2006/relationships/hyperlink" Target="https://talan.bank.gov.ua/get-user-certificate/Ra-kSXsuFjsZ9YhX6O2U" TargetMode="External"/><Relationship Id="rId273" Type="http://schemas.openxmlformats.org/officeDocument/2006/relationships/hyperlink" Target="https://talan.bank.gov.ua/get-user-certificate/Ra-kSOdQ5jj0oqsmi93Y" TargetMode="External"/><Relationship Id="rId294" Type="http://schemas.openxmlformats.org/officeDocument/2006/relationships/hyperlink" Target="https://talan.bank.gov.ua/get-user-certificate/Ra-kS4jOZA1c-JUx8yLX" TargetMode="External"/><Relationship Id="rId308" Type="http://schemas.openxmlformats.org/officeDocument/2006/relationships/hyperlink" Target="https://talan.bank.gov.ua/get-user-certificate/Ra-kS1Gysrr0fR8K0y2R" TargetMode="External"/><Relationship Id="rId329" Type="http://schemas.openxmlformats.org/officeDocument/2006/relationships/hyperlink" Target="https://talan.bank.gov.ua/get-user-certificate/Ra-kShbQ76c4ZxsHwWyS" TargetMode="External"/><Relationship Id="rId47" Type="http://schemas.openxmlformats.org/officeDocument/2006/relationships/hyperlink" Target="https://talan.bank.gov.ua/get-user-certificate/Ra-kSUiDHRTu8nP2trKt" TargetMode="External"/><Relationship Id="rId68" Type="http://schemas.openxmlformats.org/officeDocument/2006/relationships/hyperlink" Target="https://talan.bank.gov.ua/get-user-certificate/Ra-kS7K7gtwvR1Quxh_y" TargetMode="External"/><Relationship Id="rId89" Type="http://schemas.openxmlformats.org/officeDocument/2006/relationships/hyperlink" Target="https://talan.bank.gov.ua/get-user-certificate/Ra-kSOH3klBmMryUty5I" TargetMode="External"/><Relationship Id="rId112" Type="http://schemas.openxmlformats.org/officeDocument/2006/relationships/hyperlink" Target="https://talan.bank.gov.ua/get-user-certificate/Ra-kSGVie8WLx_v7oH8e" TargetMode="External"/><Relationship Id="rId133" Type="http://schemas.openxmlformats.org/officeDocument/2006/relationships/hyperlink" Target="https://talan.bank.gov.ua/get-user-certificate/Ra-kS1uizrxVmADLISNx" TargetMode="External"/><Relationship Id="rId154" Type="http://schemas.openxmlformats.org/officeDocument/2006/relationships/hyperlink" Target="https://talan.bank.gov.ua/get-user-certificate/Ra-kSqIAph6-cGt7A74k" TargetMode="External"/><Relationship Id="rId175" Type="http://schemas.openxmlformats.org/officeDocument/2006/relationships/hyperlink" Target="https://talan.bank.gov.ua/get-user-certificate/Ra-kSYrVRbZ-R7JFM955" TargetMode="External"/><Relationship Id="rId340" Type="http://schemas.openxmlformats.org/officeDocument/2006/relationships/hyperlink" Target="https://talan.bank.gov.ua/get-user-certificate/Ra-kSi2Xz11RA2jCxb2D" TargetMode="External"/><Relationship Id="rId196" Type="http://schemas.openxmlformats.org/officeDocument/2006/relationships/hyperlink" Target="https://talan.bank.gov.ua/get-user-certificate/Ra-kSwNucCIy7DWKGhYz" TargetMode="External"/><Relationship Id="rId200" Type="http://schemas.openxmlformats.org/officeDocument/2006/relationships/hyperlink" Target="https://talan.bank.gov.ua/get-user-certificate/Ra-kS6WWXv7xQoE5vYqy" TargetMode="External"/><Relationship Id="rId16" Type="http://schemas.openxmlformats.org/officeDocument/2006/relationships/hyperlink" Target="https://talan.bank.gov.ua/get-user-certificate/Ra-kSxbnYCP70AyVdDeH" TargetMode="External"/><Relationship Id="rId221" Type="http://schemas.openxmlformats.org/officeDocument/2006/relationships/hyperlink" Target="https://talan.bank.gov.ua/get-user-certificate/Ra-kSHf21tJ5MClxSE_X" TargetMode="External"/><Relationship Id="rId242" Type="http://schemas.openxmlformats.org/officeDocument/2006/relationships/hyperlink" Target="https://talan.bank.gov.ua/get-user-certificate/Ra-kSSWU_K4U2nEpjiUn" TargetMode="External"/><Relationship Id="rId263" Type="http://schemas.openxmlformats.org/officeDocument/2006/relationships/hyperlink" Target="https://talan.bank.gov.ua/get-user-certificate/Ra-kSggl83hJDPJwr29w" TargetMode="External"/><Relationship Id="rId284" Type="http://schemas.openxmlformats.org/officeDocument/2006/relationships/hyperlink" Target="https://talan.bank.gov.ua/get-user-certificate/Ra-kSexw6GPjgMp-Kwmq" TargetMode="External"/><Relationship Id="rId319" Type="http://schemas.openxmlformats.org/officeDocument/2006/relationships/hyperlink" Target="https://talan.bank.gov.ua/get-user-certificate/Ra-kSMcStEdVFn6Yucqm" TargetMode="External"/><Relationship Id="rId37" Type="http://schemas.openxmlformats.org/officeDocument/2006/relationships/hyperlink" Target="https://talan.bank.gov.ua/get-user-certificate/Ra-kS0mgdQhBHbMX_T47" TargetMode="External"/><Relationship Id="rId58" Type="http://schemas.openxmlformats.org/officeDocument/2006/relationships/hyperlink" Target="https://talan.bank.gov.ua/get-user-certificate/Ra-kSnnRD2i9kVrMkYR0" TargetMode="External"/><Relationship Id="rId79" Type="http://schemas.openxmlformats.org/officeDocument/2006/relationships/hyperlink" Target="https://talan.bank.gov.ua/get-user-certificate/Ra-kSrh-HXpza-CDi8Ng" TargetMode="External"/><Relationship Id="rId102" Type="http://schemas.openxmlformats.org/officeDocument/2006/relationships/hyperlink" Target="https://talan.bank.gov.ua/get-user-certificate/Ra-kSGGCSBnR48xYsEFf" TargetMode="External"/><Relationship Id="rId123" Type="http://schemas.openxmlformats.org/officeDocument/2006/relationships/hyperlink" Target="https://talan.bank.gov.ua/get-user-certificate/Ra-kSPWc6GV0L9VxX4-w" TargetMode="External"/><Relationship Id="rId144" Type="http://schemas.openxmlformats.org/officeDocument/2006/relationships/hyperlink" Target="https://talan.bank.gov.ua/get-user-certificate/Ra-kSQIXSMKO68DUPFLs" TargetMode="External"/><Relationship Id="rId330" Type="http://schemas.openxmlformats.org/officeDocument/2006/relationships/hyperlink" Target="https://talan.bank.gov.ua/get-user-certificate/Ra-kS7gF_0f76kJ-i_VJ" TargetMode="External"/><Relationship Id="rId90" Type="http://schemas.openxmlformats.org/officeDocument/2006/relationships/hyperlink" Target="https://talan.bank.gov.ua/get-user-certificate/Ra-kSrVefvXsjt8MECIf" TargetMode="External"/><Relationship Id="rId165" Type="http://schemas.openxmlformats.org/officeDocument/2006/relationships/hyperlink" Target="https://talan.bank.gov.ua/get-user-certificate/Ra-kSbLLE_nbXfdbcaVS" TargetMode="External"/><Relationship Id="rId186" Type="http://schemas.openxmlformats.org/officeDocument/2006/relationships/hyperlink" Target="https://talan.bank.gov.ua/get-user-certificate/Ra-kS_8WNKuSnC2PAPma" TargetMode="External"/><Relationship Id="rId351" Type="http://schemas.openxmlformats.org/officeDocument/2006/relationships/hyperlink" Target="https://talan.bank.gov.ua/get-user-certificate/Ra-kSVnJ8q4osUA6DY6x" TargetMode="External"/><Relationship Id="rId211" Type="http://schemas.openxmlformats.org/officeDocument/2006/relationships/hyperlink" Target="https://talan.bank.gov.ua/get-user-certificate/Ra-kSyUrQXu5h1l85-Fs" TargetMode="External"/><Relationship Id="rId232" Type="http://schemas.openxmlformats.org/officeDocument/2006/relationships/hyperlink" Target="https://talan.bank.gov.ua/get-user-certificate/Ra-kSbEGoh-zRYWwY2uT" TargetMode="External"/><Relationship Id="rId253" Type="http://schemas.openxmlformats.org/officeDocument/2006/relationships/hyperlink" Target="https://talan.bank.gov.ua/get-user-certificate/Ra-kSLCrqutykRws-ZvO" TargetMode="External"/><Relationship Id="rId274" Type="http://schemas.openxmlformats.org/officeDocument/2006/relationships/hyperlink" Target="https://talan.bank.gov.ua/get-user-certificate/Ra-kSYqq49Xr5sP2I5fx" TargetMode="External"/><Relationship Id="rId295" Type="http://schemas.openxmlformats.org/officeDocument/2006/relationships/hyperlink" Target="https://talan.bank.gov.ua/get-user-certificate/Ra-kS11G-c9B3ivk4i6I" TargetMode="External"/><Relationship Id="rId309" Type="http://schemas.openxmlformats.org/officeDocument/2006/relationships/hyperlink" Target="https://talan.bank.gov.ua/get-user-certificate/Ra-kS4OrOhMDS9odnyip" TargetMode="External"/><Relationship Id="rId27" Type="http://schemas.openxmlformats.org/officeDocument/2006/relationships/hyperlink" Target="https://talan.bank.gov.ua/get-user-certificate/Ra-kS9qVJMBxsAttIiVU" TargetMode="External"/><Relationship Id="rId48" Type="http://schemas.openxmlformats.org/officeDocument/2006/relationships/hyperlink" Target="https://talan.bank.gov.ua/get-user-certificate/Ra-kS9q9dFxwoK2X5JRY" TargetMode="External"/><Relationship Id="rId69" Type="http://schemas.openxmlformats.org/officeDocument/2006/relationships/hyperlink" Target="https://talan.bank.gov.ua/get-user-certificate/Ra-kSh7kwk9d9Dsl9667" TargetMode="External"/><Relationship Id="rId113" Type="http://schemas.openxmlformats.org/officeDocument/2006/relationships/hyperlink" Target="https://talan.bank.gov.ua/get-user-certificate/Ra-kSbGEkpuOto9oloEg" TargetMode="External"/><Relationship Id="rId134" Type="http://schemas.openxmlformats.org/officeDocument/2006/relationships/hyperlink" Target="https://talan.bank.gov.ua/get-user-certificate/Ra-kSdy_2b_497ySOJ5P" TargetMode="External"/><Relationship Id="rId320" Type="http://schemas.openxmlformats.org/officeDocument/2006/relationships/hyperlink" Target="https://talan.bank.gov.ua/get-user-certificate/Ra-kSLU-pqCnqyr6z_Lr" TargetMode="External"/><Relationship Id="rId80" Type="http://schemas.openxmlformats.org/officeDocument/2006/relationships/hyperlink" Target="https://talan.bank.gov.ua/get-user-certificate/Ra-kSYWXmepxD53Ye-Tu" TargetMode="External"/><Relationship Id="rId155" Type="http://schemas.openxmlformats.org/officeDocument/2006/relationships/hyperlink" Target="https://talan.bank.gov.ua/get-user-certificate/Ra-kSWTQQ57etED1iqj2" TargetMode="External"/><Relationship Id="rId176" Type="http://schemas.openxmlformats.org/officeDocument/2006/relationships/hyperlink" Target="https://talan.bank.gov.ua/get-user-certificate/Ra-kSmMspd_A_DaUz5Be" TargetMode="External"/><Relationship Id="rId197" Type="http://schemas.openxmlformats.org/officeDocument/2006/relationships/hyperlink" Target="https://talan.bank.gov.ua/get-user-certificate/Ra-kS2-lHaQVKO3uh_Jp" TargetMode="External"/><Relationship Id="rId341" Type="http://schemas.openxmlformats.org/officeDocument/2006/relationships/hyperlink" Target="https://talan.bank.gov.ua/get-user-certificate/Ra-kSkXa_VQncgBmYm8a" TargetMode="External"/><Relationship Id="rId201" Type="http://schemas.openxmlformats.org/officeDocument/2006/relationships/hyperlink" Target="https://talan.bank.gov.ua/get-user-certificate/Ra-kSyDo6PxDtehAdi2E" TargetMode="External"/><Relationship Id="rId222" Type="http://schemas.openxmlformats.org/officeDocument/2006/relationships/hyperlink" Target="https://talan.bank.gov.ua/get-user-certificate/Ra-kSG22dUCMFaSO38Y4" TargetMode="External"/><Relationship Id="rId243" Type="http://schemas.openxmlformats.org/officeDocument/2006/relationships/hyperlink" Target="https://talan.bank.gov.ua/get-user-certificate/Ra-kS_fEi9Rblclybj_p" TargetMode="External"/><Relationship Id="rId264" Type="http://schemas.openxmlformats.org/officeDocument/2006/relationships/hyperlink" Target="https://talan.bank.gov.ua/get-user-certificate/Ra-kSji9fEXNGnwwF1ph" TargetMode="External"/><Relationship Id="rId285" Type="http://schemas.openxmlformats.org/officeDocument/2006/relationships/hyperlink" Target="https://talan.bank.gov.ua/get-user-certificate/Ra-kSAyjSJs1Eo0-zPKI" TargetMode="External"/><Relationship Id="rId17" Type="http://schemas.openxmlformats.org/officeDocument/2006/relationships/hyperlink" Target="https://talan.bank.gov.ua/get-user-certificate/Ra-kS1VyySgh077VEsMV" TargetMode="External"/><Relationship Id="rId38" Type="http://schemas.openxmlformats.org/officeDocument/2006/relationships/hyperlink" Target="https://talan.bank.gov.ua/get-user-certificate/Ra-kS-EqOcSvEbPVjba5" TargetMode="External"/><Relationship Id="rId59" Type="http://schemas.openxmlformats.org/officeDocument/2006/relationships/hyperlink" Target="https://talan.bank.gov.ua/get-user-certificate/Ra-kSz_3Wn6_Jw6fSj51" TargetMode="External"/><Relationship Id="rId103" Type="http://schemas.openxmlformats.org/officeDocument/2006/relationships/hyperlink" Target="https://talan.bank.gov.ua/get-user-certificate/Ra-kSZkAvlNmbuV0Qtbw" TargetMode="External"/><Relationship Id="rId124" Type="http://schemas.openxmlformats.org/officeDocument/2006/relationships/hyperlink" Target="https://talan.bank.gov.ua/get-user-certificate/Ra-kSJ1aR-dqOSsDux-s" TargetMode="External"/><Relationship Id="rId310" Type="http://schemas.openxmlformats.org/officeDocument/2006/relationships/hyperlink" Target="https://talan.bank.gov.ua/get-user-certificate/Ra-kSrkQaoxvVCRufust" TargetMode="External"/><Relationship Id="rId70" Type="http://schemas.openxmlformats.org/officeDocument/2006/relationships/hyperlink" Target="https://talan.bank.gov.ua/get-user-certificate/Ra-kStoIgH128mafAoQm" TargetMode="External"/><Relationship Id="rId91" Type="http://schemas.openxmlformats.org/officeDocument/2006/relationships/hyperlink" Target="https://talan.bank.gov.ua/get-user-certificate/Ra-kS0fCdLbDB_5p5Z4T" TargetMode="External"/><Relationship Id="rId145" Type="http://schemas.openxmlformats.org/officeDocument/2006/relationships/hyperlink" Target="https://talan.bank.gov.ua/get-user-certificate/Ra-kSEbBoWiEsemyTVto" TargetMode="External"/><Relationship Id="rId166" Type="http://schemas.openxmlformats.org/officeDocument/2006/relationships/hyperlink" Target="https://talan.bank.gov.ua/get-user-certificate/Ra-kSevWkyFESTIlPMn7" TargetMode="External"/><Relationship Id="rId187" Type="http://schemas.openxmlformats.org/officeDocument/2006/relationships/hyperlink" Target="https://talan.bank.gov.ua/get-user-certificate/Ra-kSe_A4DIbC20JWf4X" TargetMode="External"/><Relationship Id="rId331" Type="http://schemas.openxmlformats.org/officeDocument/2006/relationships/hyperlink" Target="https://talan.bank.gov.ua/get-user-certificate/Ra-kSqnRf-Z5Rg_W9bRR" TargetMode="External"/><Relationship Id="rId352" Type="http://schemas.openxmlformats.org/officeDocument/2006/relationships/hyperlink" Target="https://talan.bank.gov.ua/get-user-certificate/Ra-kSYIEA9mSofJaCcng" TargetMode="External"/><Relationship Id="rId1" Type="http://schemas.openxmlformats.org/officeDocument/2006/relationships/hyperlink" Target="https://talan.bank.gov.ua/get-user-certificate/Ra-kSlNTXquwyNmYMtKp" TargetMode="External"/><Relationship Id="rId212" Type="http://schemas.openxmlformats.org/officeDocument/2006/relationships/hyperlink" Target="https://talan.bank.gov.ua/get-user-certificate/Ra-kSoy7fiS7X3unEelq" TargetMode="External"/><Relationship Id="rId233" Type="http://schemas.openxmlformats.org/officeDocument/2006/relationships/hyperlink" Target="https://talan.bank.gov.ua/get-user-certificate/Ra-kSz1S_2NPxGqIJrWY" TargetMode="External"/><Relationship Id="rId254" Type="http://schemas.openxmlformats.org/officeDocument/2006/relationships/hyperlink" Target="https://talan.bank.gov.ua/get-user-certificate/Ra-kSNFLDsjSHxnYCPKB" TargetMode="External"/><Relationship Id="rId28" Type="http://schemas.openxmlformats.org/officeDocument/2006/relationships/hyperlink" Target="https://talan.bank.gov.ua/get-user-certificate/Ra-kSaBl7IS0JmJGMq8f" TargetMode="External"/><Relationship Id="rId49" Type="http://schemas.openxmlformats.org/officeDocument/2006/relationships/hyperlink" Target="https://talan.bank.gov.ua/get-user-certificate/Ra-kSl5ON3anVvd10WtP" TargetMode="External"/><Relationship Id="rId114" Type="http://schemas.openxmlformats.org/officeDocument/2006/relationships/hyperlink" Target="https://talan.bank.gov.ua/get-user-certificate/Ra-kSDrRS6ep3FgHJLWX" TargetMode="External"/><Relationship Id="rId275" Type="http://schemas.openxmlformats.org/officeDocument/2006/relationships/hyperlink" Target="https://talan.bank.gov.ua/get-user-certificate/Ra-kS_6vRraTYoFTWyRb" TargetMode="External"/><Relationship Id="rId296" Type="http://schemas.openxmlformats.org/officeDocument/2006/relationships/hyperlink" Target="https://talan.bank.gov.ua/get-user-certificate/Ra-kSI91KDrx8sp5NUDT" TargetMode="External"/><Relationship Id="rId300" Type="http://schemas.openxmlformats.org/officeDocument/2006/relationships/hyperlink" Target="https://talan.bank.gov.ua/get-user-certificate/Ra-kSfaOWFDx8jt3QNXi" TargetMode="External"/><Relationship Id="rId60" Type="http://schemas.openxmlformats.org/officeDocument/2006/relationships/hyperlink" Target="https://talan.bank.gov.ua/get-user-certificate/Ra-kSLwAT9exhyPBDQZC" TargetMode="External"/><Relationship Id="rId81" Type="http://schemas.openxmlformats.org/officeDocument/2006/relationships/hyperlink" Target="https://talan.bank.gov.ua/get-user-certificate/Ra-kSVBCmh6XnsHNRRL7" TargetMode="External"/><Relationship Id="rId135" Type="http://schemas.openxmlformats.org/officeDocument/2006/relationships/hyperlink" Target="https://talan.bank.gov.ua/get-user-certificate/Ra-kSCPNYek7C4Q0VDWK" TargetMode="External"/><Relationship Id="rId156" Type="http://schemas.openxmlformats.org/officeDocument/2006/relationships/hyperlink" Target="https://talan.bank.gov.ua/get-user-certificate/Ra-kS2eO4UXN5t89FhlA" TargetMode="External"/><Relationship Id="rId177" Type="http://schemas.openxmlformats.org/officeDocument/2006/relationships/hyperlink" Target="https://talan.bank.gov.ua/get-user-certificate/Ra-kSdfH_ktZ2VuQwSN_" TargetMode="External"/><Relationship Id="rId198" Type="http://schemas.openxmlformats.org/officeDocument/2006/relationships/hyperlink" Target="https://talan.bank.gov.ua/get-user-certificate/Ra-kSXJDeO9YYC2_jJ1R" TargetMode="External"/><Relationship Id="rId321" Type="http://schemas.openxmlformats.org/officeDocument/2006/relationships/hyperlink" Target="https://talan.bank.gov.ua/get-user-certificate/Ra-kS0BNB-DwZK2JE9Vw" TargetMode="External"/><Relationship Id="rId342" Type="http://schemas.openxmlformats.org/officeDocument/2006/relationships/hyperlink" Target="https://talan.bank.gov.ua/get-user-certificate/Ra-kSMB96r84bWy-uqQO" TargetMode="External"/><Relationship Id="rId202" Type="http://schemas.openxmlformats.org/officeDocument/2006/relationships/hyperlink" Target="https://talan.bank.gov.ua/get-user-certificate/Ra-kSuy7RVShnwXuTyWu" TargetMode="External"/><Relationship Id="rId223" Type="http://schemas.openxmlformats.org/officeDocument/2006/relationships/hyperlink" Target="https://talan.bank.gov.ua/get-user-certificate/Ra-kSFbGrYNEEiw-2o-b" TargetMode="External"/><Relationship Id="rId244" Type="http://schemas.openxmlformats.org/officeDocument/2006/relationships/hyperlink" Target="https://talan.bank.gov.ua/get-user-certificate/Ra-kSKzd9KfLJDlXM0gI" TargetMode="External"/><Relationship Id="rId18" Type="http://schemas.openxmlformats.org/officeDocument/2006/relationships/hyperlink" Target="https://talan.bank.gov.ua/get-user-certificate/Ra-kS-y4QdKwSHLBth4X" TargetMode="External"/><Relationship Id="rId39" Type="http://schemas.openxmlformats.org/officeDocument/2006/relationships/hyperlink" Target="https://talan.bank.gov.ua/get-user-certificate/Ra-kS1mD5JjFRr-qCDuz" TargetMode="External"/><Relationship Id="rId265" Type="http://schemas.openxmlformats.org/officeDocument/2006/relationships/hyperlink" Target="https://talan.bank.gov.ua/get-user-certificate/Ra-kS-ypuXiGA4N2KQSE" TargetMode="External"/><Relationship Id="rId286" Type="http://schemas.openxmlformats.org/officeDocument/2006/relationships/hyperlink" Target="https://talan.bank.gov.ua/get-user-certificate/Ra-kSY5ejfU66JnKG-45" TargetMode="External"/><Relationship Id="rId50" Type="http://schemas.openxmlformats.org/officeDocument/2006/relationships/hyperlink" Target="https://talan.bank.gov.ua/get-user-certificate/Ra-kSMZSL00RKmVynuAi" TargetMode="External"/><Relationship Id="rId104" Type="http://schemas.openxmlformats.org/officeDocument/2006/relationships/hyperlink" Target="https://talan.bank.gov.ua/get-user-certificate/Ra-kSPr74KcNKTBsFaDE" TargetMode="External"/><Relationship Id="rId125" Type="http://schemas.openxmlformats.org/officeDocument/2006/relationships/hyperlink" Target="https://talan.bank.gov.ua/get-user-certificate/Ra-kSau8CncZF1EPBrFs" TargetMode="External"/><Relationship Id="rId146" Type="http://schemas.openxmlformats.org/officeDocument/2006/relationships/hyperlink" Target="https://talan.bank.gov.ua/get-user-certificate/Ra-kSAXwr5O6hNDiGra3" TargetMode="External"/><Relationship Id="rId167" Type="http://schemas.openxmlformats.org/officeDocument/2006/relationships/hyperlink" Target="https://talan.bank.gov.ua/get-user-certificate/Ra-kSw5yYP0ro_Pytyoc" TargetMode="External"/><Relationship Id="rId188" Type="http://schemas.openxmlformats.org/officeDocument/2006/relationships/hyperlink" Target="https://talan.bank.gov.ua/get-user-certificate/Ra-kSBlO4JWEA2-lG1mR" TargetMode="External"/><Relationship Id="rId311" Type="http://schemas.openxmlformats.org/officeDocument/2006/relationships/hyperlink" Target="https://talan.bank.gov.ua/get-user-certificate/Ra-kS0asqYXb9bclD_QZ" TargetMode="External"/><Relationship Id="rId332" Type="http://schemas.openxmlformats.org/officeDocument/2006/relationships/hyperlink" Target="https://talan.bank.gov.ua/get-user-certificate/Ra-kSZWUSUP5jTy2quYw" TargetMode="External"/><Relationship Id="rId353" Type="http://schemas.openxmlformats.org/officeDocument/2006/relationships/hyperlink" Target="https://talan.bank.gov.ua/get-user-certificate/Ra-kSXHvDjrXjxsX21UD" TargetMode="External"/><Relationship Id="rId71" Type="http://schemas.openxmlformats.org/officeDocument/2006/relationships/hyperlink" Target="https://talan.bank.gov.ua/get-user-certificate/Ra-kSDBWfFCuN3hMZyYD" TargetMode="External"/><Relationship Id="rId92" Type="http://schemas.openxmlformats.org/officeDocument/2006/relationships/hyperlink" Target="https://talan.bank.gov.ua/get-user-certificate/Ra-kS7_aZwu4PkWMr1Iu" TargetMode="External"/><Relationship Id="rId213" Type="http://schemas.openxmlformats.org/officeDocument/2006/relationships/hyperlink" Target="https://talan.bank.gov.ua/get-user-certificate/Ra-kSAWk9dS6fVPK0x61" TargetMode="External"/><Relationship Id="rId234" Type="http://schemas.openxmlformats.org/officeDocument/2006/relationships/hyperlink" Target="https://talan.bank.gov.ua/get-user-certificate/Ra-kSqO0xeyjp_PAOw9K" TargetMode="External"/><Relationship Id="rId2" Type="http://schemas.openxmlformats.org/officeDocument/2006/relationships/hyperlink" Target="https://talan.bank.gov.ua/get-user-certificate/Ra-kSPPEzIFsybETq2uW" TargetMode="External"/><Relationship Id="rId29" Type="http://schemas.openxmlformats.org/officeDocument/2006/relationships/hyperlink" Target="https://talan.bank.gov.ua/get-user-certificate/Ra-kSPK-9_WdN0ONwrvS" TargetMode="External"/><Relationship Id="rId255" Type="http://schemas.openxmlformats.org/officeDocument/2006/relationships/hyperlink" Target="https://talan.bank.gov.ua/get-user-certificate/Ra-kS7afxdH-E9mWTKYX" TargetMode="External"/><Relationship Id="rId276" Type="http://schemas.openxmlformats.org/officeDocument/2006/relationships/hyperlink" Target="https://talan.bank.gov.ua/get-user-certificate/Ra-kSc-qVL26HkCKinL8" TargetMode="External"/><Relationship Id="rId297" Type="http://schemas.openxmlformats.org/officeDocument/2006/relationships/hyperlink" Target="https://talan.bank.gov.ua/get-user-certificate/Ra-kSMX3NEX0AGlRA1QW" TargetMode="External"/><Relationship Id="rId40" Type="http://schemas.openxmlformats.org/officeDocument/2006/relationships/hyperlink" Target="https://talan.bank.gov.ua/get-user-certificate/Ra-kSsbX7HGUsm0flAi7" TargetMode="External"/><Relationship Id="rId115" Type="http://schemas.openxmlformats.org/officeDocument/2006/relationships/hyperlink" Target="https://talan.bank.gov.ua/get-user-certificate/Ra-kSh2vAM6gPcLCkC_B" TargetMode="External"/><Relationship Id="rId136" Type="http://schemas.openxmlformats.org/officeDocument/2006/relationships/hyperlink" Target="https://talan.bank.gov.ua/get-user-certificate/Ra-kSeMJqyAXjajDR0sX" TargetMode="External"/><Relationship Id="rId157" Type="http://schemas.openxmlformats.org/officeDocument/2006/relationships/hyperlink" Target="https://talan.bank.gov.ua/get-user-certificate/Ra-kS9MqEF8B8FLK-_gu" TargetMode="External"/><Relationship Id="rId178" Type="http://schemas.openxmlformats.org/officeDocument/2006/relationships/hyperlink" Target="https://talan.bank.gov.ua/get-user-certificate/Ra-kSfP4rM6Q2BnUs3bb" TargetMode="External"/><Relationship Id="rId301" Type="http://schemas.openxmlformats.org/officeDocument/2006/relationships/hyperlink" Target="https://talan.bank.gov.ua/get-user-certificate/Ra-kSRkz2Hpx-UoAp-Ew" TargetMode="External"/><Relationship Id="rId322" Type="http://schemas.openxmlformats.org/officeDocument/2006/relationships/hyperlink" Target="https://talan.bank.gov.ua/get-user-certificate/Ra-kSGJ3_ukxRYgHgN4Q" TargetMode="External"/><Relationship Id="rId343" Type="http://schemas.openxmlformats.org/officeDocument/2006/relationships/hyperlink" Target="https://talan.bank.gov.ua/get-user-certificate/Ra-kSkb_VcdNsj1qmSz3" TargetMode="External"/><Relationship Id="rId61" Type="http://schemas.openxmlformats.org/officeDocument/2006/relationships/hyperlink" Target="https://talan.bank.gov.ua/get-user-certificate/Ra-kSKnpw0Kagq2ZXlFl" TargetMode="External"/><Relationship Id="rId82" Type="http://schemas.openxmlformats.org/officeDocument/2006/relationships/hyperlink" Target="https://talan.bank.gov.ua/get-user-certificate/Ra-kS1G63brprE3I11o8" TargetMode="External"/><Relationship Id="rId199" Type="http://schemas.openxmlformats.org/officeDocument/2006/relationships/hyperlink" Target="https://talan.bank.gov.ua/get-user-certificate/Ra-kSQ3gw7qm2DFwECTQ" TargetMode="External"/><Relationship Id="rId203" Type="http://schemas.openxmlformats.org/officeDocument/2006/relationships/hyperlink" Target="https://talan.bank.gov.ua/get-user-certificate/Ra-kSJCVAWn31FlTNt-v" TargetMode="External"/><Relationship Id="rId19" Type="http://schemas.openxmlformats.org/officeDocument/2006/relationships/hyperlink" Target="https://talan.bank.gov.ua/get-user-certificate/Ra-kSQRohRfT8GdiR1RE" TargetMode="External"/><Relationship Id="rId224" Type="http://schemas.openxmlformats.org/officeDocument/2006/relationships/hyperlink" Target="https://talan.bank.gov.ua/get-user-certificate/Ra-kS5iIUJFb-jS92dXr" TargetMode="External"/><Relationship Id="rId245" Type="http://schemas.openxmlformats.org/officeDocument/2006/relationships/hyperlink" Target="https://talan.bank.gov.ua/get-user-certificate/Ra-kSVX83XlghOHqSws6" TargetMode="External"/><Relationship Id="rId266" Type="http://schemas.openxmlformats.org/officeDocument/2006/relationships/hyperlink" Target="https://talan.bank.gov.ua/get-user-certificate/Ra-kSK7Ne8w1yFg7vs6h" TargetMode="External"/><Relationship Id="rId287" Type="http://schemas.openxmlformats.org/officeDocument/2006/relationships/hyperlink" Target="https://talan.bank.gov.ua/get-user-certificate/Ra-kS3_2SHrisc69gSsi" TargetMode="External"/><Relationship Id="rId30" Type="http://schemas.openxmlformats.org/officeDocument/2006/relationships/hyperlink" Target="https://talan.bank.gov.ua/get-user-certificate/Ra-kSoonYn-6zuWRBM3G" TargetMode="External"/><Relationship Id="rId105" Type="http://schemas.openxmlformats.org/officeDocument/2006/relationships/hyperlink" Target="https://talan.bank.gov.ua/get-user-certificate/Ra-kSExgjTPFhG8m9Cpg" TargetMode="External"/><Relationship Id="rId126" Type="http://schemas.openxmlformats.org/officeDocument/2006/relationships/hyperlink" Target="https://talan.bank.gov.ua/get-user-certificate/Ra-kST6sRF3eWOeEOT54" TargetMode="External"/><Relationship Id="rId147" Type="http://schemas.openxmlformats.org/officeDocument/2006/relationships/hyperlink" Target="https://talan.bank.gov.ua/get-user-certificate/Ra-kSaqRQ6ve3lLUlRJ2" TargetMode="External"/><Relationship Id="rId168" Type="http://schemas.openxmlformats.org/officeDocument/2006/relationships/hyperlink" Target="https://talan.bank.gov.ua/get-user-certificate/Ra-kS75jADqyG10yVVo8" TargetMode="External"/><Relationship Id="rId312" Type="http://schemas.openxmlformats.org/officeDocument/2006/relationships/hyperlink" Target="https://talan.bank.gov.ua/get-user-certificate/Ra-kSjg15Pd5EkDC9tih" TargetMode="External"/><Relationship Id="rId333" Type="http://schemas.openxmlformats.org/officeDocument/2006/relationships/hyperlink" Target="https://talan.bank.gov.ua/get-user-certificate/Ra-kSi_r-BLlblouBCZI" TargetMode="External"/><Relationship Id="rId354" Type="http://schemas.openxmlformats.org/officeDocument/2006/relationships/hyperlink" Target="https://talan.bank.gov.ua/get-user-certificate/Ra-kSuFnjJy15pjyRAiN" TargetMode="External"/><Relationship Id="rId51" Type="http://schemas.openxmlformats.org/officeDocument/2006/relationships/hyperlink" Target="https://talan.bank.gov.ua/get-user-certificate/Ra-kSqI7dx3WrNCzTwyP" TargetMode="External"/><Relationship Id="rId72" Type="http://schemas.openxmlformats.org/officeDocument/2006/relationships/hyperlink" Target="https://talan.bank.gov.ua/get-user-certificate/Ra-kSl4FLvBvAK7dwpxb" TargetMode="External"/><Relationship Id="rId93" Type="http://schemas.openxmlformats.org/officeDocument/2006/relationships/hyperlink" Target="https://talan.bank.gov.ua/get-user-certificate/Ra-kSbRrAFuRQeINn34X" TargetMode="External"/><Relationship Id="rId189" Type="http://schemas.openxmlformats.org/officeDocument/2006/relationships/hyperlink" Target="https://talan.bank.gov.ua/get-user-certificate/Ra-kSkpFeDekfPXeRlmw" TargetMode="External"/><Relationship Id="rId3" Type="http://schemas.openxmlformats.org/officeDocument/2006/relationships/hyperlink" Target="https://talan.bank.gov.ua/get-user-certificate/Ra-kSPgXqYZu2sbHw3xh" TargetMode="External"/><Relationship Id="rId214" Type="http://schemas.openxmlformats.org/officeDocument/2006/relationships/hyperlink" Target="https://talan.bank.gov.ua/get-user-certificate/Ra-kSvE9c-Dgm0R6kxVA" TargetMode="External"/><Relationship Id="rId235" Type="http://schemas.openxmlformats.org/officeDocument/2006/relationships/hyperlink" Target="https://talan.bank.gov.ua/get-user-certificate/Ra-kS-f8QVjR_ci-YmU0" TargetMode="External"/><Relationship Id="rId256" Type="http://schemas.openxmlformats.org/officeDocument/2006/relationships/hyperlink" Target="https://talan.bank.gov.ua/get-user-certificate/Ra-kSgFjr17abcRo_l0Q" TargetMode="External"/><Relationship Id="rId277" Type="http://schemas.openxmlformats.org/officeDocument/2006/relationships/hyperlink" Target="https://talan.bank.gov.ua/get-user-certificate/Ra-kS11yxOqAV2UL20fh" TargetMode="External"/><Relationship Id="rId298" Type="http://schemas.openxmlformats.org/officeDocument/2006/relationships/hyperlink" Target="https://talan.bank.gov.ua/get-user-certificate/Ra-kS4JsJ5-yPS-Lca-B" TargetMode="External"/><Relationship Id="rId116" Type="http://schemas.openxmlformats.org/officeDocument/2006/relationships/hyperlink" Target="https://talan.bank.gov.ua/get-user-certificate/Ra-kSqx2m86y4FMiDtTs" TargetMode="External"/><Relationship Id="rId137" Type="http://schemas.openxmlformats.org/officeDocument/2006/relationships/hyperlink" Target="https://talan.bank.gov.ua/get-user-certificate/Ra-kS_emhqLSs062-Ah_" TargetMode="External"/><Relationship Id="rId158" Type="http://schemas.openxmlformats.org/officeDocument/2006/relationships/hyperlink" Target="https://talan.bank.gov.ua/get-user-certificate/Ra-kSuAvtueKbRsKTrEy" TargetMode="External"/><Relationship Id="rId302" Type="http://schemas.openxmlformats.org/officeDocument/2006/relationships/hyperlink" Target="https://talan.bank.gov.ua/get-user-certificate/Ra-kS5z7ryLNFl_0wfgO" TargetMode="External"/><Relationship Id="rId323" Type="http://schemas.openxmlformats.org/officeDocument/2006/relationships/hyperlink" Target="https://talan.bank.gov.ua/get-user-certificate/Ra-kSC8hEkFX2kN_WGne" TargetMode="External"/><Relationship Id="rId344" Type="http://schemas.openxmlformats.org/officeDocument/2006/relationships/hyperlink" Target="https://talan.bank.gov.ua/get-user-certificate/Ra-kS9Adfj0c3Qc7mojY" TargetMode="External"/><Relationship Id="rId20" Type="http://schemas.openxmlformats.org/officeDocument/2006/relationships/hyperlink" Target="https://talan.bank.gov.ua/get-user-certificate/Ra-kSMQk2miHsD1uY51t" TargetMode="External"/><Relationship Id="rId41" Type="http://schemas.openxmlformats.org/officeDocument/2006/relationships/hyperlink" Target="https://talan.bank.gov.ua/get-user-certificate/Ra-kStVaHnTSO6vlQ06z" TargetMode="External"/><Relationship Id="rId62" Type="http://schemas.openxmlformats.org/officeDocument/2006/relationships/hyperlink" Target="https://talan.bank.gov.ua/get-user-certificate/Ra-kSCdfaFEIdcfTA5V3" TargetMode="External"/><Relationship Id="rId83" Type="http://schemas.openxmlformats.org/officeDocument/2006/relationships/hyperlink" Target="https://talan.bank.gov.ua/get-user-certificate/Ra-kSFRwNtrkjKCcTLKY" TargetMode="External"/><Relationship Id="rId179" Type="http://schemas.openxmlformats.org/officeDocument/2006/relationships/hyperlink" Target="https://talan.bank.gov.ua/get-user-certificate/Ra-kSB3mmuHt5iKvmSkS" TargetMode="External"/><Relationship Id="rId190" Type="http://schemas.openxmlformats.org/officeDocument/2006/relationships/hyperlink" Target="https://talan.bank.gov.ua/get-user-certificate/Ra-kSS0NbFT6M8QPzuZ2" TargetMode="External"/><Relationship Id="rId204" Type="http://schemas.openxmlformats.org/officeDocument/2006/relationships/hyperlink" Target="https://talan.bank.gov.ua/get-user-certificate/Ra-kSGjj4Rf4CvSE-hkS" TargetMode="External"/><Relationship Id="rId225" Type="http://schemas.openxmlformats.org/officeDocument/2006/relationships/hyperlink" Target="https://talan.bank.gov.ua/get-user-certificate/Ra-kSa7zs-TQ8Dk2Y_zr" TargetMode="External"/><Relationship Id="rId246" Type="http://schemas.openxmlformats.org/officeDocument/2006/relationships/hyperlink" Target="https://talan.bank.gov.ua/get-user-certificate/Ra-kSGcS_MN2uSmDRZCd" TargetMode="External"/><Relationship Id="rId267" Type="http://schemas.openxmlformats.org/officeDocument/2006/relationships/hyperlink" Target="https://talan.bank.gov.ua/get-user-certificate/Ra-kSVWySkSDeCZpaGms" TargetMode="External"/><Relationship Id="rId288" Type="http://schemas.openxmlformats.org/officeDocument/2006/relationships/hyperlink" Target="https://talan.bank.gov.ua/get-user-certificate/Ra-kSp60L_SvXc_iyMxt" TargetMode="External"/><Relationship Id="rId106" Type="http://schemas.openxmlformats.org/officeDocument/2006/relationships/hyperlink" Target="https://talan.bank.gov.ua/get-user-certificate/Ra-kSLKjbqbQB0IERGBE" TargetMode="External"/><Relationship Id="rId127" Type="http://schemas.openxmlformats.org/officeDocument/2006/relationships/hyperlink" Target="https://talan.bank.gov.ua/get-user-certificate/Ra-kSodm9uIPWbTyxA9y" TargetMode="External"/><Relationship Id="rId313" Type="http://schemas.openxmlformats.org/officeDocument/2006/relationships/hyperlink" Target="https://talan.bank.gov.ua/get-user-certificate/Ra-kSNtgLpuABGlxRekT" TargetMode="External"/><Relationship Id="rId10" Type="http://schemas.openxmlformats.org/officeDocument/2006/relationships/hyperlink" Target="https://talan.bank.gov.ua/get-user-certificate/Ra-kScAngiqySf8sw7p7" TargetMode="External"/><Relationship Id="rId31" Type="http://schemas.openxmlformats.org/officeDocument/2006/relationships/hyperlink" Target="https://talan.bank.gov.ua/get-user-certificate/Ra-kSowchWFL-MVPfZ9R" TargetMode="External"/><Relationship Id="rId52" Type="http://schemas.openxmlformats.org/officeDocument/2006/relationships/hyperlink" Target="https://talan.bank.gov.ua/get-user-certificate/Ra-kSw3B0ZAO2awZwMTG" TargetMode="External"/><Relationship Id="rId73" Type="http://schemas.openxmlformats.org/officeDocument/2006/relationships/hyperlink" Target="https://talan.bank.gov.ua/get-user-certificate/Ra-kSVSHsNxdm4J7Is6s" TargetMode="External"/><Relationship Id="rId94" Type="http://schemas.openxmlformats.org/officeDocument/2006/relationships/hyperlink" Target="https://talan.bank.gov.ua/get-user-certificate/Ra-kShsMYnchH16BticX" TargetMode="External"/><Relationship Id="rId148" Type="http://schemas.openxmlformats.org/officeDocument/2006/relationships/hyperlink" Target="https://talan.bank.gov.ua/get-user-certificate/Ra-kS1n6KgmyuDCJ_N7w" TargetMode="External"/><Relationship Id="rId169" Type="http://schemas.openxmlformats.org/officeDocument/2006/relationships/hyperlink" Target="https://talan.bank.gov.ua/get-user-certificate/Ra-kSB-MAPBAXwkQg7EV" TargetMode="External"/><Relationship Id="rId334" Type="http://schemas.openxmlformats.org/officeDocument/2006/relationships/hyperlink" Target="https://talan.bank.gov.ua/get-user-certificate/Ra-kSOrR1KIKSa8cNM_e" TargetMode="External"/><Relationship Id="rId355" Type="http://schemas.openxmlformats.org/officeDocument/2006/relationships/hyperlink" Target="https://talan.bank.gov.ua/get-user-certificate/Ra-kScAD6HMHM2kBAZNx" TargetMode="External"/><Relationship Id="rId4" Type="http://schemas.openxmlformats.org/officeDocument/2006/relationships/hyperlink" Target="https://talan.bank.gov.ua/get-user-certificate/Ra-kSTizPbFTW4H1b8Ct" TargetMode="External"/><Relationship Id="rId180" Type="http://schemas.openxmlformats.org/officeDocument/2006/relationships/hyperlink" Target="https://talan.bank.gov.ua/get-user-certificate/Ra-kSXlMQLp5EndWLUEF" TargetMode="External"/><Relationship Id="rId215" Type="http://schemas.openxmlformats.org/officeDocument/2006/relationships/hyperlink" Target="https://talan.bank.gov.ua/get-user-certificate/Ra-kSU3AmJNj_1bKnMif" TargetMode="External"/><Relationship Id="rId236" Type="http://schemas.openxmlformats.org/officeDocument/2006/relationships/hyperlink" Target="https://talan.bank.gov.ua/get-user-certificate/Ra-kSXHhrmEBBJFcf1Vw" TargetMode="External"/><Relationship Id="rId257" Type="http://schemas.openxmlformats.org/officeDocument/2006/relationships/hyperlink" Target="https://talan.bank.gov.ua/get-user-certificate/Ra-kSzMO-Xg91wWcefj8" TargetMode="External"/><Relationship Id="rId278" Type="http://schemas.openxmlformats.org/officeDocument/2006/relationships/hyperlink" Target="https://talan.bank.gov.ua/get-user-certificate/Ra-kSGwQZ8GbOsfq9s5F" TargetMode="External"/><Relationship Id="rId303" Type="http://schemas.openxmlformats.org/officeDocument/2006/relationships/hyperlink" Target="https://talan.bank.gov.ua/get-user-certificate/Ra-kSCIP8Qp98SPLrpC3" TargetMode="External"/><Relationship Id="rId42" Type="http://schemas.openxmlformats.org/officeDocument/2006/relationships/hyperlink" Target="https://talan.bank.gov.ua/get-user-certificate/Ra-kSWn4ufOJd6kXyfex" TargetMode="External"/><Relationship Id="rId84" Type="http://schemas.openxmlformats.org/officeDocument/2006/relationships/hyperlink" Target="https://talan.bank.gov.ua/get-user-certificate/Ra-kSPvFnj559xKu7HbH" TargetMode="External"/><Relationship Id="rId138" Type="http://schemas.openxmlformats.org/officeDocument/2006/relationships/hyperlink" Target="https://talan.bank.gov.ua/get-user-certificate/Ra-kSAj7z7XwzHVyLDgt" TargetMode="External"/><Relationship Id="rId345" Type="http://schemas.openxmlformats.org/officeDocument/2006/relationships/hyperlink" Target="https://talan.bank.gov.ua/get-user-certificate/Ra-kS8Gg0mqbKRVCaO1X" TargetMode="External"/><Relationship Id="rId191" Type="http://schemas.openxmlformats.org/officeDocument/2006/relationships/hyperlink" Target="https://talan.bank.gov.ua/get-user-certificate/Ra-kSh0Z0PWcr0-_4hbh" TargetMode="External"/><Relationship Id="rId205" Type="http://schemas.openxmlformats.org/officeDocument/2006/relationships/hyperlink" Target="https://talan.bank.gov.ua/get-user-certificate/Ra-kSUowWukpuyacXDCj" TargetMode="External"/><Relationship Id="rId247" Type="http://schemas.openxmlformats.org/officeDocument/2006/relationships/hyperlink" Target="https://talan.bank.gov.ua/get-user-certificate/Ra-kSFg5K64VkfWBGgDe" TargetMode="External"/><Relationship Id="rId107" Type="http://schemas.openxmlformats.org/officeDocument/2006/relationships/hyperlink" Target="https://talan.bank.gov.ua/get-user-certificate/Ra-kSp3DwzB6W7X7EJLk" TargetMode="External"/><Relationship Id="rId289" Type="http://schemas.openxmlformats.org/officeDocument/2006/relationships/hyperlink" Target="https://talan.bank.gov.ua/get-user-certificate/Ra-kS54K0RCnUwepGLMK" TargetMode="External"/><Relationship Id="rId11" Type="http://schemas.openxmlformats.org/officeDocument/2006/relationships/hyperlink" Target="https://talan.bank.gov.ua/get-user-certificate/Ra-kSkLHk4EpLCcD8FjH" TargetMode="External"/><Relationship Id="rId53" Type="http://schemas.openxmlformats.org/officeDocument/2006/relationships/hyperlink" Target="https://talan.bank.gov.ua/get-user-certificate/Ra-kSkn6u6DZrMrmfjfe" TargetMode="External"/><Relationship Id="rId149" Type="http://schemas.openxmlformats.org/officeDocument/2006/relationships/hyperlink" Target="https://talan.bank.gov.ua/get-user-certificate/Ra-kSZLmhepUC5qs3tmT" TargetMode="External"/><Relationship Id="rId314" Type="http://schemas.openxmlformats.org/officeDocument/2006/relationships/hyperlink" Target="https://talan.bank.gov.ua/get-user-certificate/Ra-kSaH2xE8gV2Vk0IT3" TargetMode="External"/><Relationship Id="rId356" Type="http://schemas.openxmlformats.org/officeDocument/2006/relationships/printerSettings" Target="../printerSettings/printerSettings1.bin"/><Relationship Id="rId95" Type="http://schemas.openxmlformats.org/officeDocument/2006/relationships/hyperlink" Target="https://talan.bank.gov.ua/get-user-certificate/Ra-kSSEqSRlDXTs5Kdqr" TargetMode="External"/><Relationship Id="rId160" Type="http://schemas.openxmlformats.org/officeDocument/2006/relationships/hyperlink" Target="https://talan.bank.gov.ua/get-user-certificate/Ra-kSbih8m-hhoCccTTZ" TargetMode="External"/><Relationship Id="rId216" Type="http://schemas.openxmlformats.org/officeDocument/2006/relationships/hyperlink" Target="https://talan.bank.gov.ua/get-user-certificate/Ra-kSxbySYN5YS_MWP-B" TargetMode="External"/><Relationship Id="rId258" Type="http://schemas.openxmlformats.org/officeDocument/2006/relationships/hyperlink" Target="https://talan.bank.gov.ua/get-user-certificate/Ra-kScFLJo2EWkId-yha" TargetMode="External"/><Relationship Id="rId22" Type="http://schemas.openxmlformats.org/officeDocument/2006/relationships/hyperlink" Target="https://talan.bank.gov.ua/get-user-certificate/Ra-kSd5KRlgvZCNHZJ_q" TargetMode="External"/><Relationship Id="rId64" Type="http://schemas.openxmlformats.org/officeDocument/2006/relationships/hyperlink" Target="https://talan.bank.gov.ua/get-user-certificate/Ra-kSD9fj97XjPBlBgg3" TargetMode="External"/><Relationship Id="rId118" Type="http://schemas.openxmlformats.org/officeDocument/2006/relationships/hyperlink" Target="https://talan.bank.gov.ua/get-user-certificate/Ra-kSOapmVZCYTI4xpOV" TargetMode="External"/><Relationship Id="rId325" Type="http://schemas.openxmlformats.org/officeDocument/2006/relationships/hyperlink" Target="https://talan.bank.gov.ua/get-user-certificate/Ra-kSchD_jUSQfhaR7t1" TargetMode="External"/><Relationship Id="rId171" Type="http://schemas.openxmlformats.org/officeDocument/2006/relationships/hyperlink" Target="https://talan.bank.gov.ua/get-user-certificate/Ra-kScwxdLrIkzQUNZki" TargetMode="External"/><Relationship Id="rId227" Type="http://schemas.openxmlformats.org/officeDocument/2006/relationships/hyperlink" Target="https://talan.bank.gov.ua/get-user-certificate/Ra-kStNZjilJN4ISrDhk" TargetMode="External"/><Relationship Id="rId269" Type="http://schemas.openxmlformats.org/officeDocument/2006/relationships/hyperlink" Target="https://talan.bank.gov.ua/get-user-certificate/Ra-kSZ8znUeBomYlSMEB" TargetMode="External"/><Relationship Id="rId33" Type="http://schemas.openxmlformats.org/officeDocument/2006/relationships/hyperlink" Target="https://talan.bank.gov.ua/get-user-certificate/Ra-kS5TG-sea2yuu895j" TargetMode="External"/><Relationship Id="rId129" Type="http://schemas.openxmlformats.org/officeDocument/2006/relationships/hyperlink" Target="https://talan.bank.gov.ua/get-user-certificate/Ra-kSOdjRIEmyEQLhwXU" TargetMode="External"/><Relationship Id="rId280" Type="http://schemas.openxmlformats.org/officeDocument/2006/relationships/hyperlink" Target="https://talan.bank.gov.ua/get-user-certificate/Ra-kShRfXam6uzukHpHM" TargetMode="External"/><Relationship Id="rId336" Type="http://schemas.openxmlformats.org/officeDocument/2006/relationships/hyperlink" Target="https://talan.bank.gov.ua/get-user-certificate/Ra-kSBkIg5GS4KFBMKI3" TargetMode="External"/><Relationship Id="rId75" Type="http://schemas.openxmlformats.org/officeDocument/2006/relationships/hyperlink" Target="https://talan.bank.gov.ua/get-user-certificate/Ra-kSCL7fMeEbbP7TEuJ" TargetMode="External"/><Relationship Id="rId140" Type="http://schemas.openxmlformats.org/officeDocument/2006/relationships/hyperlink" Target="https://talan.bank.gov.ua/get-user-certificate/Ra-kSwhYGZALW5BwoRg9" TargetMode="External"/><Relationship Id="rId182" Type="http://schemas.openxmlformats.org/officeDocument/2006/relationships/hyperlink" Target="https://talan.bank.gov.ua/get-user-certificate/Ra-kSb5Riivw3eXUGlNZ" TargetMode="External"/><Relationship Id="rId6" Type="http://schemas.openxmlformats.org/officeDocument/2006/relationships/hyperlink" Target="https://talan.bank.gov.ua/get-user-certificate/Ra-kShvbVC4rKYJiiO1g" TargetMode="External"/><Relationship Id="rId238" Type="http://schemas.openxmlformats.org/officeDocument/2006/relationships/hyperlink" Target="https://talan.bank.gov.ua/get-user-certificate/Ra-kSi8GPgeD7t4D3cqz" TargetMode="External"/><Relationship Id="rId291" Type="http://schemas.openxmlformats.org/officeDocument/2006/relationships/hyperlink" Target="https://talan.bank.gov.ua/get-user-certificate/Ra-kSg4Hv9-PLt4_uSy5" TargetMode="External"/><Relationship Id="rId305" Type="http://schemas.openxmlformats.org/officeDocument/2006/relationships/hyperlink" Target="https://talan.bank.gov.ua/get-user-certificate/Ra-kSoX-p3Rbxit8znlt" TargetMode="External"/><Relationship Id="rId347" Type="http://schemas.openxmlformats.org/officeDocument/2006/relationships/hyperlink" Target="https://talan.bank.gov.ua/get-user-certificate/Ra-kSgSAMDekL7YQFJNV" TargetMode="External"/><Relationship Id="rId44" Type="http://schemas.openxmlformats.org/officeDocument/2006/relationships/hyperlink" Target="https://talan.bank.gov.ua/get-user-certificate/Ra-kSIqedF0NWweVWujv" TargetMode="External"/><Relationship Id="rId86" Type="http://schemas.openxmlformats.org/officeDocument/2006/relationships/hyperlink" Target="https://talan.bank.gov.ua/get-user-certificate/Ra-kS4zItBN93brvtMhY" TargetMode="External"/><Relationship Id="rId151" Type="http://schemas.openxmlformats.org/officeDocument/2006/relationships/hyperlink" Target="https://talan.bank.gov.ua/get-user-certificate/Ra-kS17KYUSiJdGGvhd-" TargetMode="External"/><Relationship Id="rId193" Type="http://schemas.openxmlformats.org/officeDocument/2006/relationships/hyperlink" Target="https://talan.bank.gov.ua/get-user-certificate/Ra-kSv7LSBZNHfzDwxQH" TargetMode="External"/><Relationship Id="rId207" Type="http://schemas.openxmlformats.org/officeDocument/2006/relationships/hyperlink" Target="https://talan.bank.gov.ua/get-user-certificate/Ra-kSGNmjZj840iqPpFL" TargetMode="External"/><Relationship Id="rId249" Type="http://schemas.openxmlformats.org/officeDocument/2006/relationships/hyperlink" Target="https://talan.bank.gov.ua/get-user-certificate/Ra-kSCUz5NZk9WQwGI4b" TargetMode="External"/><Relationship Id="rId13" Type="http://schemas.openxmlformats.org/officeDocument/2006/relationships/hyperlink" Target="https://talan.bank.gov.ua/get-user-certificate/Ra-kSrPlTxTZsihYY8kt" TargetMode="External"/><Relationship Id="rId109" Type="http://schemas.openxmlformats.org/officeDocument/2006/relationships/hyperlink" Target="https://talan.bank.gov.ua/get-user-certificate/Ra-kSmqUC6EVEt1zwFDT" TargetMode="External"/><Relationship Id="rId260" Type="http://schemas.openxmlformats.org/officeDocument/2006/relationships/hyperlink" Target="https://talan.bank.gov.ua/get-user-certificate/Ra-kSdTeuAez-XmHimpr" TargetMode="External"/><Relationship Id="rId316" Type="http://schemas.openxmlformats.org/officeDocument/2006/relationships/hyperlink" Target="https://talan.bank.gov.ua/get-user-certificate/Ra-kS_KtylXFHBwQYFD3" TargetMode="External"/><Relationship Id="rId55" Type="http://schemas.openxmlformats.org/officeDocument/2006/relationships/hyperlink" Target="https://talan.bank.gov.ua/get-user-certificate/Ra-kS-K-x_boKq8tracU" TargetMode="External"/><Relationship Id="rId97" Type="http://schemas.openxmlformats.org/officeDocument/2006/relationships/hyperlink" Target="https://talan.bank.gov.ua/get-user-certificate/Ra-kSD3e0a5QQANYO-Xi" TargetMode="External"/><Relationship Id="rId120" Type="http://schemas.openxmlformats.org/officeDocument/2006/relationships/hyperlink" Target="https://talan.bank.gov.ua/get-user-certificate/Ra-kSX3_D7NcULaUFVtJ" TargetMode="External"/><Relationship Id="rId162" Type="http://schemas.openxmlformats.org/officeDocument/2006/relationships/hyperlink" Target="https://talan.bank.gov.ua/get-user-certificate/Ra-kSHzaHSJ3dHLTP0Z3" TargetMode="External"/><Relationship Id="rId218" Type="http://schemas.openxmlformats.org/officeDocument/2006/relationships/hyperlink" Target="https://talan.bank.gov.ua/get-user-certificate/Ra-kSbHFNB8I7KjqKwV9" TargetMode="External"/><Relationship Id="rId271" Type="http://schemas.openxmlformats.org/officeDocument/2006/relationships/hyperlink" Target="https://talan.bank.gov.ua/get-user-certificate/Ra-kS708bBJGRDX18Gn6" TargetMode="External"/><Relationship Id="rId24" Type="http://schemas.openxmlformats.org/officeDocument/2006/relationships/hyperlink" Target="https://talan.bank.gov.ua/get-user-certificate/Ra-kSdhFIpC3qU7A2v5-" TargetMode="External"/><Relationship Id="rId66" Type="http://schemas.openxmlformats.org/officeDocument/2006/relationships/hyperlink" Target="https://talan.bank.gov.ua/get-user-certificate/Ra-kSYTybC1-dDH-cT3e" TargetMode="External"/><Relationship Id="rId131" Type="http://schemas.openxmlformats.org/officeDocument/2006/relationships/hyperlink" Target="https://talan.bank.gov.ua/get-user-certificate/Ra-kS7dgxGl65NuRpmd3" TargetMode="External"/><Relationship Id="rId327" Type="http://schemas.openxmlformats.org/officeDocument/2006/relationships/hyperlink" Target="https://talan.bank.gov.ua/get-user-certificate/Ra-kSqqYR1tsPaVT7vhv" TargetMode="External"/><Relationship Id="rId173" Type="http://schemas.openxmlformats.org/officeDocument/2006/relationships/hyperlink" Target="https://talan.bank.gov.ua/get-user-certificate/Ra-kSixlhXxq4-IQLfRs" TargetMode="External"/><Relationship Id="rId229" Type="http://schemas.openxmlformats.org/officeDocument/2006/relationships/hyperlink" Target="https://talan.bank.gov.ua/get-user-certificate/Ra-kSFUIJKH51lHA1OLn" TargetMode="External"/><Relationship Id="rId240" Type="http://schemas.openxmlformats.org/officeDocument/2006/relationships/hyperlink" Target="https://talan.bank.gov.ua/get-user-certificate/Ra-kSJEn5Q5IOZGQKjH5" TargetMode="External"/><Relationship Id="rId35" Type="http://schemas.openxmlformats.org/officeDocument/2006/relationships/hyperlink" Target="https://talan.bank.gov.ua/get-user-certificate/Ra-kSaWfpQcxd1KUEzqN" TargetMode="External"/><Relationship Id="rId77" Type="http://schemas.openxmlformats.org/officeDocument/2006/relationships/hyperlink" Target="https://talan.bank.gov.ua/get-user-certificate/Ra-kSCz4516y602U6igj" TargetMode="External"/><Relationship Id="rId100" Type="http://schemas.openxmlformats.org/officeDocument/2006/relationships/hyperlink" Target="https://talan.bank.gov.ua/get-user-certificate/Ra-kSbWNqaOCkdj7p0G2" TargetMode="External"/><Relationship Id="rId282" Type="http://schemas.openxmlformats.org/officeDocument/2006/relationships/hyperlink" Target="https://talan.bank.gov.ua/get-user-certificate/Ra-kSMdsUpXMkdmbn-ik" TargetMode="External"/><Relationship Id="rId338" Type="http://schemas.openxmlformats.org/officeDocument/2006/relationships/hyperlink" Target="https://talan.bank.gov.ua/get-user-certificate/Ra-kSBWoV9z5OvmYFyGA" TargetMode="External"/><Relationship Id="rId8" Type="http://schemas.openxmlformats.org/officeDocument/2006/relationships/hyperlink" Target="https://talan.bank.gov.ua/get-user-certificate/Ra-kSX2enm-RnzN8aZJz" TargetMode="External"/><Relationship Id="rId142" Type="http://schemas.openxmlformats.org/officeDocument/2006/relationships/hyperlink" Target="https://talan.bank.gov.ua/get-user-certificate/Ra-kSs6kS2J8MMR4pEfG" TargetMode="External"/><Relationship Id="rId184" Type="http://schemas.openxmlformats.org/officeDocument/2006/relationships/hyperlink" Target="https://talan.bank.gov.ua/get-user-certificate/Ra-kSu7NjGoQZMdegNs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6"/>
  <sheetViews>
    <sheetView tabSelected="1" workbookViewId="0">
      <selection activeCell="B3" sqref="B3"/>
    </sheetView>
  </sheetViews>
  <sheetFormatPr defaultRowHeight="14.4" x14ac:dyDescent="0.3"/>
  <cols>
    <col min="2" max="2" width="33.44140625" customWidth="1"/>
    <col min="3" max="3" width="21.88671875" customWidth="1"/>
    <col min="4" max="4" width="14.21875" customWidth="1"/>
  </cols>
  <sheetData>
    <row r="1" spans="1:3" s="2" customFormat="1" ht="28.8" x14ac:dyDescent="0.3">
      <c r="A1" s="2" t="s">
        <v>334</v>
      </c>
      <c r="B1" s="2" t="s">
        <v>335</v>
      </c>
      <c r="C1" s="2" t="s">
        <v>0</v>
      </c>
    </row>
    <row r="2" spans="1:3" x14ac:dyDescent="0.3">
      <c r="A2" s="1">
        <v>1</v>
      </c>
      <c r="B2" t="s">
        <v>1</v>
      </c>
      <c r="C2" t="str">
        <f>HYPERLINK("https://talan.bank.gov.ua/get-user-certificate/Ra-kSlNTXquwyNmYMtKp","Завантажити сертифікат")</f>
        <v>Завантажити сертифікат</v>
      </c>
    </row>
    <row r="3" spans="1:3" x14ac:dyDescent="0.3">
      <c r="A3" s="1">
        <v>2</v>
      </c>
      <c r="B3" t="s">
        <v>2</v>
      </c>
      <c r="C3" t="str">
        <f>HYPERLINK("https://talan.bank.gov.ua/get-user-certificate/Ra-kSPPEzIFsybETq2uW","Завантажити сертифікат")</f>
        <v>Завантажити сертифікат</v>
      </c>
    </row>
    <row r="4" spans="1:3" x14ac:dyDescent="0.3">
      <c r="A4" s="1">
        <v>3</v>
      </c>
      <c r="B4" t="s">
        <v>3</v>
      </c>
      <c r="C4" t="str">
        <f>HYPERLINK("https://talan.bank.gov.ua/get-user-certificate/Ra-kSPgXqYZu2sbHw3xh","Завантажити сертифікат")</f>
        <v>Завантажити сертифікат</v>
      </c>
    </row>
    <row r="5" spans="1:3" x14ac:dyDescent="0.3">
      <c r="A5" s="1">
        <v>4</v>
      </c>
      <c r="B5" t="s">
        <v>4</v>
      </c>
      <c r="C5" t="str">
        <f>HYPERLINK("https://talan.bank.gov.ua/get-user-certificate/Ra-kSTizPbFTW4H1b8Ct","Завантажити сертифікат")</f>
        <v>Завантажити сертифікат</v>
      </c>
    </row>
    <row r="6" spans="1:3" x14ac:dyDescent="0.3">
      <c r="A6" s="1">
        <v>5</v>
      </c>
      <c r="B6" t="s">
        <v>5</v>
      </c>
      <c r="C6" t="str">
        <f>HYPERLINK("https://talan.bank.gov.ua/get-user-certificate/Ra-kSqH44dR-Id9INJ4L","Завантажити сертифікат")</f>
        <v>Завантажити сертифікат</v>
      </c>
    </row>
    <row r="7" spans="1:3" x14ac:dyDescent="0.3">
      <c r="A7" s="1">
        <v>6</v>
      </c>
      <c r="B7" t="s">
        <v>6</v>
      </c>
      <c r="C7" t="str">
        <f>HYPERLINK("https://talan.bank.gov.ua/get-user-certificate/Ra-kShvbVC4rKYJiiO1g","Завантажити сертифікат")</f>
        <v>Завантажити сертифікат</v>
      </c>
    </row>
    <row r="8" spans="1:3" x14ac:dyDescent="0.3">
      <c r="A8" s="1">
        <v>7</v>
      </c>
      <c r="B8" t="s">
        <v>7</v>
      </c>
      <c r="C8" t="str">
        <f>HYPERLINK("https://talan.bank.gov.ua/get-user-certificate/Ra-kSTGb4UG0wWJba4xW","Завантажити сертифікат")</f>
        <v>Завантажити сертифікат</v>
      </c>
    </row>
    <row r="9" spans="1:3" x14ac:dyDescent="0.3">
      <c r="A9" s="1">
        <v>8</v>
      </c>
      <c r="B9" t="s">
        <v>8</v>
      </c>
      <c r="C9" t="str">
        <f>HYPERLINK("https://talan.bank.gov.ua/get-user-certificate/Ra-kSX2enm-RnzN8aZJz","Завантажити сертифікат")</f>
        <v>Завантажити сертифікат</v>
      </c>
    </row>
    <row r="10" spans="1:3" x14ac:dyDescent="0.3">
      <c r="A10" s="1">
        <v>9</v>
      </c>
      <c r="B10" t="s">
        <v>9</v>
      </c>
      <c r="C10" t="str">
        <f>HYPERLINK("https://talan.bank.gov.ua/get-user-certificate/Ra-kS7bfujGja1D_Oeqq","Завантажити сертифікат")</f>
        <v>Завантажити сертифікат</v>
      </c>
    </row>
    <row r="11" spans="1:3" x14ac:dyDescent="0.3">
      <c r="A11" s="1">
        <v>10</v>
      </c>
      <c r="B11" t="s">
        <v>10</v>
      </c>
      <c r="C11" t="str">
        <f>HYPERLINK("https://talan.bank.gov.ua/get-user-certificate/Ra-kScAngiqySf8sw7p7","Завантажити сертифікат")</f>
        <v>Завантажити сертифікат</v>
      </c>
    </row>
    <row r="12" spans="1:3" x14ac:dyDescent="0.3">
      <c r="A12" s="1">
        <v>11</v>
      </c>
      <c r="B12" t="s">
        <v>11</v>
      </c>
      <c r="C12" t="str">
        <f>HYPERLINK("https://talan.bank.gov.ua/get-user-certificate/Ra-kSkLHk4EpLCcD8FjH","Завантажити сертифікат")</f>
        <v>Завантажити сертифікат</v>
      </c>
    </row>
    <row r="13" spans="1:3" x14ac:dyDescent="0.3">
      <c r="A13" s="1">
        <v>12</v>
      </c>
      <c r="B13" t="s">
        <v>12</v>
      </c>
      <c r="C13" t="str">
        <f>HYPERLINK("https://talan.bank.gov.ua/get-user-certificate/Ra-kShOsKFnFvh0V_lpM","Завантажити сертифікат")</f>
        <v>Завантажити сертифікат</v>
      </c>
    </row>
    <row r="14" spans="1:3" x14ac:dyDescent="0.3">
      <c r="A14" s="1">
        <v>13</v>
      </c>
      <c r="B14" t="s">
        <v>13</v>
      </c>
      <c r="C14" t="str">
        <f>HYPERLINK("https://talan.bank.gov.ua/get-user-certificate/Ra-kSrPlTxTZsihYY8kt","Завантажити сертифікат")</f>
        <v>Завантажити сертифікат</v>
      </c>
    </row>
    <row r="15" spans="1:3" x14ac:dyDescent="0.3">
      <c r="A15" s="1">
        <v>14</v>
      </c>
      <c r="B15" t="s">
        <v>14</v>
      </c>
      <c r="C15" t="str">
        <f>HYPERLINK("https://talan.bank.gov.ua/get-user-certificate/Ra-kSclsQ7G0ea2dI0jL","Завантажити сертифікат")</f>
        <v>Завантажити сертифікат</v>
      </c>
    </row>
    <row r="16" spans="1:3" x14ac:dyDescent="0.3">
      <c r="A16" s="1">
        <v>15</v>
      </c>
      <c r="B16" t="s">
        <v>15</v>
      </c>
      <c r="C16" t="str">
        <f>HYPERLINK("https://talan.bank.gov.ua/get-user-certificate/Ra-kSMigsTDu3iMPpHGu","Завантажити сертифікат")</f>
        <v>Завантажити сертифікат</v>
      </c>
    </row>
    <row r="17" spans="1:3" x14ac:dyDescent="0.3">
      <c r="A17" s="1">
        <v>16</v>
      </c>
      <c r="B17" t="s">
        <v>16</v>
      </c>
      <c r="C17" t="str">
        <f>HYPERLINK("https://talan.bank.gov.ua/get-user-certificate/Ra-kSxbnYCP70AyVdDeH","Завантажити сертифікат")</f>
        <v>Завантажити сертифікат</v>
      </c>
    </row>
    <row r="18" spans="1:3" x14ac:dyDescent="0.3">
      <c r="A18" s="1">
        <v>17</v>
      </c>
      <c r="B18" t="s">
        <v>17</v>
      </c>
      <c r="C18" t="str">
        <f>HYPERLINK("https://talan.bank.gov.ua/get-user-certificate/Ra-kS1VyySgh077VEsMV","Завантажити сертифікат")</f>
        <v>Завантажити сертифікат</v>
      </c>
    </row>
    <row r="19" spans="1:3" x14ac:dyDescent="0.3">
      <c r="A19" s="1">
        <v>18</v>
      </c>
      <c r="B19" t="s">
        <v>18</v>
      </c>
      <c r="C19" t="str">
        <f>HYPERLINK("https://talan.bank.gov.ua/get-user-certificate/Ra-kS-y4QdKwSHLBth4X","Завантажити сертифікат")</f>
        <v>Завантажити сертифікат</v>
      </c>
    </row>
    <row r="20" spans="1:3" x14ac:dyDescent="0.3">
      <c r="A20" s="1">
        <v>19</v>
      </c>
      <c r="B20" t="s">
        <v>19</v>
      </c>
      <c r="C20" t="str">
        <f>HYPERLINK("https://talan.bank.gov.ua/get-user-certificate/Ra-kSQRohRfT8GdiR1RE","Завантажити сертифікат")</f>
        <v>Завантажити сертифікат</v>
      </c>
    </row>
    <row r="21" spans="1:3" x14ac:dyDescent="0.3">
      <c r="A21" s="1">
        <v>20</v>
      </c>
      <c r="B21" t="s">
        <v>20</v>
      </c>
      <c r="C21" t="str">
        <f>HYPERLINK("https://talan.bank.gov.ua/get-user-certificate/Ra-kSMQk2miHsD1uY51t","Завантажити сертифікат")</f>
        <v>Завантажити сертифікат</v>
      </c>
    </row>
    <row r="22" spans="1:3" x14ac:dyDescent="0.3">
      <c r="A22" s="1">
        <v>21</v>
      </c>
      <c r="B22" t="s">
        <v>21</v>
      </c>
      <c r="C22" t="str">
        <f>HYPERLINK("https://talan.bank.gov.ua/get-user-certificate/Ra-kSmhKrnCAFDRKDRSB","Завантажити сертифікат")</f>
        <v>Завантажити сертифікат</v>
      </c>
    </row>
    <row r="23" spans="1:3" x14ac:dyDescent="0.3">
      <c r="A23" s="1">
        <v>22</v>
      </c>
      <c r="B23" t="s">
        <v>22</v>
      </c>
      <c r="C23" t="str">
        <f>HYPERLINK("https://talan.bank.gov.ua/get-user-certificate/Ra-kSd5KRlgvZCNHZJ_q","Завантажити сертифікат")</f>
        <v>Завантажити сертифікат</v>
      </c>
    </row>
    <row r="24" spans="1:3" x14ac:dyDescent="0.3">
      <c r="A24" s="1">
        <v>23</v>
      </c>
      <c r="B24" t="s">
        <v>23</v>
      </c>
      <c r="C24" t="str">
        <f>HYPERLINK("https://talan.bank.gov.ua/get-user-certificate/Ra-kSRjhBuuIxfbf-Nqn","Завантажити сертифікат")</f>
        <v>Завантажити сертифікат</v>
      </c>
    </row>
    <row r="25" spans="1:3" x14ac:dyDescent="0.3">
      <c r="A25" s="1">
        <v>24</v>
      </c>
      <c r="B25" t="s">
        <v>24</v>
      </c>
      <c r="C25" t="str">
        <f>HYPERLINK("https://talan.bank.gov.ua/get-user-certificate/Ra-kSdhFIpC3qU7A2v5-","Завантажити сертифікат")</f>
        <v>Завантажити сертифікат</v>
      </c>
    </row>
    <row r="26" spans="1:3" x14ac:dyDescent="0.3">
      <c r="A26" s="1">
        <v>25</v>
      </c>
      <c r="B26" t="s">
        <v>25</v>
      </c>
      <c r="C26" t="str">
        <f>HYPERLINK("https://talan.bank.gov.ua/get-user-certificate/Ra-kSoIZC1MgowQnY1eR","Завантажити сертифікат")</f>
        <v>Завантажити сертифікат</v>
      </c>
    </row>
    <row r="27" spans="1:3" x14ac:dyDescent="0.3">
      <c r="A27" s="1">
        <v>26</v>
      </c>
      <c r="B27" t="s">
        <v>26</v>
      </c>
      <c r="C27" t="str">
        <f>HYPERLINK("https://talan.bank.gov.ua/get-user-certificate/Ra-kScIvDeeSa2iyM4hM","Завантажити сертифікат")</f>
        <v>Завантажити сертифікат</v>
      </c>
    </row>
    <row r="28" spans="1:3" x14ac:dyDescent="0.3">
      <c r="A28" s="1">
        <v>27</v>
      </c>
      <c r="B28" t="s">
        <v>27</v>
      </c>
      <c r="C28" t="str">
        <f>HYPERLINK("https://talan.bank.gov.ua/get-user-certificate/Ra-kS9qVJMBxsAttIiVU","Завантажити сертифікат")</f>
        <v>Завантажити сертифікат</v>
      </c>
    </row>
    <row r="29" spans="1:3" x14ac:dyDescent="0.3">
      <c r="A29" s="1">
        <v>28</v>
      </c>
      <c r="B29" t="s">
        <v>28</v>
      </c>
      <c r="C29" t="str">
        <f>HYPERLINK("https://talan.bank.gov.ua/get-user-certificate/Ra-kSaBl7IS0JmJGMq8f","Завантажити сертифікат")</f>
        <v>Завантажити сертифікат</v>
      </c>
    </row>
    <row r="30" spans="1:3" x14ac:dyDescent="0.3">
      <c r="A30" s="1">
        <v>29</v>
      </c>
      <c r="B30" t="s">
        <v>29</v>
      </c>
      <c r="C30" t="str">
        <f>HYPERLINK("https://talan.bank.gov.ua/get-user-certificate/Ra-kSPK-9_WdN0ONwrvS","Завантажити сертифікат")</f>
        <v>Завантажити сертифікат</v>
      </c>
    </row>
    <row r="31" spans="1:3" x14ac:dyDescent="0.3">
      <c r="A31" s="1">
        <v>30</v>
      </c>
      <c r="B31" t="s">
        <v>30</v>
      </c>
      <c r="C31" t="str">
        <f>HYPERLINK("https://talan.bank.gov.ua/get-user-certificate/Ra-kSoonYn-6zuWRBM3G","Завантажити сертифікат")</f>
        <v>Завантажити сертифікат</v>
      </c>
    </row>
    <row r="32" spans="1:3" x14ac:dyDescent="0.3">
      <c r="A32" s="1">
        <v>31</v>
      </c>
      <c r="B32" t="s">
        <v>31</v>
      </c>
      <c r="C32" t="str">
        <f>HYPERLINK("https://talan.bank.gov.ua/get-user-certificate/Ra-kSowchWFL-MVPfZ9R","Завантажити сертифікат")</f>
        <v>Завантажити сертифікат</v>
      </c>
    </row>
    <row r="33" spans="1:3" x14ac:dyDescent="0.3">
      <c r="A33" s="1">
        <v>32</v>
      </c>
      <c r="B33" t="s">
        <v>32</v>
      </c>
      <c r="C33" t="str">
        <f>HYPERLINK("https://talan.bank.gov.ua/get-user-certificate/Ra-kS5R2brreKtcaN5-U","Завантажити сертифікат")</f>
        <v>Завантажити сертифікат</v>
      </c>
    </row>
    <row r="34" spans="1:3" x14ac:dyDescent="0.3">
      <c r="A34" s="1">
        <v>33</v>
      </c>
      <c r="B34" t="s">
        <v>33</v>
      </c>
      <c r="C34" t="str">
        <f>HYPERLINK("https://talan.bank.gov.ua/get-user-certificate/Ra-kS5TG-sea2yuu895j","Завантажити сертифікат")</f>
        <v>Завантажити сертифікат</v>
      </c>
    </row>
    <row r="35" spans="1:3" x14ac:dyDescent="0.3">
      <c r="A35" s="1">
        <v>34</v>
      </c>
      <c r="B35" t="s">
        <v>34</v>
      </c>
      <c r="C35" t="str">
        <f>HYPERLINK("https://talan.bank.gov.ua/get-user-certificate/Ra-kStLGzoldXbd5Jl1S","Завантажити сертифікат")</f>
        <v>Завантажити сертифікат</v>
      </c>
    </row>
    <row r="36" spans="1:3" x14ac:dyDescent="0.3">
      <c r="A36" s="1">
        <v>35</v>
      </c>
      <c r="B36" t="s">
        <v>35</v>
      </c>
      <c r="C36" t="str">
        <f>HYPERLINK("https://talan.bank.gov.ua/get-user-certificate/Ra-kSaWfpQcxd1KUEzqN","Завантажити сертифікат")</f>
        <v>Завантажити сертифікат</v>
      </c>
    </row>
    <row r="37" spans="1:3" x14ac:dyDescent="0.3">
      <c r="A37" s="1">
        <v>36</v>
      </c>
      <c r="B37" t="s">
        <v>36</v>
      </c>
      <c r="C37" t="str">
        <f>HYPERLINK("https://talan.bank.gov.ua/get-user-certificate/Ra-kSTkmCwJqmdKKG9ju","Завантажити сертифікат")</f>
        <v>Завантажити сертифікат</v>
      </c>
    </row>
    <row r="38" spans="1:3" x14ac:dyDescent="0.3">
      <c r="A38" s="1">
        <v>37</v>
      </c>
      <c r="B38" t="s">
        <v>37</v>
      </c>
      <c r="C38" t="str">
        <f>HYPERLINK("https://talan.bank.gov.ua/get-user-certificate/Ra-kS0mgdQhBHbMX_T47","Завантажити сертифікат")</f>
        <v>Завантажити сертифікат</v>
      </c>
    </row>
    <row r="39" spans="1:3" x14ac:dyDescent="0.3">
      <c r="A39" s="1">
        <v>38</v>
      </c>
      <c r="B39" t="s">
        <v>38</v>
      </c>
      <c r="C39" t="str">
        <f>HYPERLINK("https://talan.bank.gov.ua/get-user-certificate/Ra-kS-EqOcSvEbPVjba5","Завантажити сертифікат")</f>
        <v>Завантажити сертифікат</v>
      </c>
    </row>
    <row r="40" spans="1:3" x14ac:dyDescent="0.3">
      <c r="A40" s="1">
        <v>39</v>
      </c>
      <c r="B40" t="s">
        <v>39</v>
      </c>
      <c r="C40" t="str">
        <f>HYPERLINK("https://talan.bank.gov.ua/get-user-certificate/Ra-kS1mD5JjFRr-qCDuz","Завантажити сертифікат")</f>
        <v>Завантажити сертифікат</v>
      </c>
    </row>
    <row r="41" spans="1:3" x14ac:dyDescent="0.3">
      <c r="A41" s="1">
        <v>40</v>
      </c>
      <c r="B41" t="s">
        <v>40</v>
      </c>
      <c r="C41" t="str">
        <f>HYPERLINK("https://talan.bank.gov.ua/get-user-certificate/Ra-kSsbX7HGUsm0flAi7","Завантажити сертифікат")</f>
        <v>Завантажити сертифікат</v>
      </c>
    </row>
    <row r="42" spans="1:3" x14ac:dyDescent="0.3">
      <c r="A42" s="1">
        <v>41</v>
      </c>
      <c r="B42" t="s">
        <v>41</v>
      </c>
      <c r="C42" t="str">
        <f>HYPERLINK("https://talan.bank.gov.ua/get-user-certificate/Ra-kStVaHnTSO6vlQ06z","Завантажити сертифікат")</f>
        <v>Завантажити сертифікат</v>
      </c>
    </row>
    <row r="43" spans="1:3" x14ac:dyDescent="0.3">
      <c r="A43" s="1">
        <v>42</v>
      </c>
      <c r="B43" t="s">
        <v>42</v>
      </c>
      <c r="C43" t="str">
        <f>HYPERLINK("https://talan.bank.gov.ua/get-user-certificate/Ra-kSWn4ufOJd6kXyfex","Завантажити сертифікат")</f>
        <v>Завантажити сертифікат</v>
      </c>
    </row>
    <row r="44" spans="1:3" x14ac:dyDescent="0.3">
      <c r="A44" s="1">
        <v>43</v>
      </c>
      <c r="B44" t="s">
        <v>42</v>
      </c>
      <c r="C44" t="str">
        <f>HYPERLINK("https://talan.bank.gov.ua/get-user-certificate/Ra-kS9PS-klT6RdISGN3","Завантажити сертифікат")</f>
        <v>Завантажити сертифікат</v>
      </c>
    </row>
    <row r="45" spans="1:3" x14ac:dyDescent="0.3">
      <c r="A45" s="1">
        <v>44</v>
      </c>
      <c r="B45" t="s">
        <v>43</v>
      </c>
      <c r="C45" t="str">
        <f>HYPERLINK("https://talan.bank.gov.ua/get-user-certificate/Ra-kSIqedF0NWweVWujv","Завантажити сертифікат")</f>
        <v>Завантажити сертифікат</v>
      </c>
    </row>
    <row r="46" spans="1:3" x14ac:dyDescent="0.3">
      <c r="A46" s="1">
        <v>45</v>
      </c>
      <c r="B46" t="s">
        <v>44</v>
      </c>
      <c r="C46" t="str">
        <f>HYPERLINK("https://talan.bank.gov.ua/get-user-certificate/Ra-kSsEAFn6N9DU0sS7M","Завантажити сертифікат")</f>
        <v>Завантажити сертифікат</v>
      </c>
    </row>
    <row r="47" spans="1:3" x14ac:dyDescent="0.3">
      <c r="A47" s="1">
        <v>46</v>
      </c>
      <c r="B47" t="s">
        <v>45</v>
      </c>
      <c r="C47" t="str">
        <f>HYPERLINK("https://talan.bank.gov.ua/get-user-certificate/Ra-kS3IVTyRlqAF9MxDS","Завантажити сертифікат")</f>
        <v>Завантажити сертифікат</v>
      </c>
    </row>
    <row r="48" spans="1:3" x14ac:dyDescent="0.3">
      <c r="A48" s="1">
        <v>47</v>
      </c>
      <c r="B48" t="s">
        <v>46</v>
      </c>
      <c r="C48" t="str">
        <f>HYPERLINK("https://talan.bank.gov.ua/get-user-certificate/Ra-kSUiDHRTu8nP2trKt","Завантажити сертифікат")</f>
        <v>Завантажити сертифікат</v>
      </c>
    </row>
    <row r="49" spans="1:3" x14ac:dyDescent="0.3">
      <c r="A49" s="1">
        <v>48</v>
      </c>
      <c r="B49" t="s">
        <v>47</v>
      </c>
      <c r="C49" t="str">
        <f>HYPERLINK("https://talan.bank.gov.ua/get-user-certificate/Ra-kS9q9dFxwoK2X5JRY","Завантажити сертифікат")</f>
        <v>Завантажити сертифікат</v>
      </c>
    </row>
    <row r="50" spans="1:3" x14ac:dyDescent="0.3">
      <c r="A50" s="1">
        <v>49</v>
      </c>
      <c r="B50" t="s">
        <v>48</v>
      </c>
      <c r="C50" t="str">
        <f>HYPERLINK("https://talan.bank.gov.ua/get-user-certificate/Ra-kSl5ON3anVvd10WtP","Завантажити сертифікат")</f>
        <v>Завантажити сертифікат</v>
      </c>
    </row>
    <row r="51" spans="1:3" x14ac:dyDescent="0.3">
      <c r="A51" s="1">
        <v>50</v>
      </c>
      <c r="B51" t="s">
        <v>49</v>
      </c>
      <c r="C51" t="str">
        <f>HYPERLINK("https://talan.bank.gov.ua/get-user-certificate/Ra-kSMZSL00RKmVynuAi","Завантажити сертифікат")</f>
        <v>Завантажити сертифікат</v>
      </c>
    </row>
    <row r="52" spans="1:3" x14ac:dyDescent="0.3">
      <c r="A52" s="1">
        <v>51</v>
      </c>
      <c r="B52" t="s">
        <v>50</v>
      </c>
      <c r="C52" t="str">
        <f>HYPERLINK("https://talan.bank.gov.ua/get-user-certificate/Ra-kSqI7dx3WrNCzTwyP","Завантажити сертифікат")</f>
        <v>Завантажити сертифікат</v>
      </c>
    </row>
    <row r="53" spans="1:3" x14ac:dyDescent="0.3">
      <c r="A53" s="1">
        <v>52</v>
      </c>
      <c r="B53" t="s">
        <v>51</v>
      </c>
      <c r="C53" t="str">
        <f>HYPERLINK("https://talan.bank.gov.ua/get-user-certificate/Ra-kSw3B0ZAO2awZwMTG","Завантажити сертифікат")</f>
        <v>Завантажити сертифікат</v>
      </c>
    </row>
    <row r="54" spans="1:3" x14ac:dyDescent="0.3">
      <c r="A54" s="1">
        <v>53</v>
      </c>
      <c r="B54" t="s">
        <v>52</v>
      </c>
      <c r="C54" t="str">
        <f>HYPERLINK("https://talan.bank.gov.ua/get-user-certificate/Ra-kSkn6u6DZrMrmfjfe","Завантажити сертифікат")</f>
        <v>Завантажити сертифікат</v>
      </c>
    </row>
    <row r="55" spans="1:3" x14ac:dyDescent="0.3">
      <c r="A55" s="1">
        <v>54</v>
      </c>
      <c r="B55" t="s">
        <v>53</v>
      </c>
      <c r="C55" t="str">
        <f>HYPERLINK("https://talan.bank.gov.ua/get-user-certificate/Ra-kS5iusoq33i_jC_N3","Завантажити сертифікат")</f>
        <v>Завантажити сертифікат</v>
      </c>
    </row>
    <row r="56" spans="1:3" x14ac:dyDescent="0.3">
      <c r="A56" s="1">
        <v>55</v>
      </c>
      <c r="B56" t="s">
        <v>54</v>
      </c>
      <c r="C56" t="str">
        <f>HYPERLINK("https://talan.bank.gov.ua/get-user-certificate/Ra-kS-K-x_boKq8tracU","Завантажити сертифікат")</f>
        <v>Завантажити сертифікат</v>
      </c>
    </row>
    <row r="57" spans="1:3" x14ac:dyDescent="0.3">
      <c r="A57" s="1">
        <v>56</v>
      </c>
      <c r="B57" t="s">
        <v>55</v>
      </c>
      <c r="C57" t="str">
        <f>HYPERLINK("https://talan.bank.gov.ua/get-user-certificate/Ra-kS6tn4PgXu2y3aIAE","Завантажити сертифікат")</f>
        <v>Завантажити сертифікат</v>
      </c>
    </row>
    <row r="58" spans="1:3" x14ac:dyDescent="0.3">
      <c r="A58" s="1">
        <v>57</v>
      </c>
      <c r="B58" t="s">
        <v>56</v>
      </c>
      <c r="C58" t="str">
        <f>HYPERLINK("https://talan.bank.gov.ua/get-user-certificate/Ra-kSLiZuCOmDnsvpipj","Завантажити сертифікат")</f>
        <v>Завантажити сертифікат</v>
      </c>
    </row>
    <row r="59" spans="1:3" x14ac:dyDescent="0.3">
      <c r="A59" s="1">
        <v>58</v>
      </c>
      <c r="B59" t="s">
        <v>55</v>
      </c>
      <c r="C59" t="str">
        <f>HYPERLINK("https://talan.bank.gov.ua/get-user-certificate/Ra-kSnnRD2i9kVrMkYR0","Завантажити сертифікат")</f>
        <v>Завантажити сертифікат</v>
      </c>
    </row>
    <row r="60" spans="1:3" x14ac:dyDescent="0.3">
      <c r="A60" s="1">
        <v>59</v>
      </c>
      <c r="B60" t="s">
        <v>57</v>
      </c>
      <c r="C60" t="str">
        <f>HYPERLINK("https://talan.bank.gov.ua/get-user-certificate/Ra-kSz_3Wn6_Jw6fSj51","Завантажити сертифікат")</f>
        <v>Завантажити сертифікат</v>
      </c>
    </row>
    <row r="61" spans="1:3" x14ac:dyDescent="0.3">
      <c r="A61" s="1">
        <v>60</v>
      </c>
      <c r="B61" t="s">
        <v>58</v>
      </c>
      <c r="C61" t="str">
        <f>HYPERLINK("https://talan.bank.gov.ua/get-user-certificate/Ra-kSLwAT9exhyPBDQZC","Завантажити сертифікат")</f>
        <v>Завантажити сертифікат</v>
      </c>
    </row>
    <row r="62" spans="1:3" x14ac:dyDescent="0.3">
      <c r="A62" s="1">
        <v>61</v>
      </c>
      <c r="B62" t="s">
        <v>59</v>
      </c>
      <c r="C62" t="str">
        <f>HYPERLINK("https://talan.bank.gov.ua/get-user-certificate/Ra-kSKnpw0Kagq2ZXlFl","Завантажити сертифікат")</f>
        <v>Завантажити сертифікат</v>
      </c>
    </row>
    <row r="63" spans="1:3" x14ac:dyDescent="0.3">
      <c r="A63" s="1">
        <v>62</v>
      </c>
      <c r="B63" t="s">
        <v>60</v>
      </c>
      <c r="C63" t="str">
        <f>HYPERLINK("https://talan.bank.gov.ua/get-user-certificate/Ra-kSCdfaFEIdcfTA5V3","Завантажити сертифікат")</f>
        <v>Завантажити сертифікат</v>
      </c>
    </row>
    <row r="64" spans="1:3" x14ac:dyDescent="0.3">
      <c r="A64" s="1">
        <v>63</v>
      </c>
      <c r="B64" t="s">
        <v>61</v>
      </c>
      <c r="C64" t="str">
        <f>HYPERLINK("https://talan.bank.gov.ua/get-user-certificate/Ra-kSzknRyLw9WK-dHxW","Завантажити сертифікат")</f>
        <v>Завантажити сертифікат</v>
      </c>
    </row>
    <row r="65" spans="1:3" x14ac:dyDescent="0.3">
      <c r="A65" s="1">
        <v>64</v>
      </c>
      <c r="B65" t="s">
        <v>62</v>
      </c>
      <c r="C65" t="str">
        <f>HYPERLINK("https://talan.bank.gov.ua/get-user-certificate/Ra-kSD9fj97XjPBlBgg3","Завантажити сертифікат")</f>
        <v>Завантажити сертифікат</v>
      </c>
    </row>
    <row r="66" spans="1:3" x14ac:dyDescent="0.3">
      <c r="A66" s="1">
        <v>65</v>
      </c>
      <c r="B66" t="s">
        <v>63</v>
      </c>
      <c r="C66" t="str">
        <f>HYPERLINK("https://talan.bank.gov.ua/get-user-certificate/Ra-kSa8PyJwoNwo67qb_","Завантажити сертифікат")</f>
        <v>Завантажити сертифікат</v>
      </c>
    </row>
    <row r="67" spans="1:3" x14ac:dyDescent="0.3">
      <c r="A67" s="1">
        <v>66</v>
      </c>
      <c r="B67" t="s">
        <v>64</v>
      </c>
      <c r="C67" t="str">
        <f>HYPERLINK("https://talan.bank.gov.ua/get-user-certificate/Ra-kSYTybC1-dDH-cT3e","Завантажити сертифікат")</f>
        <v>Завантажити сертифікат</v>
      </c>
    </row>
    <row r="68" spans="1:3" x14ac:dyDescent="0.3">
      <c r="A68" s="1">
        <v>67</v>
      </c>
      <c r="B68" t="s">
        <v>65</v>
      </c>
      <c r="C68" t="str">
        <f>HYPERLINK("https://talan.bank.gov.ua/get-user-certificate/Ra-kSRvmGh__D2IkjOF2","Завантажити сертифікат")</f>
        <v>Завантажити сертифікат</v>
      </c>
    </row>
    <row r="69" spans="1:3" x14ac:dyDescent="0.3">
      <c r="A69" s="1">
        <v>68</v>
      </c>
      <c r="B69" t="s">
        <v>66</v>
      </c>
      <c r="C69" t="str">
        <f>HYPERLINK("https://talan.bank.gov.ua/get-user-certificate/Ra-kS7K7gtwvR1Quxh_y","Завантажити сертифікат")</f>
        <v>Завантажити сертифікат</v>
      </c>
    </row>
    <row r="70" spans="1:3" x14ac:dyDescent="0.3">
      <c r="A70" s="1">
        <v>69</v>
      </c>
      <c r="B70" t="s">
        <v>67</v>
      </c>
      <c r="C70" t="str">
        <f>HYPERLINK("https://talan.bank.gov.ua/get-user-certificate/Ra-kSh7kwk9d9Dsl9667","Завантажити сертифікат")</f>
        <v>Завантажити сертифікат</v>
      </c>
    </row>
    <row r="71" spans="1:3" x14ac:dyDescent="0.3">
      <c r="A71" s="1">
        <v>70</v>
      </c>
      <c r="B71" t="s">
        <v>68</v>
      </c>
      <c r="C71" t="str">
        <f>HYPERLINK("https://talan.bank.gov.ua/get-user-certificate/Ra-kStoIgH128mafAoQm","Завантажити сертифікат")</f>
        <v>Завантажити сертифікат</v>
      </c>
    </row>
    <row r="72" spans="1:3" x14ac:dyDescent="0.3">
      <c r="A72" s="1">
        <v>71</v>
      </c>
      <c r="B72" t="s">
        <v>60</v>
      </c>
      <c r="C72" t="str">
        <f>HYPERLINK("https://talan.bank.gov.ua/get-user-certificate/Ra-kSDBWfFCuN3hMZyYD","Завантажити сертифікат")</f>
        <v>Завантажити сертифікат</v>
      </c>
    </row>
    <row r="73" spans="1:3" x14ac:dyDescent="0.3">
      <c r="A73" s="1">
        <v>72</v>
      </c>
      <c r="B73" t="s">
        <v>69</v>
      </c>
      <c r="C73" t="str">
        <f>HYPERLINK("https://talan.bank.gov.ua/get-user-certificate/Ra-kSl4FLvBvAK7dwpxb","Завантажити сертифікат")</f>
        <v>Завантажити сертифікат</v>
      </c>
    </row>
    <row r="74" spans="1:3" x14ac:dyDescent="0.3">
      <c r="A74" s="1">
        <v>73</v>
      </c>
      <c r="B74" t="s">
        <v>70</v>
      </c>
      <c r="C74" t="str">
        <f>HYPERLINK("https://talan.bank.gov.ua/get-user-certificate/Ra-kSVSHsNxdm4J7Is6s","Завантажити сертифікат")</f>
        <v>Завантажити сертифікат</v>
      </c>
    </row>
    <row r="75" spans="1:3" x14ac:dyDescent="0.3">
      <c r="A75" s="1">
        <v>74</v>
      </c>
      <c r="B75" t="s">
        <v>71</v>
      </c>
      <c r="C75" t="str">
        <f>HYPERLINK("https://talan.bank.gov.ua/get-user-certificate/Ra-kSVBQ264QjN935Dmw","Завантажити сертифікат")</f>
        <v>Завантажити сертифікат</v>
      </c>
    </row>
    <row r="76" spans="1:3" x14ac:dyDescent="0.3">
      <c r="A76" s="1">
        <v>75</v>
      </c>
      <c r="B76" t="s">
        <v>72</v>
      </c>
      <c r="C76" t="str">
        <f>HYPERLINK("https://talan.bank.gov.ua/get-user-certificate/Ra-kSCL7fMeEbbP7TEuJ","Завантажити сертифікат")</f>
        <v>Завантажити сертифікат</v>
      </c>
    </row>
    <row r="77" spans="1:3" x14ac:dyDescent="0.3">
      <c r="A77" s="1">
        <v>76</v>
      </c>
      <c r="B77" t="s">
        <v>73</v>
      </c>
      <c r="C77" t="str">
        <f>HYPERLINK("https://talan.bank.gov.ua/get-user-certificate/Ra-kSruwxxh97AHnZLTe","Завантажити сертифікат")</f>
        <v>Завантажити сертифікат</v>
      </c>
    </row>
    <row r="78" spans="1:3" x14ac:dyDescent="0.3">
      <c r="A78" s="1">
        <v>77</v>
      </c>
      <c r="B78" t="s">
        <v>74</v>
      </c>
      <c r="C78" t="str">
        <f>HYPERLINK("https://talan.bank.gov.ua/get-user-certificate/Ra-kSCz4516y602U6igj","Завантажити сертифікат")</f>
        <v>Завантажити сертифікат</v>
      </c>
    </row>
    <row r="79" spans="1:3" x14ac:dyDescent="0.3">
      <c r="A79" s="1">
        <v>78</v>
      </c>
      <c r="B79" t="s">
        <v>75</v>
      </c>
      <c r="C79" t="str">
        <f>HYPERLINK("https://talan.bank.gov.ua/get-user-certificate/Ra-kSX8LsxYx3X4qSsPY","Завантажити сертифікат")</f>
        <v>Завантажити сертифікат</v>
      </c>
    </row>
    <row r="80" spans="1:3" x14ac:dyDescent="0.3">
      <c r="A80" s="1">
        <v>79</v>
      </c>
      <c r="B80" t="s">
        <v>76</v>
      </c>
      <c r="C80" t="str">
        <f>HYPERLINK("https://talan.bank.gov.ua/get-user-certificate/Ra-kSrh-HXpza-CDi8Ng","Завантажити сертифікат")</f>
        <v>Завантажити сертифікат</v>
      </c>
    </row>
    <row r="81" spans="1:3" x14ac:dyDescent="0.3">
      <c r="A81" s="1">
        <v>80</v>
      </c>
      <c r="B81" t="s">
        <v>77</v>
      </c>
      <c r="C81" t="str">
        <f>HYPERLINK("https://talan.bank.gov.ua/get-user-certificate/Ra-kSYWXmepxD53Ye-Tu","Завантажити сертифікат")</f>
        <v>Завантажити сертифікат</v>
      </c>
    </row>
    <row r="82" spans="1:3" x14ac:dyDescent="0.3">
      <c r="A82" s="1">
        <v>81</v>
      </c>
      <c r="B82" t="s">
        <v>78</v>
      </c>
      <c r="C82" t="str">
        <f>HYPERLINK("https://talan.bank.gov.ua/get-user-certificate/Ra-kSVBCmh6XnsHNRRL7","Завантажити сертифікат")</f>
        <v>Завантажити сертифікат</v>
      </c>
    </row>
    <row r="83" spans="1:3" x14ac:dyDescent="0.3">
      <c r="A83" s="1">
        <v>82</v>
      </c>
      <c r="B83" t="s">
        <v>79</v>
      </c>
      <c r="C83" t="str">
        <f>HYPERLINK("https://talan.bank.gov.ua/get-user-certificate/Ra-kS1G63brprE3I11o8","Завантажити сертифікат")</f>
        <v>Завантажити сертифікат</v>
      </c>
    </row>
    <row r="84" spans="1:3" x14ac:dyDescent="0.3">
      <c r="A84" s="1">
        <v>83</v>
      </c>
      <c r="B84" t="s">
        <v>80</v>
      </c>
      <c r="C84" t="str">
        <f>HYPERLINK("https://talan.bank.gov.ua/get-user-certificate/Ra-kSFRwNtrkjKCcTLKY","Завантажити сертифікат")</f>
        <v>Завантажити сертифікат</v>
      </c>
    </row>
    <row r="85" spans="1:3" x14ac:dyDescent="0.3">
      <c r="A85" s="1">
        <v>84</v>
      </c>
      <c r="B85" t="s">
        <v>81</v>
      </c>
      <c r="C85" t="str">
        <f>HYPERLINK("https://talan.bank.gov.ua/get-user-certificate/Ra-kSPvFnj559xKu7HbH","Завантажити сертифікат")</f>
        <v>Завантажити сертифікат</v>
      </c>
    </row>
    <row r="86" spans="1:3" x14ac:dyDescent="0.3">
      <c r="A86" s="1">
        <v>85</v>
      </c>
      <c r="B86" t="s">
        <v>82</v>
      </c>
      <c r="C86" t="str">
        <f>HYPERLINK("https://talan.bank.gov.ua/get-user-certificate/Ra-kSGrmZf7WZup_uHJW","Завантажити сертифікат")</f>
        <v>Завантажити сертифікат</v>
      </c>
    </row>
    <row r="87" spans="1:3" x14ac:dyDescent="0.3">
      <c r="A87" s="1">
        <v>86</v>
      </c>
      <c r="B87" t="s">
        <v>83</v>
      </c>
      <c r="C87" t="str">
        <f>HYPERLINK("https://talan.bank.gov.ua/get-user-certificate/Ra-kS4zItBN93brvtMhY","Завантажити сертифікат")</f>
        <v>Завантажити сертифікат</v>
      </c>
    </row>
    <row r="88" spans="1:3" x14ac:dyDescent="0.3">
      <c r="A88" s="1">
        <v>87</v>
      </c>
      <c r="B88" t="s">
        <v>84</v>
      </c>
      <c r="C88" t="str">
        <f>HYPERLINK("https://talan.bank.gov.ua/get-user-certificate/Ra-kStzyN7WP7qIVdZTt","Завантажити сертифікат")</f>
        <v>Завантажити сертифікат</v>
      </c>
    </row>
    <row r="89" spans="1:3" x14ac:dyDescent="0.3">
      <c r="A89" s="1">
        <v>88</v>
      </c>
      <c r="B89" t="s">
        <v>85</v>
      </c>
      <c r="C89" t="str">
        <f>HYPERLINK("https://talan.bank.gov.ua/get-user-certificate/Ra-kScechu6iz244ihOr","Завантажити сертифікат")</f>
        <v>Завантажити сертифікат</v>
      </c>
    </row>
    <row r="90" spans="1:3" x14ac:dyDescent="0.3">
      <c r="A90" s="1">
        <v>89</v>
      </c>
      <c r="B90" t="s">
        <v>86</v>
      </c>
      <c r="C90" t="str">
        <f>HYPERLINK("https://talan.bank.gov.ua/get-user-certificate/Ra-kSOH3klBmMryUty5I","Завантажити сертифікат")</f>
        <v>Завантажити сертифікат</v>
      </c>
    </row>
    <row r="91" spans="1:3" x14ac:dyDescent="0.3">
      <c r="A91" s="1">
        <v>90</v>
      </c>
      <c r="B91" t="s">
        <v>87</v>
      </c>
      <c r="C91" t="str">
        <f>HYPERLINK("https://talan.bank.gov.ua/get-user-certificate/Ra-kSrVefvXsjt8MECIf","Завантажити сертифікат")</f>
        <v>Завантажити сертифікат</v>
      </c>
    </row>
    <row r="92" spans="1:3" x14ac:dyDescent="0.3">
      <c r="A92" s="1">
        <v>91</v>
      </c>
      <c r="B92" t="s">
        <v>88</v>
      </c>
      <c r="C92" t="str">
        <f>HYPERLINK("https://talan.bank.gov.ua/get-user-certificate/Ra-kS0fCdLbDB_5p5Z4T","Завантажити сертифікат")</f>
        <v>Завантажити сертифікат</v>
      </c>
    </row>
    <row r="93" spans="1:3" x14ac:dyDescent="0.3">
      <c r="A93" s="1">
        <v>92</v>
      </c>
      <c r="B93" t="s">
        <v>89</v>
      </c>
      <c r="C93" t="str">
        <f>HYPERLINK("https://talan.bank.gov.ua/get-user-certificate/Ra-kS7_aZwu4PkWMr1Iu","Завантажити сертифікат")</f>
        <v>Завантажити сертифікат</v>
      </c>
    </row>
    <row r="94" spans="1:3" x14ac:dyDescent="0.3">
      <c r="A94" s="1">
        <v>93</v>
      </c>
      <c r="B94" t="s">
        <v>90</v>
      </c>
      <c r="C94" t="str">
        <f>HYPERLINK("https://talan.bank.gov.ua/get-user-certificate/Ra-kSbRrAFuRQeINn34X","Завантажити сертифікат")</f>
        <v>Завантажити сертифікат</v>
      </c>
    </row>
    <row r="95" spans="1:3" x14ac:dyDescent="0.3">
      <c r="A95" s="1">
        <v>94</v>
      </c>
      <c r="B95" t="s">
        <v>91</v>
      </c>
      <c r="C95" t="str">
        <f>HYPERLINK("https://talan.bank.gov.ua/get-user-certificate/Ra-kShsMYnchH16BticX","Завантажити сертифікат")</f>
        <v>Завантажити сертифікат</v>
      </c>
    </row>
    <row r="96" spans="1:3" x14ac:dyDescent="0.3">
      <c r="A96" s="1">
        <v>95</v>
      </c>
      <c r="B96" t="s">
        <v>92</v>
      </c>
      <c r="C96" t="str">
        <f>HYPERLINK("https://talan.bank.gov.ua/get-user-certificate/Ra-kSSEqSRlDXTs5Kdqr","Завантажити сертифікат")</f>
        <v>Завантажити сертифікат</v>
      </c>
    </row>
    <row r="97" spans="1:3" x14ac:dyDescent="0.3">
      <c r="A97" s="1">
        <v>96</v>
      </c>
      <c r="B97" t="s">
        <v>93</v>
      </c>
      <c r="C97" t="str">
        <f>HYPERLINK("https://talan.bank.gov.ua/get-user-certificate/Ra-kSw1ZRbcv6gVqfo0S","Завантажити сертифікат")</f>
        <v>Завантажити сертифікат</v>
      </c>
    </row>
    <row r="98" spans="1:3" x14ac:dyDescent="0.3">
      <c r="A98" s="1">
        <v>97</v>
      </c>
      <c r="B98" t="s">
        <v>94</v>
      </c>
      <c r="C98" t="str">
        <f>HYPERLINK("https://talan.bank.gov.ua/get-user-certificate/Ra-kSD3e0a5QQANYO-Xi","Завантажити сертифікат")</f>
        <v>Завантажити сертифікат</v>
      </c>
    </row>
    <row r="99" spans="1:3" x14ac:dyDescent="0.3">
      <c r="A99" s="1">
        <v>98</v>
      </c>
      <c r="B99" t="s">
        <v>95</v>
      </c>
      <c r="C99" t="str">
        <f>HYPERLINK("https://talan.bank.gov.ua/get-user-certificate/Ra-kS8c20oDWACg-fpeO","Завантажити сертифікат")</f>
        <v>Завантажити сертифікат</v>
      </c>
    </row>
    <row r="100" spans="1:3" x14ac:dyDescent="0.3">
      <c r="A100" s="1">
        <v>99</v>
      </c>
      <c r="B100" t="s">
        <v>96</v>
      </c>
      <c r="C100" t="str">
        <f>HYPERLINK("https://talan.bank.gov.ua/get-user-certificate/Ra-kSZDhYI4tixNsEc85","Завантажити сертифікат")</f>
        <v>Завантажити сертифікат</v>
      </c>
    </row>
    <row r="101" spans="1:3" x14ac:dyDescent="0.3">
      <c r="A101" s="1">
        <v>100</v>
      </c>
      <c r="B101" t="s">
        <v>97</v>
      </c>
      <c r="C101" t="str">
        <f>HYPERLINK("https://talan.bank.gov.ua/get-user-certificate/Ra-kSbWNqaOCkdj7p0G2","Завантажити сертифікат")</f>
        <v>Завантажити сертифікат</v>
      </c>
    </row>
    <row r="102" spans="1:3" x14ac:dyDescent="0.3">
      <c r="A102" s="1">
        <v>101</v>
      </c>
      <c r="B102" t="s">
        <v>98</v>
      </c>
      <c r="C102" t="str">
        <f>HYPERLINK("https://talan.bank.gov.ua/get-user-certificate/Ra-kS1aSuJ1S9CFJTJzk","Завантажити сертифікат")</f>
        <v>Завантажити сертифікат</v>
      </c>
    </row>
    <row r="103" spans="1:3" x14ac:dyDescent="0.3">
      <c r="A103" s="1">
        <v>102</v>
      </c>
      <c r="B103" t="s">
        <v>99</v>
      </c>
      <c r="C103" t="str">
        <f>HYPERLINK("https://talan.bank.gov.ua/get-user-certificate/Ra-kSGGCSBnR48xYsEFf","Завантажити сертифікат")</f>
        <v>Завантажити сертифікат</v>
      </c>
    </row>
    <row r="104" spans="1:3" x14ac:dyDescent="0.3">
      <c r="A104" s="1">
        <v>103</v>
      </c>
      <c r="B104" t="s">
        <v>100</v>
      </c>
      <c r="C104" t="str">
        <f>HYPERLINK("https://talan.bank.gov.ua/get-user-certificate/Ra-kSZkAvlNmbuV0Qtbw","Завантажити сертифікат")</f>
        <v>Завантажити сертифікат</v>
      </c>
    </row>
    <row r="105" spans="1:3" x14ac:dyDescent="0.3">
      <c r="A105" s="1">
        <v>104</v>
      </c>
      <c r="B105" t="s">
        <v>101</v>
      </c>
      <c r="C105" t="str">
        <f>HYPERLINK("https://talan.bank.gov.ua/get-user-certificate/Ra-kSPr74KcNKTBsFaDE","Завантажити сертифікат")</f>
        <v>Завантажити сертифікат</v>
      </c>
    </row>
    <row r="106" spans="1:3" x14ac:dyDescent="0.3">
      <c r="A106" s="1">
        <v>105</v>
      </c>
      <c r="B106" t="s">
        <v>102</v>
      </c>
      <c r="C106" t="str">
        <f>HYPERLINK("https://talan.bank.gov.ua/get-user-certificate/Ra-kSExgjTPFhG8m9Cpg","Завантажити сертифікат")</f>
        <v>Завантажити сертифікат</v>
      </c>
    </row>
    <row r="107" spans="1:3" x14ac:dyDescent="0.3">
      <c r="A107" s="1">
        <v>106</v>
      </c>
      <c r="B107" t="s">
        <v>103</v>
      </c>
      <c r="C107" t="str">
        <f>HYPERLINK("https://talan.bank.gov.ua/get-user-certificate/Ra-kSLKjbqbQB0IERGBE","Завантажити сертифікат")</f>
        <v>Завантажити сертифікат</v>
      </c>
    </row>
    <row r="108" spans="1:3" x14ac:dyDescent="0.3">
      <c r="A108" s="1">
        <v>107</v>
      </c>
      <c r="B108" t="s">
        <v>104</v>
      </c>
      <c r="C108" t="str">
        <f>HYPERLINK("https://talan.bank.gov.ua/get-user-certificate/Ra-kSp3DwzB6W7X7EJLk","Завантажити сертифікат")</f>
        <v>Завантажити сертифікат</v>
      </c>
    </row>
    <row r="109" spans="1:3" x14ac:dyDescent="0.3">
      <c r="A109" s="1">
        <v>108</v>
      </c>
      <c r="B109" t="s">
        <v>105</v>
      </c>
      <c r="C109" t="str">
        <f>HYPERLINK("https://talan.bank.gov.ua/get-user-certificate/Ra-kS5LkimRHOCfY4zM2","Завантажити сертифікат")</f>
        <v>Завантажити сертифікат</v>
      </c>
    </row>
    <row r="110" spans="1:3" x14ac:dyDescent="0.3">
      <c r="A110" s="1">
        <v>109</v>
      </c>
      <c r="B110" t="s">
        <v>106</v>
      </c>
      <c r="C110" t="str">
        <f>HYPERLINK("https://talan.bank.gov.ua/get-user-certificate/Ra-kSmqUC6EVEt1zwFDT","Завантажити сертифікат")</f>
        <v>Завантажити сертифікат</v>
      </c>
    </row>
    <row r="111" spans="1:3" x14ac:dyDescent="0.3">
      <c r="A111" s="1">
        <v>110</v>
      </c>
      <c r="B111" t="s">
        <v>107</v>
      </c>
      <c r="C111" t="str">
        <f>HYPERLINK("https://talan.bank.gov.ua/get-user-certificate/Ra-kSJ-HmcXLmnoOjKPG","Завантажити сертифікат")</f>
        <v>Завантажити сертифікат</v>
      </c>
    </row>
    <row r="112" spans="1:3" x14ac:dyDescent="0.3">
      <c r="A112" s="1">
        <v>111</v>
      </c>
      <c r="B112" t="s">
        <v>108</v>
      </c>
      <c r="C112" t="str">
        <f>HYPERLINK("https://talan.bank.gov.ua/get-user-certificate/Ra-kSimI-UcG13Q9onp2","Завантажити сертифікат")</f>
        <v>Завантажити сертифікат</v>
      </c>
    </row>
    <row r="113" spans="1:3" x14ac:dyDescent="0.3">
      <c r="A113" s="1">
        <v>112</v>
      </c>
      <c r="B113" t="s">
        <v>109</v>
      </c>
      <c r="C113" t="str">
        <f>HYPERLINK("https://talan.bank.gov.ua/get-user-certificate/Ra-kSGVie8WLx_v7oH8e","Завантажити сертифікат")</f>
        <v>Завантажити сертифікат</v>
      </c>
    </row>
    <row r="114" spans="1:3" x14ac:dyDescent="0.3">
      <c r="A114" s="1">
        <v>113</v>
      </c>
      <c r="B114" t="s">
        <v>110</v>
      </c>
      <c r="C114" t="str">
        <f>HYPERLINK("https://talan.bank.gov.ua/get-user-certificate/Ra-kSbGEkpuOto9oloEg","Завантажити сертифікат")</f>
        <v>Завантажити сертифікат</v>
      </c>
    </row>
    <row r="115" spans="1:3" x14ac:dyDescent="0.3">
      <c r="A115" s="1">
        <v>114</v>
      </c>
      <c r="B115" t="s">
        <v>111</v>
      </c>
      <c r="C115" t="str">
        <f>HYPERLINK("https://talan.bank.gov.ua/get-user-certificate/Ra-kSDrRS6ep3FgHJLWX","Завантажити сертифікат")</f>
        <v>Завантажити сертифікат</v>
      </c>
    </row>
    <row r="116" spans="1:3" x14ac:dyDescent="0.3">
      <c r="A116" s="1">
        <v>115</v>
      </c>
      <c r="B116" t="s">
        <v>112</v>
      </c>
      <c r="C116" t="str">
        <f>HYPERLINK("https://talan.bank.gov.ua/get-user-certificate/Ra-kSh2vAM6gPcLCkC_B","Завантажити сертифікат")</f>
        <v>Завантажити сертифікат</v>
      </c>
    </row>
    <row r="117" spans="1:3" x14ac:dyDescent="0.3">
      <c r="A117" s="1">
        <v>116</v>
      </c>
      <c r="B117" t="s">
        <v>113</v>
      </c>
      <c r="C117" t="str">
        <f>HYPERLINK("https://talan.bank.gov.ua/get-user-certificate/Ra-kSqx2m86y4FMiDtTs","Завантажити сертифікат")</f>
        <v>Завантажити сертифікат</v>
      </c>
    </row>
    <row r="118" spans="1:3" x14ac:dyDescent="0.3">
      <c r="A118" s="1">
        <v>117</v>
      </c>
      <c r="B118" t="s">
        <v>114</v>
      </c>
      <c r="C118" t="str">
        <f>HYPERLINK("https://talan.bank.gov.ua/get-user-certificate/Ra-kSqQZk1N7prpJ3ZVS","Завантажити сертифікат")</f>
        <v>Завантажити сертифікат</v>
      </c>
    </row>
    <row r="119" spans="1:3" x14ac:dyDescent="0.3">
      <c r="A119" s="1">
        <v>118</v>
      </c>
      <c r="B119" t="s">
        <v>115</v>
      </c>
      <c r="C119" t="str">
        <f>HYPERLINK("https://talan.bank.gov.ua/get-user-certificate/Ra-kSOapmVZCYTI4xpOV","Завантажити сертифікат")</f>
        <v>Завантажити сертифікат</v>
      </c>
    </row>
    <row r="120" spans="1:3" x14ac:dyDescent="0.3">
      <c r="A120" s="1">
        <v>119</v>
      </c>
      <c r="B120" t="s">
        <v>116</v>
      </c>
      <c r="C120" t="str">
        <f>HYPERLINK("https://talan.bank.gov.ua/get-user-certificate/Ra-kSfyGxFP4ujCrtLN_","Завантажити сертифікат")</f>
        <v>Завантажити сертифікат</v>
      </c>
    </row>
    <row r="121" spans="1:3" x14ac:dyDescent="0.3">
      <c r="A121" s="1">
        <v>120</v>
      </c>
      <c r="B121" t="s">
        <v>117</v>
      </c>
      <c r="C121" t="str">
        <f>HYPERLINK("https://talan.bank.gov.ua/get-user-certificate/Ra-kSX3_D7NcULaUFVtJ","Завантажити сертифікат")</f>
        <v>Завантажити сертифікат</v>
      </c>
    </row>
    <row r="122" spans="1:3" x14ac:dyDescent="0.3">
      <c r="A122" s="1">
        <v>121</v>
      </c>
      <c r="B122" t="s">
        <v>118</v>
      </c>
      <c r="C122" t="str">
        <f>HYPERLINK("https://talan.bank.gov.ua/get-user-certificate/Ra-kSd4oJa4bycb8zxKB","Завантажити сертифікат")</f>
        <v>Завантажити сертифікат</v>
      </c>
    </row>
    <row r="123" spans="1:3" x14ac:dyDescent="0.3">
      <c r="A123" s="1">
        <v>122</v>
      </c>
      <c r="B123" t="s">
        <v>119</v>
      </c>
      <c r="C123" t="str">
        <f>HYPERLINK("https://talan.bank.gov.ua/get-user-certificate/Ra-kS8E0M-CPmQoFrPnc","Завантажити сертифікат")</f>
        <v>Завантажити сертифікат</v>
      </c>
    </row>
    <row r="124" spans="1:3" x14ac:dyDescent="0.3">
      <c r="A124" s="1">
        <v>123</v>
      </c>
      <c r="B124" t="s">
        <v>120</v>
      </c>
      <c r="C124" t="str">
        <f>HYPERLINK("https://talan.bank.gov.ua/get-user-certificate/Ra-kSPWc6GV0L9VxX4-w","Завантажити сертифікат")</f>
        <v>Завантажити сертифікат</v>
      </c>
    </row>
    <row r="125" spans="1:3" x14ac:dyDescent="0.3">
      <c r="A125" s="1">
        <v>124</v>
      </c>
      <c r="B125" t="s">
        <v>54</v>
      </c>
      <c r="C125" t="str">
        <f>HYPERLINK("https://talan.bank.gov.ua/get-user-certificate/Ra-kSJ1aR-dqOSsDux-s","Завантажити сертифікат")</f>
        <v>Завантажити сертифікат</v>
      </c>
    </row>
    <row r="126" spans="1:3" x14ac:dyDescent="0.3">
      <c r="A126" s="1">
        <v>125</v>
      </c>
      <c r="B126" t="s">
        <v>121</v>
      </c>
      <c r="C126" t="str">
        <f>HYPERLINK("https://talan.bank.gov.ua/get-user-certificate/Ra-kSau8CncZF1EPBrFs","Завантажити сертифікат")</f>
        <v>Завантажити сертифікат</v>
      </c>
    </row>
    <row r="127" spans="1:3" x14ac:dyDescent="0.3">
      <c r="A127" s="1">
        <v>126</v>
      </c>
      <c r="B127" t="s">
        <v>122</v>
      </c>
      <c r="C127" t="str">
        <f>HYPERLINK("https://talan.bank.gov.ua/get-user-certificate/Ra-kST6sRF3eWOeEOT54","Завантажити сертифікат")</f>
        <v>Завантажити сертифікат</v>
      </c>
    </row>
    <row r="128" spans="1:3" x14ac:dyDescent="0.3">
      <c r="A128" s="1">
        <v>127</v>
      </c>
      <c r="B128" t="s">
        <v>123</v>
      </c>
      <c r="C128" t="str">
        <f>HYPERLINK("https://talan.bank.gov.ua/get-user-certificate/Ra-kSodm9uIPWbTyxA9y","Завантажити сертифікат")</f>
        <v>Завантажити сертифікат</v>
      </c>
    </row>
    <row r="129" spans="1:3" x14ac:dyDescent="0.3">
      <c r="A129" s="1">
        <v>128</v>
      </c>
      <c r="B129" t="s">
        <v>124</v>
      </c>
      <c r="C129" t="str">
        <f>HYPERLINK("https://talan.bank.gov.ua/get-user-certificate/Ra-kSOuhpn0YrLLn2WIC","Завантажити сертифікат")</f>
        <v>Завантажити сертифікат</v>
      </c>
    </row>
    <row r="130" spans="1:3" x14ac:dyDescent="0.3">
      <c r="A130" s="1">
        <v>129</v>
      </c>
      <c r="B130" t="s">
        <v>125</v>
      </c>
      <c r="C130" t="str">
        <f>HYPERLINK("https://talan.bank.gov.ua/get-user-certificate/Ra-kSOdjRIEmyEQLhwXU","Завантажити сертифікат")</f>
        <v>Завантажити сертифікат</v>
      </c>
    </row>
    <row r="131" spans="1:3" x14ac:dyDescent="0.3">
      <c r="A131" s="1">
        <v>130</v>
      </c>
      <c r="B131" t="s">
        <v>126</v>
      </c>
      <c r="C131" t="str">
        <f>HYPERLINK("https://talan.bank.gov.ua/get-user-certificate/Ra-kSdO_Dgmw2kFkRe93","Завантажити сертифікат")</f>
        <v>Завантажити сертифікат</v>
      </c>
    </row>
    <row r="132" spans="1:3" x14ac:dyDescent="0.3">
      <c r="A132" s="1">
        <v>131</v>
      </c>
      <c r="B132" t="s">
        <v>127</v>
      </c>
      <c r="C132" t="str">
        <f>HYPERLINK("https://talan.bank.gov.ua/get-user-certificate/Ra-kS7dgxGl65NuRpmd3","Завантажити сертифікат")</f>
        <v>Завантажити сертифікат</v>
      </c>
    </row>
    <row r="133" spans="1:3" x14ac:dyDescent="0.3">
      <c r="A133" s="1">
        <v>132</v>
      </c>
      <c r="B133" t="s">
        <v>128</v>
      </c>
      <c r="C133" t="str">
        <f>HYPERLINK("https://talan.bank.gov.ua/get-user-certificate/Ra-kSFKyc8a3y8oP92PF","Завантажити сертифікат")</f>
        <v>Завантажити сертифікат</v>
      </c>
    </row>
    <row r="134" spans="1:3" x14ac:dyDescent="0.3">
      <c r="A134" s="1">
        <v>133</v>
      </c>
      <c r="B134" t="s">
        <v>129</v>
      </c>
      <c r="C134" t="str">
        <f>HYPERLINK("https://talan.bank.gov.ua/get-user-certificate/Ra-kS1uizrxVmADLISNx","Завантажити сертифікат")</f>
        <v>Завантажити сертифікат</v>
      </c>
    </row>
    <row r="135" spans="1:3" x14ac:dyDescent="0.3">
      <c r="A135" s="1">
        <v>134</v>
      </c>
      <c r="B135" t="s">
        <v>130</v>
      </c>
      <c r="C135" t="str">
        <f>HYPERLINK("https://talan.bank.gov.ua/get-user-certificate/Ra-kSdy_2b_497ySOJ5P","Завантажити сертифікат")</f>
        <v>Завантажити сертифікат</v>
      </c>
    </row>
    <row r="136" spans="1:3" x14ac:dyDescent="0.3">
      <c r="A136" s="1">
        <v>135</v>
      </c>
      <c r="B136" t="s">
        <v>125</v>
      </c>
      <c r="C136" t="str">
        <f>HYPERLINK("https://talan.bank.gov.ua/get-user-certificate/Ra-kSCPNYek7C4Q0VDWK","Завантажити сертифікат")</f>
        <v>Завантажити сертифікат</v>
      </c>
    </row>
    <row r="137" spans="1:3" x14ac:dyDescent="0.3">
      <c r="A137" s="1">
        <v>136</v>
      </c>
      <c r="B137" t="s">
        <v>131</v>
      </c>
      <c r="C137" t="str">
        <f>HYPERLINK("https://talan.bank.gov.ua/get-user-certificate/Ra-kSeMJqyAXjajDR0sX","Завантажити сертифікат")</f>
        <v>Завантажити сертифікат</v>
      </c>
    </row>
    <row r="138" spans="1:3" x14ac:dyDescent="0.3">
      <c r="A138" s="1">
        <v>137</v>
      </c>
      <c r="B138" t="s">
        <v>132</v>
      </c>
      <c r="C138" t="str">
        <f>HYPERLINK("https://talan.bank.gov.ua/get-user-certificate/Ra-kS_emhqLSs062-Ah_","Завантажити сертифікат")</f>
        <v>Завантажити сертифікат</v>
      </c>
    </row>
    <row r="139" spans="1:3" x14ac:dyDescent="0.3">
      <c r="A139" s="1">
        <v>138</v>
      </c>
      <c r="B139" t="s">
        <v>133</v>
      </c>
      <c r="C139" t="str">
        <f>HYPERLINK("https://talan.bank.gov.ua/get-user-certificate/Ra-kSAj7z7XwzHVyLDgt","Завантажити сертифікат")</f>
        <v>Завантажити сертифікат</v>
      </c>
    </row>
    <row r="140" spans="1:3" x14ac:dyDescent="0.3">
      <c r="A140" s="1">
        <v>139</v>
      </c>
      <c r="B140" t="s">
        <v>134</v>
      </c>
      <c r="C140" t="str">
        <f>HYPERLINK("https://talan.bank.gov.ua/get-user-certificate/Ra-kSFS19U3TsT56OAxu","Завантажити сертифікат")</f>
        <v>Завантажити сертифікат</v>
      </c>
    </row>
    <row r="141" spans="1:3" x14ac:dyDescent="0.3">
      <c r="A141" s="1">
        <v>140</v>
      </c>
      <c r="B141" t="s">
        <v>135</v>
      </c>
      <c r="C141" t="str">
        <f>HYPERLINK("https://talan.bank.gov.ua/get-user-certificate/Ra-kSwhYGZALW5BwoRg9","Завантажити сертифікат")</f>
        <v>Завантажити сертифікат</v>
      </c>
    </row>
    <row r="142" spans="1:3" x14ac:dyDescent="0.3">
      <c r="A142" s="1">
        <v>141</v>
      </c>
      <c r="B142" t="s">
        <v>136</v>
      </c>
      <c r="C142" t="str">
        <f>HYPERLINK("https://talan.bank.gov.ua/get-user-certificate/Ra-kSg1ul-gCbKgSYH0T","Завантажити сертифікат")</f>
        <v>Завантажити сертифікат</v>
      </c>
    </row>
    <row r="143" spans="1:3" x14ac:dyDescent="0.3">
      <c r="A143" s="1">
        <v>142</v>
      </c>
      <c r="B143" t="s">
        <v>137</v>
      </c>
      <c r="C143" t="str">
        <f>HYPERLINK("https://talan.bank.gov.ua/get-user-certificate/Ra-kSs6kS2J8MMR4pEfG","Завантажити сертифікат")</f>
        <v>Завантажити сертифікат</v>
      </c>
    </row>
    <row r="144" spans="1:3" x14ac:dyDescent="0.3">
      <c r="A144" s="1">
        <v>143</v>
      </c>
      <c r="B144" t="s">
        <v>138</v>
      </c>
      <c r="C144" t="str">
        <f>HYPERLINK("https://talan.bank.gov.ua/get-user-certificate/Ra-kSVaXYWenn3a1YERd","Завантажити сертифікат")</f>
        <v>Завантажити сертифікат</v>
      </c>
    </row>
    <row r="145" spans="1:3" x14ac:dyDescent="0.3">
      <c r="A145" s="1">
        <v>144</v>
      </c>
      <c r="B145" t="s">
        <v>139</v>
      </c>
      <c r="C145" t="str">
        <f>HYPERLINK("https://talan.bank.gov.ua/get-user-certificate/Ra-kSQIXSMKO68DUPFLs","Завантажити сертифікат")</f>
        <v>Завантажити сертифікат</v>
      </c>
    </row>
    <row r="146" spans="1:3" x14ac:dyDescent="0.3">
      <c r="A146" s="1">
        <v>145</v>
      </c>
      <c r="B146" t="s">
        <v>140</v>
      </c>
      <c r="C146" t="str">
        <f>HYPERLINK("https://talan.bank.gov.ua/get-user-certificate/Ra-kSEbBoWiEsemyTVto","Завантажити сертифікат")</f>
        <v>Завантажити сертифікат</v>
      </c>
    </row>
    <row r="147" spans="1:3" x14ac:dyDescent="0.3">
      <c r="A147" s="1">
        <v>146</v>
      </c>
      <c r="B147" t="s">
        <v>141</v>
      </c>
      <c r="C147" t="str">
        <f>HYPERLINK("https://talan.bank.gov.ua/get-user-certificate/Ra-kSAXwr5O6hNDiGra3","Завантажити сертифікат")</f>
        <v>Завантажити сертифікат</v>
      </c>
    </row>
    <row r="148" spans="1:3" x14ac:dyDescent="0.3">
      <c r="A148" s="1">
        <v>147</v>
      </c>
      <c r="B148" t="s">
        <v>142</v>
      </c>
      <c r="C148" t="str">
        <f>HYPERLINK("https://talan.bank.gov.ua/get-user-certificate/Ra-kSaqRQ6ve3lLUlRJ2","Завантажити сертифікат")</f>
        <v>Завантажити сертифікат</v>
      </c>
    </row>
    <row r="149" spans="1:3" x14ac:dyDescent="0.3">
      <c r="A149" s="1">
        <v>148</v>
      </c>
      <c r="B149" t="s">
        <v>143</v>
      </c>
      <c r="C149" t="str">
        <f>HYPERLINK("https://talan.bank.gov.ua/get-user-certificate/Ra-kS1n6KgmyuDCJ_N7w","Завантажити сертифікат")</f>
        <v>Завантажити сертифікат</v>
      </c>
    </row>
    <row r="150" spans="1:3" x14ac:dyDescent="0.3">
      <c r="A150" s="1">
        <v>149</v>
      </c>
      <c r="B150" t="s">
        <v>144</v>
      </c>
      <c r="C150" t="str">
        <f>HYPERLINK("https://talan.bank.gov.ua/get-user-certificate/Ra-kSZLmhepUC5qs3tmT","Завантажити сертифікат")</f>
        <v>Завантажити сертифікат</v>
      </c>
    </row>
    <row r="151" spans="1:3" x14ac:dyDescent="0.3">
      <c r="A151" s="1">
        <v>150</v>
      </c>
      <c r="B151" t="s">
        <v>145</v>
      </c>
      <c r="C151" t="str">
        <f>HYPERLINK("https://talan.bank.gov.ua/get-user-certificate/Ra-kSzvIJULE3bMlBJ8y","Завантажити сертифікат")</f>
        <v>Завантажити сертифікат</v>
      </c>
    </row>
    <row r="152" spans="1:3" x14ac:dyDescent="0.3">
      <c r="A152" s="1">
        <v>151</v>
      </c>
      <c r="B152" t="s">
        <v>146</v>
      </c>
      <c r="C152" t="str">
        <f>HYPERLINK("https://talan.bank.gov.ua/get-user-certificate/Ra-kS17KYUSiJdGGvhd-","Завантажити сертифікат")</f>
        <v>Завантажити сертифікат</v>
      </c>
    </row>
    <row r="153" spans="1:3" x14ac:dyDescent="0.3">
      <c r="A153" s="1">
        <v>152</v>
      </c>
      <c r="B153" t="s">
        <v>147</v>
      </c>
      <c r="C153" t="str">
        <f>HYPERLINK("https://talan.bank.gov.ua/get-user-certificate/Ra-kSMEVz6VV9XoYcAjf","Завантажити сертифікат")</f>
        <v>Завантажити сертифікат</v>
      </c>
    </row>
    <row r="154" spans="1:3" x14ac:dyDescent="0.3">
      <c r="A154" s="1">
        <v>153</v>
      </c>
      <c r="B154" t="s">
        <v>148</v>
      </c>
      <c r="C154" t="str">
        <f>HYPERLINK("https://talan.bank.gov.ua/get-user-certificate/Ra-kSXm5ktziCAIRIn4_","Завантажити сертифікат")</f>
        <v>Завантажити сертифікат</v>
      </c>
    </row>
    <row r="155" spans="1:3" x14ac:dyDescent="0.3">
      <c r="A155" s="1">
        <v>154</v>
      </c>
      <c r="B155" t="s">
        <v>149</v>
      </c>
      <c r="C155" t="str">
        <f>HYPERLINK("https://talan.bank.gov.ua/get-user-certificate/Ra-kSqIAph6-cGt7A74k","Завантажити сертифікат")</f>
        <v>Завантажити сертифікат</v>
      </c>
    </row>
    <row r="156" spans="1:3" x14ac:dyDescent="0.3">
      <c r="A156" s="1">
        <v>155</v>
      </c>
      <c r="B156" t="s">
        <v>150</v>
      </c>
      <c r="C156" t="str">
        <f>HYPERLINK("https://talan.bank.gov.ua/get-user-certificate/Ra-kSWTQQ57etED1iqj2","Завантажити сертифікат")</f>
        <v>Завантажити сертифікат</v>
      </c>
    </row>
    <row r="157" spans="1:3" x14ac:dyDescent="0.3">
      <c r="A157" s="1">
        <v>156</v>
      </c>
      <c r="B157" t="s">
        <v>151</v>
      </c>
      <c r="C157" t="str">
        <f>HYPERLINK("https://talan.bank.gov.ua/get-user-certificate/Ra-kS2eO4UXN5t89FhlA","Завантажити сертифікат")</f>
        <v>Завантажити сертифікат</v>
      </c>
    </row>
    <row r="158" spans="1:3" x14ac:dyDescent="0.3">
      <c r="A158" s="1">
        <v>157</v>
      </c>
      <c r="B158" t="s">
        <v>152</v>
      </c>
      <c r="C158" t="str">
        <f>HYPERLINK("https://talan.bank.gov.ua/get-user-certificate/Ra-kS9MqEF8B8FLK-_gu","Завантажити сертифікат")</f>
        <v>Завантажити сертифікат</v>
      </c>
    </row>
    <row r="159" spans="1:3" x14ac:dyDescent="0.3">
      <c r="A159" s="1">
        <v>158</v>
      </c>
      <c r="B159" t="s">
        <v>153</v>
      </c>
      <c r="C159" t="str">
        <f>HYPERLINK("https://talan.bank.gov.ua/get-user-certificate/Ra-kSuAvtueKbRsKTrEy","Завантажити сертифікат")</f>
        <v>Завантажити сертифікат</v>
      </c>
    </row>
    <row r="160" spans="1:3" x14ac:dyDescent="0.3">
      <c r="A160" s="1">
        <v>159</v>
      </c>
      <c r="B160" t="s">
        <v>154</v>
      </c>
      <c r="C160" t="str">
        <f>HYPERLINK("https://talan.bank.gov.ua/get-user-certificate/Ra-kS4Vmcu-077R0v1M2","Завантажити сертифікат")</f>
        <v>Завантажити сертифікат</v>
      </c>
    </row>
    <row r="161" spans="1:3" x14ac:dyDescent="0.3">
      <c r="A161" s="1">
        <v>160</v>
      </c>
      <c r="B161" t="s">
        <v>155</v>
      </c>
      <c r="C161" t="str">
        <f>HYPERLINK("https://talan.bank.gov.ua/get-user-certificate/Ra-kSbih8m-hhoCccTTZ","Завантажити сертифікат")</f>
        <v>Завантажити сертифікат</v>
      </c>
    </row>
    <row r="162" spans="1:3" x14ac:dyDescent="0.3">
      <c r="A162" s="1">
        <v>161</v>
      </c>
      <c r="B162" t="s">
        <v>156</v>
      </c>
      <c r="C162" t="str">
        <f>HYPERLINK("https://talan.bank.gov.ua/get-user-certificate/Ra-kSwJ3F6CpJXRp9c2T","Завантажити сертифікат")</f>
        <v>Завантажити сертифікат</v>
      </c>
    </row>
    <row r="163" spans="1:3" x14ac:dyDescent="0.3">
      <c r="A163" s="1">
        <v>162</v>
      </c>
      <c r="B163" t="s">
        <v>157</v>
      </c>
      <c r="C163" t="str">
        <f>HYPERLINK("https://talan.bank.gov.ua/get-user-certificate/Ra-kSHzaHSJ3dHLTP0Z3","Завантажити сертифікат")</f>
        <v>Завантажити сертифікат</v>
      </c>
    </row>
    <row r="164" spans="1:3" x14ac:dyDescent="0.3">
      <c r="A164" s="1">
        <v>163</v>
      </c>
      <c r="B164" t="s">
        <v>158</v>
      </c>
      <c r="C164" t="str">
        <f>HYPERLINK("https://talan.bank.gov.ua/get-user-certificate/Ra-kSMHTKr-CwuvVp21J","Завантажити сертифікат")</f>
        <v>Завантажити сертифікат</v>
      </c>
    </row>
    <row r="165" spans="1:3" x14ac:dyDescent="0.3">
      <c r="A165" s="1">
        <v>164</v>
      </c>
      <c r="B165" t="s">
        <v>159</v>
      </c>
      <c r="C165" t="str">
        <f>HYPERLINK("https://talan.bank.gov.ua/get-user-certificate/Ra-kS2s3ygWkhFLBMFfG","Завантажити сертифікат")</f>
        <v>Завантажити сертифікат</v>
      </c>
    </row>
    <row r="166" spans="1:3" x14ac:dyDescent="0.3">
      <c r="A166" s="1">
        <v>165</v>
      </c>
      <c r="B166" t="s">
        <v>160</v>
      </c>
      <c r="C166" t="str">
        <f>HYPERLINK("https://talan.bank.gov.ua/get-user-certificate/Ra-kSbLLE_nbXfdbcaVS","Завантажити сертифікат")</f>
        <v>Завантажити сертифікат</v>
      </c>
    </row>
    <row r="167" spans="1:3" x14ac:dyDescent="0.3">
      <c r="A167" s="1">
        <v>166</v>
      </c>
      <c r="B167" t="s">
        <v>161</v>
      </c>
      <c r="C167" t="str">
        <f>HYPERLINK("https://talan.bank.gov.ua/get-user-certificate/Ra-kSevWkyFESTIlPMn7","Завантажити сертифікат")</f>
        <v>Завантажити сертифікат</v>
      </c>
    </row>
    <row r="168" spans="1:3" x14ac:dyDescent="0.3">
      <c r="A168" s="1">
        <v>167</v>
      </c>
      <c r="B168" t="s">
        <v>162</v>
      </c>
      <c r="C168" t="str">
        <f>HYPERLINK("https://talan.bank.gov.ua/get-user-certificate/Ra-kSw5yYP0ro_Pytyoc","Завантажити сертифікат")</f>
        <v>Завантажити сертифікат</v>
      </c>
    </row>
    <row r="169" spans="1:3" x14ac:dyDescent="0.3">
      <c r="A169" s="1">
        <v>168</v>
      </c>
      <c r="B169" t="s">
        <v>163</v>
      </c>
      <c r="C169" t="str">
        <f>HYPERLINK("https://talan.bank.gov.ua/get-user-certificate/Ra-kS75jADqyG10yVVo8","Завантажити сертифікат")</f>
        <v>Завантажити сертифікат</v>
      </c>
    </row>
    <row r="170" spans="1:3" x14ac:dyDescent="0.3">
      <c r="A170" s="1">
        <v>169</v>
      </c>
      <c r="B170" t="s">
        <v>164</v>
      </c>
      <c r="C170" t="str">
        <f>HYPERLINK("https://talan.bank.gov.ua/get-user-certificate/Ra-kSB-MAPBAXwkQg7EV","Завантажити сертифікат")</f>
        <v>Завантажити сертифікат</v>
      </c>
    </row>
    <row r="171" spans="1:3" x14ac:dyDescent="0.3">
      <c r="A171" s="1">
        <v>170</v>
      </c>
      <c r="B171" t="s">
        <v>165</v>
      </c>
      <c r="C171" t="str">
        <f>HYPERLINK("https://talan.bank.gov.ua/get-user-certificate/Ra-kSi0YzBOerUgci2iD","Завантажити сертифікат")</f>
        <v>Завантажити сертифікат</v>
      </c>
    </row>
    <row r="172" spans="1:3" x14ac:dyDescent="0.3">
      <c r="A172" s="1">
        <v>171</v>
      </c>
      <c r="B172" t="s">
        <v>166</v>
      </c>
      <c r="C172" t="str">
        <f>HYPERLINK("https://talan.bank.gov.ua/get-user-certificate/Ra-kScwxdLrIkzQUNZki","Завантажити сертифікат")</f>
        <v>Завантажити сертифікат</v>
      </c>
    </row>
    <row r="173" spans="1:3" x14ac:dyDescent="0.3">
      <c r="A173" s="1">
        <v>172</v>
      </c>
      <c r="B173" t="s">
        <v>167</v>
      </c>
      <c r="C173" t="str">
        <f>HYPERLINK("https://talan.bank.gov.ua/get-user-certificate/Ra-kSaDgk5Jig-olCi0w","Завантажити сертифікат")</f>
        <v>Завантажити сертифікат</v>
      </c>
    </row>
    <row r="174" spans="1:3" x14ac:dyDescent="0.3">
      <c r="A174" s="1">
        <v>173</v>
      </c>
      <c r="B174" t="s">
        <v>168</v>
      </c>
      <c r="C174" t="str">
        <f>HYPERLINK("https://talan.bank.gov.ua/get-user-certificate/Ra-kSixlhXxq4-IQLfRs","Завантажити сертифікат")</f>
        <v>Завантажити сертифікат</v>
      </c>
    </row>
    <row r="175" spans="1:3" x14ac:dyDescent="0.3">
      <c r="A175" s="1">
        <v>174</v>
      </c>
      <c r="B175" t="s">
        <v>169</v>
      </c>
      <c r="C175" t="str">
        <f>HYPERLINK("https://talan.bank.gov.ua/get-user-certificate/Ra-kSw09cdC4Ebe-NVt6","Завантажити сертифікат")</f>
        <v>Завантажити сертифікат</v>
      </c>
    </row>
    <row r="176" spans="1:3" x14ac:dyDescent="0.3">
      <c r="A176" s="1">
        <v>175</v>
      </c>
      <c r="B176" t="s">
        <v>170</v>
      </c>
      <c r="C176" t="str">
        <f>HYPERLINK("https://talan.bank.gov.ua/get-user-certificate/Ra-kSYrVRbZ-R7JFM955","Завантажити сертифікат")</f>
        <v>Завантажити сертифікат</v>
      </c>
    </row>
    <row r="177" spans="1:3" x14ac:dyDescent="0.3">
      <c r="A177" s="1">
        <v>176</v>
      </c>
      <c r="B177" t="s">
        <v>171</v>
      </c>
      <c r="C177" t="str">
        <f>HYPERLINK("https://talan.bank.gov.ua/get-user-certificate/Ra-kSmMspd_A_DaUz5Be","Завантажити сертифікат")</f>
        <v>Завантажити сертифікат</v>
      </c>
    </row>
    <row r="178" spans="1:3" x14ac:dyDescent="0.3">
      <c r="A178" s="1">
        <v>177</v>
      </c>
      <c r="B178" t="s">
        <v>172</v>
      </c>
      <c r="C178" t="str">
        <f>HYPERLINK("https://talan.bank.gov.ua/get-user-certificate/Ra-kSdfH_ktZ2VuQwSN_","Завантажити сертифікат")</f>
        <v>Завантажити сертифікат</v>
      </c>
    </row>
    <row r="179" spans="1:3" x14ac:dyDescent="0.3">
      <c r="A179" s="1">
        <v>178</v>
      </c>
      <c r="B179" t="s">
        <v>173</v>
      </c>
      <c r="C179" t="str">
        <f>HYPERLINK("https://talan.bank.gov.ua/get-user-certificate/Ra-kSfP4rM6Q2BnUs3bb","Завантажити сертифікат")</f>
        <v>Завантажити сертифікат</v>
      </c>
    </row>
    <row r="180" spans="1:3" x14ac:dyDescent="0.3">
      <c r="A180" s="1">
        <v>179</v>
      </c>
      <c r="B180" t="s">
        <v>174</v>
      </c>
      <c r="C180" t="str">
        <f>HYPERLINK("https://talan.bank.gov.ua/get-user-certificate/Ra-kSB3mmuHt5iKvmSkS","Завантажити сертифікат")</f>
        <v>Завантажити сертифікат</v>
      </c>
    </row>
    <row r="181" spans="1:3" x14ac:dyDescent="0.3">
      <c r="A181" s="1">
        <v>180</v>
      </c>
      <c r="B181" t="s">
        <v>175</v>
      </c>
      <c r="C181" t="str">
        <f>HYPERLINK("https://talan.bank.gov.ua/get-user-certificate/Ra-kSXlMQLp5EndWLUEF","Завантажити сертифікат")</f>
        <v>Завантажити сертифікат</v>
      </c>
    </row>
    <row r="182" spans="1:3" x14ac:dyDescent="0.3">
      <c r="A182" s="1">
        <v>181</v>
      </c>
      <c r="B182" t="s">
        <v>176</v>
      </c>
      <c r="C182" t="str">
        <f>HYPERLINK("https://talan.bank.gov.ua/get-user-certificate/Ra-kSGMwRTQtA6KSqRlJ","Завантажити сертифікат")</f>
        <v>Завантажити сертифікат</v>
      </c>
    </row>
    <row r="183" spans="1:3" x14ac:dyDescent="0.3">
      <c r="A183" s="1">
        <v>182</v>
      </c>
      <c r="B183" t="s">
        <v>177</v>
      </c>
      <c r="C183" t="str">
        <f>HYPERLINK("https://talan.bank.gov.ua/get-user-certificate/Ra-kSb5Riivw3eXUGlNZ","Завантажити сертифікат")</f>
        <v>Завантажити сертифікат</v>
      </c>
    </row>
    <row r="184" spans="1:3" x14ac:dyDescent="0.3">
      <c r="A184" s="1">
        <v>183</v>
      </c>
      <c r="B184" t="s">
        <v>178</v>
      </c>
      <c r="C184" t="str">
        <f>HYPERLINK("https://talan.bank.gov.ua/get-user-certificate/Ra-kSMqlL-Z6R32BqTbE","Завантажити сертифікат")</f>
        <v>Завантажити сертифікат</v>
      </c>
    </row>
    <row r="185" spans="1:3" x14ac:dyDescent="0.3">
      <c r="A185" s="1">
        <v>184</v>
      </c>
      <c r="B185" t="s">
        <v>179</v>
      </c>
      <c r="C185" t="str">
        <f>HYPERLINK("https://talan.bank.gov.ua/get-user-certificate/Ra-kSu7NjGoQZMdegNsc","Завантажити сертифікат")</f>
        <v>Завантажити сертифікат</v>
      </c>
    </row>
    <row r="186" spans="1:3" x14ac:dyDescent="0.3">
      <c r="A186" s="1">
        <v>185</v>
      </c>
      <c r="B186" t="s">
        <v>180</v>
      </c>
      <c r="C186" t="str">
        <f>HYPERLINK("https://talan.bank.gov.ua/get-user-certificate/Ra-kSeJPhHo5WT_Yp5-S","Завантажити сертифікат")</f>
        <v>Завантажити сертифікат</v>
      </c>
    </row>
    <row r="187" spans="1:3" x14ac:dyDescent="0.3">
      <c r="A187" s="1">
        <v>186</v>
      </c>
      <c r="B187" t="s">
        <v>181</v>
      </c>
      <c r="C187" t="str">
        <f>HYPERLINK("https://talan.bank.gov.ua/get-user-certificate/Ra-kS_8WNKuSnC2PAPma","Завантажити сертифікат")</f>
        <v>Завантажити сертифікат</v>
      </c>
    </row>
    <row r="188" spans="1:3" x14ac:dyDescent="0.3">
      <c r="A188" s="1">
        <v>187</v>
      </c>
      <c r="B188" t="s">
        <v>182</v>
      </c>
      <c r="C188" t="str">
        <f>HYPERLINK("https://talan.bank.gov.ua/get-user-certificate/Ra-kSe_A4DIbC20JWf4X","Завантажити сертифікат")</f>
        <v>Завантажити сертифікат</v>
      </c>
    </row>
    <row r="189" spans="1:3" x14ac:dyDescent="0.3">
      <c r="A189" s="1">
        <v>188</v>
      </c>
      <c r="B189" t="s">
        <v>183</v>
      </c>
      <c r="C189" t="str">
        <f>HYPERLINK("https://talan.bank.gov.ua/get-user-certificate/Ra-kSBlO4JWEA2-lG1mR","Завантажити сертифікат")</f>
        <v>Завантажити сертифікат</v>
      </c>
    </row>
    <row r="190" spans="1:3" x14ac:dyDescent="0.3">
      <c r="A190" s="1">
        <v>189</v>
      </c>
      <c r="B190" t="s">
        <v>184</v>
      </c>
      <c r="C190" t="str">
        <f>HYPERLINK("https://talan.bank.gov.ua/get-user-certificate/Ra-kSkpFeDekfPXeRlmw","Завантажити сертифікат")</f>
        <v>Завантажити сертифікат</v>
      </c>
    </row>
    <row r="191" spans="1:3" x14ac:dyDescent="0.3">
      <c r="A191" s="1">
        <v>190</v>
      </c>
      <c r="B191" t="s">
        <v>185</v>
      </c>
      <c r="C191" t="str">
        <f>HYPERLINK("https://talan.bank.gov.ua/get-user-certificate/Ra-kSS0NbFT6M8QPzuZ2","Завантажити сертифікат")</f>
        <v>Завантажити сертифікат</v>
      </c>
    </row>
    <row r="192" spans="1:3" x14ac:dyDescent="0.3">
      <c r="A192" s="1">
        <v>191</v>
      </c>
      <c r="B192" t="s">
        <v>186</v>
      </c>
      <c r="C192" t="str">
        <f>HYPERLINK("https://talan.bank.gov.ua/get-user-certificate/Ra-kSh0Z0PWcr0-_4hbh","Завантажити сертифікат")</f>
        <v>Завантажити сертифікат</v>
      </c>
    </row>
    <row r="193" spans="1:3" x14ac:dyDescent="0.3">
      <c r="A193" s="1">
        <v>192</v>
      </c>
      <c r="B193" t="s">
        <v>187</v>
      </c>
      <c r="C193" t="str">
        <f>HYPERLINK("https://talan.bank.gov.ua/get-user-certificate/Ra-kSZQlKaJZXU2QPNuZ","Завантажити сертифікат")</f>
        <v>Завантажити сертифікат</v>
      </c>
    </row>
    <row r="194" spans="1:3" x14ac:dyDescent="0.3">
      <c r="A194" s="1">
        <v>193</v>
      </c>
      <c r="B194" t="s">
        <v>188</v>
      </c>
      <c r="C194" t="str">
        <f>HYPERLINK("https://talan.bank.gov.ua/get-user-certificate/Ra-kSv7LSBZNHfzDwxQH","Завантажити сертифікат")</f>
        <v>Завантажити сертифікат</v>
      </c>
    </row>
    <row r="195" spans="1:3" x14ac:dyDescent="0.3">
      <c r="A195" s="1">
        <v>194</v>
      </c>
      <c r="B195" t="s">
        <v>189</v>
      </c>
      <c r="C195" t="str">
        <f>HYPERLINK("https://talan.bank.gov.ua/get-user-certificate/Ra-kS1bQpf17LjcZ4q85","Завантажити сертифікат")</f>
        <v>Завантажити сертифікат</v>
      </c>
    </row>
    <row r="196" spans="1:3" x14ac:dyDescent="0.3">
      <c r="A196" s="1">
        <v>195</v>
      </c>
      <c r="B196" t="s">
        <v>190</v>
      </c>
      <c r="C196" t="str">
        <f>HYPERLINK("https://talan.bank.gov.ua/get-user-certificate/Ra-kSvH1z11diLmkT2Vl","Завантажити сертифікат")</f>
        <v>Завантажити сертифікат</v>
      </c>
    </row>
    <row r="197" spans="1:3" x14ac:dyDescent="0.3">
      <c r="A197" s="1">
        <v>196</v>
      </c>
      <c r="B197" t="s">
        <v>191</v>
      </c>
      <c r="C197" t="str">
        <f>HYPERLINK("https://talan.bank.gov.ua/get-user-certificate/Ra-kSwNucCIy7DWKGhYz","Завантажити сертифікат")</f>
        <v>Завантажити сертифікат</v>
      </c>
    </row>
    <row r="198" spans="1:3" x14ac:dyDescent="0.3">
      <c r="A198" s="1">
        <v>197</v>
      </c>
      <c r="B198" t="s">
        <v>192</v>
      </c>
      <c r="C198" t="str">
        <f>HYPERLINK("https://talan.bank.gov.ua/get-user-certificate/Ra-kS2-lHaQVKO3uh_Jp","Завантажити сертифікат")</f>
        <v>Завантажити сертифікат</v>
      </c>
    </row>
    <row r="199" spans="1:3" x14ac:dyDescent="0.3">
      <c r="A199" s="1">
        <v>198</v>
      </c>
      <c r="B199" t="s">
        <v>193</v>
      </c>
      <c r="C199" t="str">
        <f>HYPERLINK("https://talan.bank.gov.ua/get-user-certificate/Ra-kSXJDeO9YYC2_jJ1R","Завантажити сертифікат")</f>
        <v>Завантажити сертифікат</v>
      </c>
    </row>
    <row r="200" spans="1:3" x14ac:dyDescent="0.3">
      <c r="A200" s="1">
        <v>199</v>
      </c>
      <c r="B200" t="s">
        <v>194</v>
      </c>
      <c r="C200" t="str">
        <f>HYPERLINK("https://talan.bank.gov.ua/get-user-certificate/Ra-kSQ3gw7qm2DFwECTQ","Завантажити сертифікат")</f>
        <v>Завантажити сертифікат</v>
      </c>
    </row>
    <row r="201" spans="1:3" x14ac:dyDescent="0.3">
      <c r="A201" s="1">
        <v>200</v>
      </c>
      <c r="B201" t="s">
        <v>195</v>
      </c>
      <c r="C201" t="str">
        <f>HYPERLINK("https://talan.bank.gov.ua/get-user-certificate/Ra-kS6WWXv7xQoE5vYqy","Завантажити сертифікат")</f>
        <v>Завантажити сертифікат</v>
      </c>
    </row>
    <row r="202" spans="1:3" x14ac:dyDescent="0.3">
      <c r="A202" s="1">
        <v>201</v>
      </c>
      <c r="B202" t="s">
        <v>196</v>
      </c>
      <c r="C202" t="str">
        <f>HYPERLINK("https://talan.bank.gov.ua/get-user-certificate/Ra-kSyDo6PxDtehAdi2E","Завантажити сертифікат")</f>
        <v>Завантажити сертифікат</v>
      </c>
    </row>
    <row r="203" spans="1:3" x14ac:dyDescent="0.3">
      <c r="A203" s="1">
        <v>202</v>
      </c>
      <c r="B203" t="s">
        <v>197</v>
      </c>
      <c r="C203" t="str">
        <f>HYPERLINK("https://talan.bank.gov.ua/get-user-certificate/Ra-kSuy7RVShnwXuTyWu","Завантажити сертифікат")</f>
        <v>Завантажити сертифікат</v>
      </c>
    </row>
    <row r="204" spans="1:3" x14ac:dyDescent="0.3">
      <c r="A204" s="1">
        <v>203</v>
      </c>
      <c r="B204" t="s">
        <v>198</v>
      </c>
      <c r="C204" t="str">
        <f>HYPERLINK("https://talan.bank.gov.ua/get-user-certificate/Ra-kSJCVAWn31FlTNt-v","Завантажити сертифікат")</f>
        <v>Завантажити сертифікат</v>
      </c>
    </row>
    <row r="205" spans="1:3" x14ac:dyDescent="0.3">
      <c r="A205" s="1">
        <v>204</v>
      </c>
      <c r="B205" t="s">
        <v>199</v>
      </c>
      <c r="C205" t="str">
        <f>HYPERLINK("https://talan.bank.gov.ua/get-user-certificate/Ra-kSGjj4Rf4CvSE-hkS","Завантажити сертифікат")</f>
        <v>Завантажити сертифікат</v>
      </c>
    </row>
    <row r="206" spans="1:3" x14ac:dyDescent="0.3">
      <c r="A206" s="1">
        <v>205</v>
      </c>
      <c r="B206" t="s">
        <v>200</v>
      </c>
      <c r="C206" t="str">
        <f>HYPERLINK("https://talan.bank.gov.ua/get-user-certificate/Ra-kSUowWukpuyacXDCj","Завантажити сертифікат")</f>
        <v>Завантажити сертифікат</v>
      </c>
    </row>
    <row r="207" spans="1:3" x14ac:dyDescent="0.3">
      <c r="A207" s="1">
        <v>206</v>
      </c>
      <c r="B207" t="s">
        <v>201</v>
      </c>
      <c r="C207" t="str">
        <f>HYPERLINK("https://talan.bank.gov.ua/get-user-certificate/Ra-kS3B2WoIYQyDRzVGS","Завантажити сертифікат")</f>
        <v>Завантажити сертифікат</v>
      </c>
    </row>
    <row r="208" spans="1:3" x14ac:dyDescent="0.3">
      <c r="A208" s="1">
        <v>207</v>
      </c>
      <c r="B208" t="s">
        <v>202</v>
      </c>
      <c r="C208" t="str">
        <f>HYPERLINK("https://talan.bank.gov.ua/get-user-certificate/Ra-kSGNmjZj840iqPpFL","Завантажити сертифікат")</f>
        <v>Завантажити сертифікат</v>
      </c>
    </row>
    <row r="209" spans="1:3" x14ac:dyDescent="0.3">
      <c r="A209" s="1">
        <v>208</v>
      </c>
      <c r="B209" t="s">
        <v>203</v>
      </c>
      <c r="C209" t="str">
        <f>HYPERLINK("https://talan.bank.gov.ua/get-user-certificate/Ra-kSOLYU4v2PMyvy5d_","Завантажити сертифікат")</f>
        <v>Завантажити сертифікат</v>
      </c>
    </row>
    <row r="210" spans="1:3" x14ac:dyDescent="0.3">
      <c r="A210" s="1">
        <v>209</v>
      </c>
      <c r="B210" t="s">
        <v>204</v>
      </c>
      <c r="C210" t="str">
        <f>HYPERLINK("https://talan.bank.gov.ua/get-user-certificate/Ra-kSo13cEbYNvPTEzN3","Завантажити сертифікат")</f>
        <v>Завантажити сертифікат</v>
      </c>
    </row>
    <row r="211" spans="1:3" x14ac:dyDescent="0.3">
      <c r="A211" s="1">
        <v>210</v>
      </c>
      <c r="B211" t="s">
        <v>205</v>
      </c>
      <c r="C211" t="str">
        <f>HYPERLINK("https://talan.bank.gov.ua/get-user-certificate/Ra-kS2zI31JeVXxDg6KF","Завантажити сертифікат")</f>
        <v>Завантажити сертифікат</v>
      </c>
    </row>
    <row r="212" spans="1:3" x14ac:dyDescent="0.3">
      <c r="A212" s="1">
        <v>211</v>
      </c>
      <c r="B212" t="s">
        <v>206</v>
      </c>
      <c r="C212" t="str">
        <f>HYPERLINK("https://talan.bank.gov.ua/get-user-certificate/Ra-kSyUrQXu5h1l85-Fs","Завантажити сертифікат")</f>
        <v>Завантажити сертифікат</v>
      </c>
    </row>
    <row r="213" spans="1:3" x14ac:dyDescent="0.3">
      <c r="A213" s="1">
        <v>212</v>
      </c>
      <c r="B213" t="s">
        <v>207</v>
      </c>
      <c r="C213" t="str">
        <f>HYPERLINK("https://talan.bank.gov.ua/get-user-certificate/Ra-kSoy7fiS7X3unEelq","Завантажити сертифікат")</f>
        <v>Завантажити сертифікат</v>
      </c>
    </row>
    <row r="214" spans="1:3" x14ac:dyDescent="0.3">
      <c r="A214" s="1">
        <v>213</v>
      </c>
      <c r="B214" t="s">
        <v>208</v>
      </c>
      <c r="C214" t="str">
        <f>HYPERLINK("https://talan.bank.gov.ua/get-user-certificate/Ra-kSAWk9dS6fVPK0x61","Завантажити сертифікат")</f>
        <v>Завантажити сертифікат</v>
      </c>
    </row>
    <row r="215" spans="1:3" x14ac:dyDescent="0.3">
      <c r="A215" s="1">
        <v>214</v>
      </c>
      <c r="B215" t="s">
        <v>209</v>
      </c>
      <c r="C215" t="str">
        <f>HYPERLINK("https://talan.bank.gov.ua/get-user-certificate/Ra-kSvE9c-Dgm0R6kxVA","Завантажити сертифікат")</f>
        <v>Завантажити сертифікат</v>
      </c>
    </row>
    <row r="216" spans="1:3" x14ac:dyDescent="0.3">
      <c r="A216" s="1">
        <v>215</v>
      </c>
      <c r="B216" t="s">
        <v>210</v>
      </c>
      <c r="C216" t="str">
        <f>HYPERLINK("https://talan.bank.gov.ua/get-user-certificate/Ra-kSU3AmJNj_1bKnMif","Завантажити сертифікат")</f>
        <v>Завантажити сертифікат</v>
      </c>
    </row>
    <row r="217" spans="1:3" x14ac:dyDescent="0.3">
      <c r="A217" s="1">
        <v>216</v>
      </c>
      <c r="B217" t="s">
        <v>211</v>
      </c>
      <c r="C217" t="str">
        <f>HYPERLINK("https://talan.bank.gov.ua/get-user-certificate/Ra-kSxbySYN5YS_MWP-B","Завантажити сертифікат")</f>
        <v>Завантажити сертифікат</v>
      </c>
    </row>
    <row r="218" spans="1:3" x14ac:dyDescent="0.3">
      <c r="A218" s="1">
        <v>217</v>
      </c>
      <c r="B218" t="s">
        <v>212</v>
      </c>
      <c r="C218" t="str">
        <f>HYPERLINK("https://talan.bank.gov.ua/get-user-certificate/Ra-kSlwjDhRy_S-SI-Ye","Завантажити сертифікат")</f>
        <v>Завантажити сертифікат</v>
      </c>
    </row>
    <row r="219" spans="1:3" x14ac:dyDescent="0.3">
      <c r="A219" s="1">
        <v>218</v>
      </c>
      <c r="B219" t="s">
        <v>213</v>
      </c>
      <c r="C219" t="str">
        <f>HYPERLINK("https://talan.bank.gov.ua/get-user-certificate/Ra-kSbHFNB8I7KjqKwV9","Завантажити сертифікат")</f>
        <v>Завантажити сертифікат</v>
      </c>
    </row>
    <row r="220" spans="1:3" x14ac:dyDescent="0.3">
      <c r="A220" s="1">
        <v>219</v>
      </c>
      <c r="B220" t="s">
        <v>214</v>
      </c>
      <c r="C220" t="str">
        <f>HYPERLINK("https://talan.bank.gov.ua/get-user-certificate/Ra-kS8uszPQWFmTqEOpS","Завантажити сертифікат")</f>
        <v>Завантажити сертифікат</v>
      </c>
    </row>
    <row r="221" spans="1:3" x14ac:dyDescent="0.3">
      <c r="A221" s="1">
        <v>220</v>
      </c>
      <c r="B221" t="s">
        <v>215</v>
      </c>
      <c r="C221" t="str">
        <f>HYPERLINK("https://talan.bank.gov.ua/get-user-certificate/Ra-kSpQz1xkMVA3jM49F","Завантажити сертифікат")</f>
        <v>Завантажити сертифікат</v>
      </c>
    </row>
    <row r="222" spans="1:3" x14ac:dyDescent="0.3">
      <c r="A222" s="1">
        <v>221</v>
      </c>
      <c r="B222" t="s">
        <v>213</v>
      </c>
      <c r="C222" t="str">
        <f>HYPERLINK("https://talan.bank.gov.ua/get-user-certificate/Ra-kSHf21tJ5MClxSE_X","Завантажити сертифікат")</f>
        <v>Завантажити сертифікат</v>
      </c>
    </row>
    <row r="223" spans="1:3" x14ac:dyDescent="0.3">
      <c r="A223" s="1">
        <v>222</v>
      </c>
      <c r="B223" t="s">
        <v>216</v>
      </c>
      <c r="C223" t="str">
        <f>HYPERLINK("https://talan.bank.gov.ua/get-user-certificate/Ra-kSG22dUCMFaSO38Y4","Завантажити сертифікат")</f>
        <v>Завантажити сертифікат</v>
      </c>
    </row>
    <row r="224" spans="1:3" x14ac:dyDescent="0.3">
      <c r="A224" s="1">
        <v>223</v>
      </c>
      <c r="B224" t="s">
        <v>217</v>
      </c>
      <c r="C224" t="str">
        <f>HYPERLINK("https://talan.bank.gov.ua/get-user-certificate/Ra-kSFbGrYNEEiw-2o-b","Завантажити сертифікат")</f>
        <v>Завантажити сертифікат</v>
      </c>
    </row>
    <row r="225" spans="1:3" x14ac:dyDescent="0.3">
      <c r="A225" s="1">
        <v>224</v>
      </c>
      <c r="B225" t="s">
        <v>218</v>
      </c>
      <c r="C225" t="str">
        <f>HYPERLINK("https://talan.bank.gov.ua/get-user-certificate/Ra-kS5iIUJFb-jS92dXr","Завантажити сертифікат")</f>
        <v>Завантажити сертифікат</v>
      </c>
    </row>
    <row r="226" spans="1:3" x14ac:dyDescent="0.3">
      <c r="A226" s="1">
        <v>225</v>
      </c>
      <c r="B226" t="s">
        <v>219</v>
      </c>
      <c r="C226" t="str">
        <f>HYPERLINK("https://talan.bank.gov.ua/get-user-certificate/Ra-kSa7zs-TQ8Dk2Y_zr","Завантажити сертифікат")</f>
        <v>Завантажити сертифікат</v>
      </c>
    </row>
    <row r="227" spans="1:3" x14ac:dyDescent="0.3">
      <c r="A227" s="1">
        <v>226</v>
      </c>
      <c r="B227" t="s">
        <v>220</v>
      </c>
      <c r="C227" t="str">
        <f>HYPERLINK("https://talan.bank.gov.ua/get-user-certificate/Ra-kSyNw7YTdrEnJdYLT","Завантажити сертифікат")</f>
        <v>Завантажити сертифікат</v>
      </c>
    </row>
    <row r="228" spans="1:3" x14ac:dyDescent="0.3">
      <c r="A228" s="1">
        <v>227</v>
      </c>
      <c r="B228" t="s">
        <v>221</v>
      </c>
      <c r="C228" t="str">
        <f>HYPERLINK("https://talan.bank.gov.ua/get-user-certificate/Ra-kStNZjilJN4ISrDhk","Завантажити сертифікат")</f>
        <v>Завантажити сертифікат</v>
      </c>
    </row>
    <row r="229" spans="1:3" x14ac:dyDescent="0.3">
      <c r="A229" s="1">
        <v>228</v>
      </c>
      <c r="B229" t="s">
        <v>222</v>
      </c>
      <c r="C229" t="str">
        <f>HYPERLINK("https://talan.bank.gov.ua/get-user-certificate/Ra-kSe6B4Vt2A3nDBxeS","Завантажити сертифікат")</f>
        <v>Завантажити сертифікат</v>
      </c>
    </row>
    <row r="230" spans="1:3" x14ac:dyDescent="0.3">
      <c r="A230" s="1">
        <v>229</v>
      </c>
      <c r="B230" t="s">
        <v>223</v>
      </c>
      <c r="C230" t="str">
        <f>HYPERLINK("https://talan.bank.gov.ua/get-user-certificate/Ra-kSFUIJKH51lHA1OLn","Завантажити сертифікат")</f>
        <v>Завантажити сертифікат</v>
      </c>
    </row>
    <row r="231" spans="1:3" x14ac:dyDescent="0.3">
      <c r="A231" s="1">
        <v>230</v>
      </c>
      <c r="B231" t="s">
        <v>224</v>
      </c>
      <c r="C231" t="str">
        <f>HYPERLINK("https://talan.bank.gov.ua/get-user-certificate/Ra-kSPpG9NYV0m8g__yJ","Завантажити сертифікат")</f>
        <v>Завантажити сертифікат</v>
      </c>
    </row>
    <row r="232" spans="1:3" x14ac:dyDescent="0.3">
      <c r="A232" s="1">
        <v>231</v>
      </c>
      <c r="B232" t="s">
        <v>225</v>
      </c>
      <c r="C232" t="str">
        <f>HYPERLINK("https://talan.bank.gov.ua/get-user-certificate/Ra-kStQgpUM_bRdVFBy6","Завантажити сертифікат")</f>
        <v>Завантажити сертифікат</v>
      </c>
    </row>
    <row r="233" spans="1:3" x14ac:dyDescent="0.3">
      <c r="A233" s="1">
        <v>232</v>
      </c>
      <c r="B233" t="s">
        <v>226</v>
      </c>
      <c r="C233" t="str">
        <f>HYPERLINK("https://talan.bank.gov.ua/get-user-certificate/Ra-kSbEGoh-zRYWwY2uT","Завантажити сертифікат")</f>
        <v>Завантажити сертифікат</v>
      </c>
    </row>
    <row r="234" spans="1:3" x14ac:dyDescent="0.3">
      <c r="A234" s="1">
        <v>233</v>
      </c>
      <c r="B234" t="s">
        <v>225</v>
      </c>
      <c r="C234" t="str">
        <f>HYPERLINK("https://talan.bank.gov.ua/get-user-certificate/Ra-kSz1S_2NPxGqIJrWY","Завантажити сертифікат")</f>
        <v>Завантажити сертифікат</v>
      </c>
    </row>
    <row r="235" spans="1:3" x14ac:dyDescent="0.3">
      <c r="A235" s="1">
        <v>234</v>
      </c>
      <c r="B235" t="s">
        <v>227</v>
      </c>
      <c r="C235" t="str">
        <f>HYPERLINK("https://talan.bank.gov.ua/get-user-certificate/Ra-kSqO0xeyjp_PAOw9K","Завантажити сертифікат")</f>
        <v>Завантажити сертифікат</v>
      </c>
    </row>
    <row r="236" spans="1:3" x14ac:dyDescent="0.3">
      <c r="A236" s="1">
        <v>235</v>
      </c>
      <c r="B236" t="s">
        <v>225</v>
      </c>
      <c r="C236" t="str">
        <f>HYPERLINK("https://talan.bank.gov.ua/get-user-certificate/Ra-kS-f8QVjR_ci-YmU0","Завантажити сертифікат")</f>
        <v>Завантажити сертифікат</v>
      </c>
    </row>
    <row r="237" spans="1:3" x14ac:dyDescent="0.3">
      <c r="A237" s="1">
        <v>236</v>
      </c>
      <c r="B237" t="s">
        <v>228</v>
      </c>
      <c r="C237" t="str">
        <f>HYPERLINK("https://talan.bank.gov.ua/get-user-certificate/Ra-kSXHhrmEBBJFcf1Vw","Завантажити сертифікат")</f>
        <v>Завантажити сертифікат</v>
      </c>
    </row>
    <row r="238" spans="1:3" x14ac:dyDescent="0.3">
      <c r="A238" s="1">
        <v>237</v>
      </c>
      <c r="B238" t="s">
        <v>229</v>
      </c>
      <c r="C238" t="str">
        <f>HYPERLINK("https://talan.bank.gov.ua/get-user-certificate/Ra-kSBcfXhm4zxLWH1vE","Завантажити сертифікат")</f>
        <v>Завантажити сертифікат</v>
      </c>
    </row>
    <row r="239" spans="1:3" x14ac:dyDescent="0.3">
      <c r="A239" s="1">
        <v>238</v>
      </c>
      <c r="B239" t="s">
        <v>230</v>
      </c>
      <c r="C239" t="str">
        <f>HYPERLINK("https://talan.bank.gov.ua/get-user-certificate/Ra-kSi8GPgeD7t4D3cqz","Завантажити сертифікат")</f>
        <v>Завантажити сертифікат</v>
      </c>
    </row>
    <row r="240" spans="1:3" x14ac:dyDescent="0.3">
      <c r="A240" s="1">
        <v>239</v>
      </c>
      <c r="B240" t="s">
        <v>151</v>
      </c>
      <c r="C240" t="str">
        <f>HYPERLINK("https://talan.bank.gov.ua/get-user-certificate/Ra-kSRtJuxbTYNJNaTv5","Завантажити сертифікат")</f>
        <v>Завантажити сертифікат</v>
      </c>
    </row>
    <row r="241" spans="1:3" x14ac:dyDescent="0.3">
      <c r="A241" s="1">
        <v>240</v>
      </c>
      <c r="B241" t="s">
        <v>231</v>
      </c>
      <c r="C241" t="str">
        <f>HYPERLINK("https://talan.bank.gov.ua/get-user-certificate/Ra-kSJEn5Q5IOZGQKjH5","Завантажити сертифікат")</f>
        <v>Завантажити сертифікат</v>
      </c>
    </row>
    <row r="242" spans="1:3" x14ac:dyDescent="0.3">
      <c r="A242" s="1">
        <v>241</v>
      </c>
      <c r="B242" t="s">
        <v>232</v>
      </c>
      <c r="C242" t="str">
        <f>HYPERLINK("https://talan.bank.gov.ua/get-user-certificate/Ra-kSLlw5yFQgMEVj0Kg","Завантажити сертифікат")</f>
        <v>Завантажити сертифікат</v>
      </c>
    </row>
    <row r="243" spans="1:3" x14ac:dyDescent="0.3">
      <c r="A243" s="1">
        <v>242</v>
      </c>
      <c r="B243" t="s">
        <v>233</v>
      </c>
      <c r="C243" t="str">
        <f>HYPERLINK("https://talan.bank.gov.ua/get-user-certificate/Ra-kSSWU_K4U2nEpjiUn","Завантажити сертифікат")</f>
        <v>Завантажити сертифікат</v>
      </c>
    </row>
    <row r="244" spans="1:3" x14ac:dyDescent="0.3">
      <c r="A244" s="1">
        <v>243</v>
      </c>
      <c r="B244" t="s">
        <v>234</v>
      </c>
      <c r="C244" t="str">
        <f>HYPERLINK("https://talan.bank.gov.ua/get-user-certificate/Ra-kS_fEi9Rblclybj_p","Завантажити сертифікат")</f>
        <v>Завантажити сертифікат</v>
      </c>
    </row>
    <row r="245" spans="1:3" x14ac:dyDescent="0.3">
      <c r="A245" s="1">
        <v>244</v>
      </c>
      <c r="B245" t="s">
        <v>235</v>
      </c>
      <c r="C245" t="str">
        <f>HYPERLINK("https://talan.bank.gov.ua/get-user-certificate/Ra-kSKzd9KfLJDlXM0gI","Завантажити сертифікат")</f>
        <v>Завантажити сертифікат</v>
      </c>
    </row>
    <row r="246" spans="1:3" x14ac:dyDescent="0.3">
      <c r="A246" s="1">
        <v>245</v>
      </c>
      <c r="B246" t="s">
        <v>236</v>
      </c>
      <c r="C246" t="str">
        <f>HYPERLINK("https://talan.bank.gov.ua/get-user-certificate/Ra-kSVX83XlghOHqSws6","Завантажити сертифікат")</f>
        <v>Завантажити сертифікат</v>
      </c>
    </row>
    <row r="247" spans="1:3" x14ac:dyDescent="0.3">
      <c r="A247" s="1">
        <v>246</v>
      </c>
      <c r="B247" t="s">
        <v>237</v>
      </c>
      <c r="C247" t="str">
        <f>HYPERLINK("https://talan.bank.gov.ua/get-user-certificate/Ra-kSGcS_MN2uSmDRZCd","Завантажити сертифікат")</f>
        <v>Завантажити сертифікат</v>
      </c>
    </row>
    <row r="248" spans="1:3" x14ac:dyDescent="0.3">
      <c r="A248" s="1">
        <v>247</v>
      </c>
      <c r="B248" t="s">
        <v>238</v>
      </c>
      <c r="C248" t="str">
        <f>HYPERLINK("https://talan.bank.gov.ua/get-user-certificate/Ra-kSFg5K64VkfWBGgDe","Завантажити сертифікат")</f>
        <v>Завантажити сертифікат</v>
      </c>
    </row>
    <row r="249" spans="1:3" x14ac:dyDescent="0.3">
      <c r="A249" s="1">
        <v>248</v>
      </c>
      <c r="B249" t="s">
        <v>237</v>
      </c>
      <c r="C249" t="str">
        <f>HYPERLINK("https://talan.bank.gov.ua/get-user-certificate/Ra-kSosJaXJf3oT2nF9L","Завантажити сертифікат")</f>
        <v>Завантажити сертифікат</v>
      </c>
    </row>
    <row r="250" spans="1:3" x14ac:dyDescent="0.3">
      <c r="A250" s="1">
        <v>249</v>
      </c>
      <c r="B250" t="s">
        <v>239</v>
      </c>
      <c r="C250" t="str">
        <f>HYPERLINK("https://talan.bank.gov.ua/get-user-certificate/Ra-kSCUz5NZk9WQwGI4b","Завантажити сертифікат")</f>
        <v>Завантажити сертифікат</v>
      </c>
    </row>
    <row r="251" spans="1:3" x14ac:dyDescent="0.3">
      <c r="A251" s="1">
        <v>250</v>
      </c>
      <c r="B251" t="s">
        <v>240</v>
      </c>
      <c r="C251" t="str">
        <f>HYPERLINK("https://talan.bank.gov.ua/get-user-certificate/Ra-kSdGcs-Vv-gBdIiVQ","Завантажити сертифікат")</f>
        <v>Завантажити сертифікат</v>
      </c>
    </row>
    <row r="252" spans="1:3" x14ac:dyDescent="0.3">
      <c r="A252" s="1">
        <v>251</v>
      </c>
      <c r="B252" t="s">
        <v>241</v>
      </c>
      <c r="C252" t="str">
        <f>HYPERLINK("https://talan.bank.gov.ua/get-user-certificate/Ra-kSi6OlKW-pL_ImvQk","Завантажити сертифікат")</f>
        <v>Завантажити сертифікат</v>
      </c>
    </row>
    <row r="253" spans="1:3" x14ac:dyDescent="0.3">
      <c r="A253" s="1">
        <v>252</v>
      </c>
      <c r="B253" t="s">
        <v>242</v>
      </c>
      <c r="C253" t="str">
        <f>HYPERLINK("https://talan.bank.gov.ua/get-user-certificate/Ra-kSXsuFjsZ9YhX6O2U","Завантажити сертифікат")</f>
        <v>Завантажити сертифікат</v>
      </c>
    </row>
    <row r="254" spans="1:3" x14ac:dyDescent="0.3">
      <c r="A254" s="1">
        <v>253</v>
      </c>
      <c r="B254" t="s">
        <v>243</v>
      </c>
      <c r="C254" t="str">
        <f>HYPERLINK("https://talan.bank.gov.ua/get-user-certificate/Ra-kSLCrqutykRws-ZvO","Завантажити сертифікат")</f>
        <v>Завантажити сертифікат</v>
      </c>
    </row>
    <row r="255" spans="1:3" x14ac:dyDescent="0.3">
      <c r="A255" s="1">
        <v>254</v>
      </c>
      <c r="B255" t="s">
        <v>244</v>
      </c>
      <c r="C255" t="str">
        <f>HYPERLINK("https://talan.bank.gov.ua/get-user-certificate/Ra-kSNFLDsjSHxnYCPKB","Завантажити сертифікат")</f>
        <v>Завантажити сертифікат</v>
      </c>
    </row>
    <row r="256" spans="1:3" x14ac:dyDescent="0.3">
      <c r="A256" s="1">
        <v>255</v>
      </c>
      <c r="B256" t="s">
        <v>245</v>
      </c>
      <c r="C256" t="str">
        <f>HYPERLINK("https://talan.bank.gov.ua/get-user-certificate/Ra-kS7afxdH-E9mWTKYX","Завантажити сертифікат")</f>
        <v>Завантажити сертифікат</v>
      </c>
    </row>
    <row r="257" spans="1:3" x14ac:dyDescent="0.3">
      <c r="A257" s="1">
        <v>256</v>
      </c>
      <c r="B257" t="s">
        <v>246</v>
      </c>
      <c r="C257" t="str">
        <f>HYPERLINK("https://talan.bank.gov.ua/get-user-certificate/Ra-kSgFjr17abcRo_l0Q","Завантажити сертифікат")</f>
        <v>Завантажити сертифікат</v>
      </c>
    </row>
    <row r="258" spans="1:3" x14ac:dyDescent="0.3">
      <c r="A258" s="1">
        <v>257</v>
      </c>
      <c r="B258" t="s">
        <v>247</v>
      </c>
      <c r="C258" t="str">
        <f>HYPERLINK("https://talan.bank.gov.ua/get-user-certificate/Ra-kSzMO-Xg91wWcefj8","Завантажити сертифікат")</f>
        <v>Завантажити сертифікат</v>
      </c>
    </row>
    <row r="259" spans="1:3" x14ac:dyDescent="0.3">
      <c r="A259" s="1">
        <v>258</v>
      </c>
      <c r="B259" t="s">
        <v>248</v>
      </c>
      <c r="C259" t="str">
        <f>HYPERLINK("https://talan.bank.gov.ua/get-user-certificate/Ra-kScFLJo2EWkId-yha","Завантажити сертифікат")</f>
        <v>Завантажити сертифікат</v>
      </c>
    </row>
    <row r="260" spans="1:3" x14ac:dyDescent="0.3">
      <c r="A260" s="1">
        <v>259</v>
      </c>
      <c r="B260" t="s">
        <v>249</v>
      </c>
      <c r="C260" t="str">
        <f>HYPERLINK("https://talan.bank.gov.ua/get-user-certificate/Ra-kS5t7Wmb5zwN9W7hi","Завантажити сертифікат")</f>
        <v>Завантажити сертифікат</v>
      </c>
    </row>
    <row r="261" spans="1:3" x14ac:dyDescent="0.3">
      <c r="A261" s="1">
        <v>260</v>
      </c>
      <c r="B261" t="s">
        <v>250</v>
      </c>
      <c r="C261" t="str">
        <f>HYPERLINK("https://talan.bank.gov.ua/get-user-certificate/Ra-kSdTeuAez-XmHimpr","Завантажити сертифікат")</f>
        <v>Завантажити сертифікат</v>
      </c>
    </row>
    <row r="262" spans="1:3" x14ac:dyDescent="0.3">
      <c r="A262" s="1">
        <v>261</v>
      </c>
      <c r="B262" t="s">
        <v>251</v>
      </c>
      <c r="C262" t="str">
        <f>HYPERLINK("https://talan.bank.gov.ua/get-user-certificate/Ra-kS_Z2v9sIb8LUtYAh","Завантажити сертифікат")</f>
        <v>Завантажити сертифікат</v>
      </c>
    </row>
    <row r="263" spans="1:3" x14ac:dyDescent="0.3">
      <c r="A263" s="1">
        <v>262</v>
      </c>
      <c r="B263" t="s">
        <v>252</v>
      </c>
      <c r="C263" t="str">
        <f>HYPERLINK("https://talan.bank.gov.ua/get-user-certificate/Ra-kSPxQUj2XFEFXIJ-r","Завантажити сертифікат")</f>
        <v>Завантажити сертифікат</v>
      </c>
    </row>
    <row r="264" spans="1:3" x14ac:dyDescent="0.3">
      <c r="A264" s="1">
        <v>263</v>
      </c>
      <c r="B264" t="s">
        <v>253</v>
      </c>
      <c r="C264" t="str">
        <f>HYPERLINK("https://talan.bank.gov.ua/get-user-certificate/Ra-kSggl83hJDPJwr29w","Завантажити сертифікат")</f>
        <v>Завантажити сертифікат</v>
      </c>
    </row>
    <row r="265" spans="1:3" x14ac:dyDescent="0.3">
      <c r="A265" s="1">
        <v>264</v>
      </c>
      <c r="B265" t="s">
        <v>244</v>
      </c>
      <c r="C265" t="str">
        <f>HYPERLINK("https://talan.bank.gov.ua/get-user-certificate/Ra-kSji9fEXNGnwwF1ph","Завантажити сертифікат")</f>
        <v>Завантажити сертифікат</v>
      </c>
    </row>
    <row r="266" spans="1:3" x14ac:dyDescent="0.3">
      <c r="A266" s="1">
        <v>265</v>
      </c>
      <c r="B266" t="s">
        <v>254</v>
      </c>
      <c r="C266" t="str">
        <f>HYPERLINK("https://talan.bank.gov.ua/get-user-certificate/Ra-kS-ypuXiGA4N2KQSE","Завантажити сертифікат")</f>
        <v>Завантажити сертифікат</v>
      </c>
    </row>
    <row r="267" spans="1:3" x14ac:dyDescent="0.3">
      <c r="A267" s="1">
        <v>266</v>
      </c>
      <c r="B267" t="s">
        <v>255</v>
      </c>
      <c r="C267" t="str">
        <f>HYPERLINK("https://talan.bank.gov.ua/get-user-certificate/Ra-kSK7Ne8w1yFg7vs6h","Завантажити сертифікат")</f>
        <v>Завантажити сертифікат</v>
      </c>
    </row>
    <row r="268" spans="1:3" x14ac:dyDescent="0.3">
      <c r="A268" s="1">
        <v>267</v>
      </c>
      <c r="B268" t="s">
        <v>256</v>
      </c>
      <c r="C268" t="str">
        <f>HYPERLINK("https://talan.bank.gov.ua/get-user-certificate/Ra-kSVWySkSDeCZpaGms","Завантажити сертифікат")</f>
        <v>Завантажити сертифікат</v>
      </c>
    </row>
    <row r="269" spans="1:3" x14ac:dyDescent="0.3">
      <c r="A269" s="1">
        <v>268</v>
      </c>
      <c r="B269" t="s">
        <v>257</v>
      </c>
      <c r="C269" t="str">
        <f>HYPERLINK("https://talan.bank.gov.ua/get-user-certificate/Ra-kSTmqjAA9nP6EMKk4","Завантажити сертифікат")</f>
        <v>Завантажити сертифікат</v>
      </c>
    </row>
    <row r="270" spans="1:3" x14ac:dyDescent="0.3">
      <c r="A270" s="1">
        <v>269</v>
      </c>
      <c r="B270" t="s">
        <v>258</v>
      </c>
      <c r="C270" t="str">
        <f>HYPERLINK("https://talan.bank.gov.ua/get-user-certificate/Ra-kSZ8znUeBomYlSMEB","Завантажити сертифікат")</f>
        <v>Завантажити сертифікат</v>
      </c>
    </row>
    <row r="271" spans="1:3" x14ac:dyDescent="0.3">
      <c r="A271" s="1">
        <v>270</v>
      </c>
      <c r="B271" t="s">
        <v>259</v>
      </c>
      <c r="C271" t="str">
        <f>HYPERLINK("https://talan.bank.gov.ua/get-user-certificate/Ra-kS4UnSh1C5mkgeBFL","Завантажити сертифікат")</f>
        <v>Завантажити сертифікат</v>
      </c>
    </row>
    <row r="272" spans="1:3" x14ac:dyDescent="0.3">
      <c r="A272" s="1">
        <v>271</v>
      </c>
      <c r="B272" t="s">
        <v>56</v>
      </c>
      <c r="C272" t="str">
        <f>HYPERLINK("https://talan.bank.gov.ua/get-user-certificate/Ra-kS708bBJGRDX18Gn6","Завантажити сертифікат")</f>
        <v>Завантажити сертифікат</v>
      </c>
    </row>
    <row r="273" spans="1:3" x14ac:dyDescent="0.3">
      <c r="A273" s="1">
        <v>272</v>
      </c>
      <c r="B273" t="s">
        <v>260</v>
      </c>
      <c r="C273" t="str">
        <f>HYPERLINK("https://talan.bank.gov.ua/get-user-certificate/Ra-kSm3uB_YaZHdeiPYx","Завантажити сертифікат")</f>
        <v>Завантажити сертифікат</v>
      </c>
    </row>
    <row r="274" spans="1:3" x14ac:dyDescent="0.3">
      <c r="A274" s="1">
        <v>273</v>
      </c>
      <c r="B274" t="s">
        <v>261</v>
      </c>
      <c r="C274" t="str">
        <f>HYPERLINK("https://talan.bank.gov.ua/get-user-certificate/Ra-kSOdQ5jj0oqsmi93Y","Завантажити сертифікат")</f>
        <v>Завантажити сертифікат</v>
      </c>
    </row>
    <row r="275" spans="1:3" x14ac:dyDescent="0.3">
      <c r="A275" s="1">
        <v>274</v>
      </c>
      <c r="B275" t="s">
        <v>262</v>
      </c>
      <c r="C275" t="str">
        <f>HYPERLINK("https://talan.bank.gov.ua/get-user-certificate/Ra-kSYqq49Xr5sP2I5fx","Завантажити сертифікат")</f>
        <v>Завантажити сертифікат</v>
      </c>
    </row>
    <row r="276" spans="1:3" x14ac:dyDescent="0.3">
      <c r="A276" s="1">
        <v>275</v>
      </c>
      <c r="B276" t="s">
        <v>263</v>
      </c>
      <c r="C276" t="str">
        <f>HYPERLINK("https://talan.bank.gov.ua/get-user-certificate/Ra-kS_6vRraTYoFTWyRb","Завантажити сертифікат")</f>
        <v>Завантажити сертифікат</v>
      </c>
    </row>
    <row r="277" spans="1:3" x14ac:dyDescent="0.3">
      <c r="A277" s="1">
        <v>276</v>
      </c>
      <c r="B277" t="s">
        <v>264</v>
      </c>
      <c r="C277" t="str">
        <f>HYPERLINK("https://talan.bank.gov.ua/get-user-certificate/Ra-kSc-qVL26HkCKinL8","Завантажити сертифікат")</f>
        <v>Завантажити сертифікат</v>
      </c>
    </row>
    <row r="278" spans="1:3" x14ac:dyDescent="0.3">
      <c r="A278" s="1">
        <v>277</v>
      </c>
      <c r="B278" t="s">
        <v>265</v>
      </c>
      <c r="C278" t="str">
        <f>HYPERLINK("https://talan.bank.gov.ua/get-user-certificate/Ra-kS11yxOqAV2UL20fh","Завантажити сертифікат")</f>
        <v>Завантажити сертифікат</v>
      </c>
    </row>
    <row r="279" spans="1:3" x14ac:dyDescent="0.3">
      <c r="A279" s="1">
        <v>278</v>
      </c>
      <c r="B279" t="s">
        <v>266</v>
      </c>
      <c r="C279" t="str">
        <f>HYPERLINK("https://talan.bank.gov.ua/get-user-certificate/Ra-kSGwQZ8GbOsfq9s5F","Завантажити сертифікат")</f>
        <v>Завантажити сертифікат</v>
      </c>
    </row>
    <row r="280" spans="1:3" x14ac:dyDescent="0.3">
      <c r="A280" s="1">
        <v>279</v>
      </c>
      <c r="B280" t="s">
        <v>267</v>
      </c>
      <c r="C280" t="str">
        <f>HYPERLINK("https://talan.bank.gov.ua/get-user-certificate/Ra-kSvLIGhaMpgtmUyhk","Завантажити сертифікат")</f>
        <v>Завантажити сертифікат</v>
      </c>
    </row>
    <row r="281" spans="1:3" x14ac:dyDescent="0.3">
      <c r="A281" s="1">
        <v>280</v>
      </c>
      <c r="B281" t="s">
        <v>268</v>
      </c>
      <c r="C281" t="str">
        <f>HYPERLINK("https://talan.bank.gov.ua/get-user-certificate/Ra-kShRfXam6uzukHpHM","Завантажити сертифікат")</f>
        <v>Завантажити сертифікат</v>
      </c>
    </row>
    <row r="282" spans="1:3" x14ac:dyDescent="0.3">
      <c r="A282" s="1">
        <v>281</v>
      </c>
      <c r="B282" t="s">
        <v>269</v>
      </c>
      <c r="C282" t="str">
        <f>HYPERLINK("https://talan.bank.gov.ua/get-user-certificate/Ra-kSSCOrvQmtxM0TW0a","Завантажити сертифікат")</f>
        <v>Завантажити сертифікат</v>
      </c>
    </row>
    <row r="283" spans="1:3" x14ac:dyDescent="0.3">
      <c r="A283" s="1">
        <v>282</v>
      </c>
      <c r="B283" t="s">
        <v>270</v>
      </c>
      <c r="C283" t="str">
        <f>HYPERLINK("https://talan.bank.gov.ua/get-user-certificate/Ra-kSMdsUpXMkdmbn-ik","Завантажити сертифікат")</f>
        <v>Завантажити сертифікат</v>
      </c>
    </row>
    <row r="284" spans="1:3" x14ac:dyDescent="0.3">
      <c r="A284" s="1">
        <v>283</v>
      </c>
      <c r="B284" t="s">
        <v>271</v>
      </c>
      <c r="C284" t="str">
        <f>HYPERLINK("https://talan.bank.gov.ua/get-user-certificate/Ra-kSDsM0oMHvVj_kx-P","Завантажити сертифікат")</f>
        <v>Завантажити сертифікат</v>
      </c>
    </row>
    <row r="285" spans="1:3" x14ac:dyDescent="0.3">
      <c r="A285" s="1">
        <v>284</v>
      </c>
      <c r="B285" t="s">
        <v>272</v>
      </c>
      <c r="C285" t="str">
        <f>HYPERLINK("https://talan.bank.gov.ua/get-user-certificate/Ra-kSexw6GPjgMp-Kwmq","Завантажити сертифікат")</f>
        <v>Завантажити сертифікат</v>
      </c>
    </row>
    <row r="286" spans="1:3" x14ac:dyDescent="0.3">
      <c r="A286" s="1">
        <v>285</v>
      </c>
      <c r="B286" t="s">
        <v>264</v>
      </c>
      <c r="C286" t="str">
        <f>HYPERLINK("https://talan.bank.gov.ua/get-user-certificate/Ra-kSAyjSJs1Eo0-zPKI","Завантажити сертифікат")</f>
        <v>Завантажити сертифікат</v>
      </c>
    </row>
    <row r="287" spans="1:3" x14ac:dyDescent="0.3">
      <c r="A287" s="1">
        <v>286</v>
      </c>
      <c r="B287" t="s">
        <v>273</v>
      </c>
      <c r="C287" t="str">
        <f>HYPERLINK("https://talan.bank.gov.ua/get-user-certificate/Ra-kSY5ejfU66JnKG-45","Завантажити сертифікат")</f>
        <v>Завантажити сертифікат</v>
      </c>
    </row>
    <row r="288" spans="1:3" x14ac:dyDescent="0.3">
      <c r="A288" s="1">
        <v>287</v>
      </c>
      <c r="B288" t="s">
        <v>274</v>
      </c>
      <c r="C288" t="str">
        <f>HYPERLINK("https://talan.bank.gov.ua/get-user-certificate/Ra-kS3_2SHrisc69gSsi","Завантажити сертифікат")</f>
        <v>Завантажити сертифікат</v>
      </c>
    </row>
    <row r="289" spans="1:3" x14ac:dyDescent="0.3">
      <c r="A289" s="1">
        <v>288</v>
      </c>
      <c r="B289" t="s">
        <v>275</v>
      </c>
      <c r="C289" t="str">
        <f>HYPERLINK("https://talan.bank.gov.ua/get-user-certificate/Ra-kSp60L_SvXc_iyMxt","Завантажити сертифікат")</f>
        <v>Завантажити сертифікат</v>
      </c>
    </row>
    <row r="290" spans="1:3" x14ac:dyDescent="0.3">
      <c r="A290" s="1">
        <v>289</v>
      </c>
      <c r="B290" t="s">
        <v>276</v>
      </c>
      <c r="C290" t="str">
        <f>HYPERLINK("https://talan.bank.gov.ua/get-user-certificate/Ra-kS54K0RCnUwepGLMK","Завантажити сертифікат")</f>
        <v>Завантажити сертифікат</v>
      </c>
    </row>
    <row r="291" spans="1:3" x14ac:dyDescent="0.3">
      <c r="A291" s="1">
        <v>290</v>
      </c>
      <c r="B291" t="s">
        <v>277</v>
      </c>
      <c r="C291" t="str">
        <f>HYPERLINK("https://talan.bank.gov.ua/get-user-certificate/Ra-kSlvBTR8RNJynaK2s","Завантажити сертифікат")</f>
        <v>Завантажити сертифікат</v>
      </c>
    </row>
    <row r="292" spans="1:3" x14ac:dyDescent="0.3">
      <c r="A292" s="1">
        <v>291</v>
      </c>
      <c r="B292" t="s">
        <v>276</v>
      </c>
      <c r="C292" t="str">
        <f>HYPERLINK("https://talan.bank.gov.ua/get-user-certificate/Ra-kSg4Hv9-PLt4_uSy5","Завантажити сертифікат")</f>
        <v>Завантажити сертифікат</v>
      </c>
    </row>
    <row r="293" spans="1:3" x14ac:dyDescent="0.3">
      <c r="A293" s="1">
        <v>292</v>
      </c>
      <c r="B293" t="s">
        <v>278</v>
      </c>
      <c r="C293" t="str">
        <f>HYPERLINK("https://talan.bank.gov.ua/get-user-certificate/Ra-kSw37Iyx04IFnxf2B","Завантажити сертифікат")</f>
        <v>Завантажити сертифікат</v>
      </c>
    </row>
    <row r="294" spans="1:3" x14ac:dyDescent="0.3">
      <c r="A294" s="1">
        <v>293</v>
      </c>
      <c r="B294" t="s">
        <v>279</v>
      </c>
      <c r="C294" t="str">
        <f>HYPERLINK("https://talan.bank.gov.ua/get-user-certificate/Ra-kSUUjsljNWEETMY6s","Завантажити сертифікат")</f>
        <v>Завантажити сертифікат</v>
      </c>
    </row>
    <row r="295" spans="1:3" x14ac:dyDescent="0.3">
      <c r="A295" s="1">
        <v>294</v>
      </c>
      <c r="B295" t="s">
        <v>280</v>
      </c>
      <c r="C295" t="str">
        <f>HYPERLINK("https://talan.bank.gov.ua/get-user-certificate/Ra-kS4jOZA1c-JUx8yLX","Завантажити сертифікат")</f>
        <v>Завантажити сертифікат</v>
      </c>
    </row>
    <row r="296" spans="1:3" x14ac:dyDescent="0.3">
      <c r="A296" s="1">
        <v>295</v>
      </c>
      <c r="B296" t="s">
        <v>136</v>
      </c>
      <c r="C296" t="str">
        <f>HYPERLINK("https://talan.bank.gov.ua/get-user-certificate/Ra-kS11G-c9B3ivk4i6I","Завантажити сертифікат")</f>
        <v>Завантажити сертифікат</v>
      </c>
    </row>
    <row r="297" spans="1:3" x14ac:dyDescent="0.3">
      <c r="A297" s="1">
        <v>296</v>
      </c>
      <c r="B297" t="s">
        <v>281</v>
      </c>
      <c r="C297" t="str">
        <f>HYPERLINK("https://talan.bank.gov.ua/get-user-certificate/Ra-kSI91KDrx8sp5NUDT","Завантажити сертифікат")</f>
        <v>Завантажити сертифікат</v>
      </c>
    </row>
    <row r="298" spans="1:3" x14ac:dyDescent="0.3">
      <c r="A298" s="1">
        <v>297</v>
      </c>
      <c r="B298" t="s">
        <v>282</v>
      </c>
      <c r="C298" t="str">
        <f>HYPERLINK("https://talan.bank.gov.ua/get-user-certificate/Ra-kSMX3NEX0AGlRA1QW","Завантажити сертифікат")</f>
        <v>Завантажити сертифікат</v>
      </c>
    </row>
    <row r="299" spans="1:3" x14ac:dyDescent="0.3">
      <c r="A299" s="1">
        <v>298</v>
      </c>
      <c r="B299" t="s">
        <v>283</v>
      </c>
      <c r="C299" t="str">
        <f>HYPERLINK("https://talan.bank.gov.ua/get-user-certificate/Ra-kS4JsJ5-yPS-Lca-B","Завантажити сертифікат")</f>
        <v>Завантажити сертифікат</v>
      </c>
    </row>
    <row r="300" spans="1:3" x14ac:dyDescent="0.3">
      <c r="A300" s="1">
        <v>299</v>
      </c>
      <c r="B300" t="s">
        <v>284</v>
      </c>
      <c r="C300" t="str">
        <f>HYPERLINK("https://talan.bank.gov.ua/get-user-certificate/Ra-kSChEuWogiy4Ii8bn","Завантажити сертифікат")</f>
        <v>Завантажити сертифікат</v>
      </c>
    </row>
    <row r="301" spans="1:3" x14ac:dyDescent="0.3">
      <c r="A301" s="1">
        <v>300</v>
      </c>
      <c r="B301" t="s">
        <v>285</v>
      </c>
      <c r="C301" t="str">
        <f>HYPERLINK("https://talan.bank.gov.ua/get-user-certificate/Ra-kSfaOWFDx8jt3QNXi","Завантажити сертифікат")</f>
        <v>Завантажити сертифікат</v>
      </c>
    </row>
    <row r="302" spans="1:3" x14ac:dyDescent="0.3">
      <c r="A302" s="1">
        <v>301</v>
      </c>
      <c r="B302" t="s">
        <v>286</v>
      </c>
      <c r="C302" t="str">
        <f>HYPERLINK("https://talan.bank.gov.ua/get-user-certificate/Ra-kSRkz2Hpx-UoAp-Ew","Завантажити сертифікат")</f>
        <v>Завантажити сертифікат</v>
      </c>
    </row>
    <row r="303" spans="1:3" x14ac:dyDescent="0.3">
      <c r="A303" s="1">
        <v>302</v>
      </c>
      <c r="B303" t="s">
        <v>287</v>
      </c>
      <c r="C303" t="str">
        <f>HYPERLINK("https://talan.bank.gov.ua/get-user-certificate/Ra-kS5z7ryLNFl_0wfgO","Завантажити сертифікат")</f>
        <v>Завантажити сертифікат</v>
      </c>
    </row>
    <row r="304" spans="1:3" x14ac:dyDescent="0.3">
      <c r="A304" s="1">
        <v>303</v>
      </c>
      <c r="B304" t="s">
        <v>288</v>
      </c>
      <c r="C304" t="str">
        <f>HYPERLINK("https://talan.bank.gov.ua/get-user-certificate/Ra-kSCIP8Qp98SPLrpC3","Завантажити сертифікат")</f>
        <v>Завантажити сертифікат</v>
      </c>
    </row>
    <row r="305" spans="1:3" x14ac:dyDescent="0.3">
      <c r="A305" s="1">
        <v>304</v>
      </c>
      <c r="B305" t="s">
        <v>289</v>
      </c>
      <c r="C305" t="str">
        <f>HYPERLINK("https://talan.bank.gov.ua/get-user-certificate/Ra-kS0Hw80eVTiHVqPLh","Завантажити сертифікат")</f>
        <v>Завантажити сертифікат</v>
      </c>
    </row>
    <row r="306" spans="1:3" x14ac:dyDescent="0.3">
      <c r="A306" s="1">
        <v>305</v>
      </c>
      <c r="B306" t="s">
        <v>290</v>
      </c>
      <c r="C306" t="str">
        <f>HYPERLINK("https://talan.bank.gov.ua/get-user-certificate/Ra-kSoX-p3Rbxit8znlt","Завантажити сертифікат")</f>
        <v>Завантажити сертифікат</v>
      </c>
    </row>
    <row r="307" spans="1:3" x14ac:dyDescent="0.3">
      <c r="A307" s="1">
        <v>306</v>
      </c>
      <c r="B307" t="s">
        <v>291</v>
      </c>
      <c r="C307" t="str">
        <f>HYPERLINK("https://talan.bank.gov.ua/get-user-certificate/Ra-kS2wKm83pYisT9K2o","Завантажити сертифікат")</f>
        <v>Завантажити сертифікат</v>
      </c>
    </row>
    <row r="308" spans="1:3" x14ac:dyDescent="0.3">
      <c r="A308" s="1">
        <v>307</v>
      </c>
      <c r="B308" t="s">
        <v>292</v>
      </c>
      <c r="C308" t="str">
        <f>HYPERLINK("https://talan.bank.gov.ua/get-user-certificate/Ra-kSxP3bp2V83UCCLDJ","Завантажити сертифікат")</f>
        <v>Завантажити сертифікат</v>
      </c>
    </row>
    <row r="309" spans="1:3" x14ac:dyDescent="0.3">
      <c r="A309" s="1">
        <v>308</v>
      </c>
      <c r="B309" t="s">
        <v>293</v>
      </c>
      <c r="C309" t="str">
        <f>HYPERLINK("https://talan.bank.gov.ua/get-user-certificate/Ra-kS1Gysrr0fR8K0y2R","Завантажити сертифікат")</f>
        <v>Завантажити сертифікат</v>
      </c>
    </row>
    <row r="310" spans="1:3" x14ac:dyDescent="0.3">
      <c r="A310" s="1">
        <v>309</v>
      </c>
      <c r="B310" t="s">
        <v>294</v>
      </c>
      <c r="C310" t="str">
        <f>HYPERLINK("https://talan.bank.gov.ua/get-user-certificate/Ra-kS4OrOhMDS9odnyip","Завантажити сертифікат")</f>
        <v>Завантажити сертифікат</v>
      </c>
    </row>
    <row r="311" spans="1:3" x14ac:dyDescent="0.3">
      <c r="A311" s="1">
        <v>310</v>
      </c>
      <c r="B311" t="s">
        <v>295</v>
      </c>
      <c r="C311" t="str">
        <f>HYPERLINK("https://talan.bank.gov.ua/get-user-certificate/Ra-kSrkQaoxvVCRufust","Завантажити сертифікат")</f>
        <v>Завантажити сертифікат</v>
      </c>
    </row>
    <row r="312" spans="1:3" x14ac:dyDescent="0.3">
      <c r="A312" s="1">
        <v>311</v>
      </c>
      <c r="B312" t="s">
        <v>296</v>
      </c>
      <c r="C312" t="str">
        <f>HYPERLINK("https://talan.bank.gov.ua/get-user-certificate/Ra-kS0asqYXb9bclD_QZ","Завантажити сертифікат")</f>
        <v>Завантажити сертифікат</v>
      </c>
    </row>
    <row r="313" spans="1:3" x14ac:dyDescent="0.3">
      <c r="A313" s="1">
        <v>312</v>
      </c>
      <c r="B313" t="s">
        <v>297</v>
      </c>
      <c r="C313" t="str">
        <f>HYPERLINK("https://talan.bank.gov.ua/get-user-certificate/Ra-kSjg15Pd5EkDC9tih","Завантажити сертифікат")</f>
        <v>Завантажити сертифікат</v>
      </c>
    </row>
    <row r="314" spans="1:3" x14ac:dyDescent="0.3">
      <c r="A314" s="1">
        <v>313</v>
      </c>
      <c r="B314" t="s">
        <v>298</v>
      </c>
      <c r="C314" t="str">
        <f>HYPERLINK("https://talan.bank.gov.ua/get-user-certificate/Ra-kSNtgLpuABGlxRekT","Завантажити сертифікат")</f>
        <v>Завантажити сертифікат</v>
      </c>
    </row>
    <row r="315" spans="1:3" x14ac:dyDescent="0.3">
      <c r="A315" s="1">
        <v>314</v>
      </c>
      <c r="B315" t="s">
        <v>299</v>
      </c>
      <c r="C315" t="str">
        <f>HYPERLINK("https://talan.bank.gov.ua/get-user-certificate/Ra-kSaH2xE8gV2Vk0IT3","Завантажити сертифікат")</f>
        <v>Завантажити сертифікат</v>
      </c>
    </row>
    <row r="316" spans="1:3" x14ac:dyDescent="0.3">
      <c r="A316" s="1">
        <v>315</v>
      </c>
      <c r="B316" t="s">
        <v>300</v>
      </c>
      <c r="C316" t="str">
        <f>HYPERLINK("https://talan.bank.gov.ua/get-user-certificate/Ra-kSU0HJhVdx4Nk03fs","Завантажити сертифікат")</f>
        <v>Завантажити сертифікат</v>
      </c>
    </row>
    <row r="317" spans="1:3" x14ac:dyDescent="0.3">
      <c r="A317" s="1">
        <v>316</v>
      </c>
      <c r="B317" t="s">
        <v>301</v>
      </c>
      <c r="C317" t="str">
        <f>HYPERLINK("https://talan.bank.gov.ua/get-user-certificate/Ra-kS_KtylXFHBwQYFD3","Завантажити сертифікат")</f>
        <v>Завантажити сертифікат</v>
      </c>
    </row>
    <row r="318" spans="1:3" x14ac:dyDescent="0.3">
      <c r="A318" s="1">
        <v>317</v>
      </c>
      <c r="B318" t="s">
        <v>302</v>
      </c>
      <c r="C318" t="str">
        <f>HYPERLINK("https://talan.bank.gov.ua/get-user-certificate/Ra-kSHw19tzLUe6XEKTl","Завантажити сертифікат")</f>
        <v>Завантажити сертифікат</v>
      </c>
    </row>
    <row r="319" spans="1:3" x14ac:dyDescent="0.3">
      <c r="A319" s="1">
        <v>318</v>
      </c>
      <c r="B319" t="s">
        <v>303</v>
      </c>
      <c r="C319" t="str">
        <f>HYPERLINK("https://talan.bank.gov.ua/get-user-certificate/Ra-kSJVGHRavRCEfqpdq","Завантажити сертифікат")</f>
        <v>Завантажити сертифікат</v>
      </c>
    </row>
    <row r="320" spans="1:3" x14ac:dyDescent="0.3">
      <c r="A320" s="1">
        <v>319</v>
      </c>
      <c r="B320" t="s">
        <v>304</v>
      </c>
      <c r="C320" t="str">
        <f>HYPERLINK("https://talan.bank.gov.ua/get-user-certificate/Ra-kSMcStEdVFn6Yucqm","Завантажити сертифікат")</f>
        <v>Завантажити сертифікат</v>
      </c>
    </row>
    <row r="321" spans="1:3" x14ac:dyDescent="0.3">
      <c r="A321" s="1">
        <v>320</v>
      </c>
      <c r="B321" t="s">
        <v>305</v>
      </c>
      <c r="C321" t="str">
        <f>HYPERLINK("https://talan.bank.gov.ua/get-user-certificate/Ra-kSLU-pqCnqyr6z_Lr","Завантажити сертифікат")</f>
        <v>Завантажити сертифікат</v>
      </c>
    </row>
    <row r="322" spans="1:3" x14ac:dyDescent="0.3">
      <c r="A322" s="1">
        <v>321</v>
      </c>
      <c r="B322" t="s">
        <v>306</v>
      </c>
      <c r="C322" t="str">
        <f>HYPERLINK("https://talan.bank.gov.ua/get-user-certificate/Ra-kS0BNB-DwZK2JE9Vw","Завантажити сертифікат")</f>
        <v>Завантажити сертифікат</v>
      </c>
    </row>
    <row r="323" spans="1:3" x14ac:dyDescent="0.3">
      <c r="A323" s="1">
        <v>322</v>
      </c>
      <c r="B323" t="s">
        <v>307</v>
      </c>
      <c r="C323" t="str">
        <f>HYPERLINK("https://talan.bank.gov.ua/get-user-certificate/Ra-kSGJ3_ukxRYgHgN4Q","Завантажити сертифікат")</f>
        <v>Завантажити сертифікат</v>
      </c>
    </row>
    <row r="324" spans="1:3" x14ac:dyDescent="0.3">
      <c r="A324" s="1">
        <v>323</v>
      </c>
      <c r="B324" t="s">
        <v>276</v>
      </c>
      <c r="C324" t="str">
        <f>HYPERLINK("https://talan.bank.gov.ua/get-user-certificate/Ra-kSC8hEkFX2kN_WGne","Завантажити сертифікат")</f>
        <v>Завантажити сертифікат</v>
      </c>
    </row>
    <row r="325" spans="1:3" x14ac:dyDescent="0.3">
      <c r="A325" s="1">
        <v>324</v>
      </c>
      <c r="B325" t="s">
        <v>308</v>
      </c>
      <c r="C325" t="str">
        <f>HYPERLINK("https://talan.bank.gov.ua/get-user-certificate/Ra-kS5Qk-57ghdfudkXZ","Завантажити сертифікат")</f>
        <v>Завантажити сертифікат</v>
      </c>
    </row>
    <row r="326" spans="1:3" x14ac:dyDescent="0.3">
      <c r="A326" s="1">
        <v>325</v>
      </c>
      <c r="B326" t="s">
        <v>309</v>
      </c>
      <c r="C326" t="str">
        <f>HYPERLINK("https://talan.bank.gov.ua/get-user-certificate/Ra-kSchD_jUSQfhaR7t1","Завантажити сертифікат")</f>
        <v>Завантажити сертифікат</v>
      </c>
    </row>
    <row r="327" spans="1:3" x14ac:dyDescent="0.3">
      <c r="A327" s="1">
        <v>326</v>
      </c>
      <c r="B327" t="s">
        <v>310</v>
      </c>
      <c r="C327" t="str">
        <f>HYPERLINK("https://talan.bank.gov.ua/get-user-certificate/Ra-kSSAD75Uvq8gb7Za5","Завантажити сертифікат")</f>
        <v>Завантажити сертифікат</v>
      </c>
    </row>
    <row r="328" spans="1:3" x14ac:dyDescent="0.3">
      <c r="A328" s="1">
        <v>327</v>
      </c>
      <c r="B328" t="s">
        <v>308</v>
      </c>
      <c r="C328" t="str">
        <f>HYPERLINK("https://talan.bank.gov.ua/get-user-certificate/Ra-kSqqYR1tsPaVT7vhv","Завантажити сертифікат")</f>
        <v>Завантажити сертифікат</v>
      </c>
    </row>
    <row r="329" spans="1:3" x14ac:dyDescent="0.3">
      <c r="A329" s="1">
        <v>328</v>
      </c>
      <c r="B329" t="s">
        <v>311</v>
      </c>
      <c r="C329" t="str">
        <f>HYPERLINK("https://talan.bank.gov.ua/get-user-certificate/Ra-kSBZuO3M3NSep4ELE","Завантажити сертифікат")</f>
        <v>Завантажити сертифікат</v>
      </c>
    </row>
    <row r="330" spans="1:3" x14ac:dyDescent="0.3">
      <c r="A330" s="1">
        <v>329</v>
      </c>
      <c r="B330" t="s">
        <v>277</v>
      </c>
      <c r="C330" t="str">
        <f>HYPERLINK("https://talan.bank.gov.ua/get-user-certificate/Ra-kShbQ76c4ZxsHwWyS","Завантажити сертифікат")</f>
        <v>Завантажити сертифікат</v>
      </c>
    </row>
    <row r="331" spans="1:3" x14ac:dyDescent="0.3">
      <c r="A331" s="1">
        <v>330</v>
      </c>
      <c r="B331" t="s">
        <v>312</v>
      </c>
      <c r="C331" t="str">
        <f>HYPERLINK("https://talan.bank.gov.ua/get-user-certificate/Ra-kS7gF_0f76kJ-i_VJ","Завантажити сертифікат")</f>
        <v>Завантажити сертифікат</v>
      </c>
    </row>
    <row r="332" spans="1:3" x14ac:dyDescent="0.3">
      <c r="A332" s="1">
        <v>331</v>
      </c>
      <c r="B332" t="s">
        <v>313</v>
      </c>
      <c r="C332" t="str">
        <f>HYPERLINK("https://talan.bank.gov.ua/get-user-certificate/Ra-kSqnRf-Z5Rg_W9bRR","Завантажити сертифікат")</f>
        <v>Завантажити сертифікат</v>
      </c>
    </row>
    <row r="333" spans="1:3" x14ac:dyDescent="0.3">
      <c r="A333" s="1">
        <v>332</v>
      </c>
      <c r="B333" t="s">
        <v>314</v>
      </c>
      <c r="C333" t="str">
        <f>HYPERLINK("https://talan.bank.gov.ua/get-user-certificate/Ra-kSZWUSUP5jTy2quYw","Завантажити сертифікат")</f>
        <v>Завантажити сертифікат</v>
      </c>
    </row>
    <row r="334" spans="1:3" x14ac:dyDescent="0.3">
      <c r="A334" s="1">
        <v>333</v>
      </c>
      <c r="B334" t="s">
        <v>315</v>
      </c>
      <c r="C334" t="str">
        <f>HYPERLINK("https://talan.bank.gov.ua/get-user-certificate/Ra-kSi_r-BLlblouBCZI","Завантажити сертифікат")</f>
        <v>Завантажити сертифікат</v>
      </c>
    </row>
    <row r="335" spans="1:3" x14ac:dyDescent="0.3">
      <c r="A335" s="1">
        <v>334</v>
      </c>
      <c r="B335" t="s">
        <v>316</v>
      </c>
      <c r="C335" t="str">
        <f>HYPERLINK("https://talan.bank.gov.ua/get-user-certificate/Ra-kSOrR1KIKSa8cNM_e","Завантажити сертифікат")</f>
        <v>Завантажити сертифікат</v>
      </c>
    </row>
    <row r="336" spans="1:3" x14ac:dyDescent="0.3">
      <c r="A336" s="1">
        <v>335</v>
      </c>
      <c r="B336" t="s">
        <v>237</v>
      </c>
      <c r="C336" t="str">
        <f>HYPERLINK("https://talan.bank.gov.ua/get-user-certificate/Ra-kSXASsCVNasDmLc0W","Завантажити сертифікат")</f>
        <v>Завантажити сертифікат</v>
      </c>
    </row>
    <row r="337" spans="1:3" x14ac:dyDescent="0.3">
      <c r="A337" s="1">
        <v>336</v>
      </c>
      <c r="B337" t="s">
        <v>317</v>
      </c>
      <c r="C337" t="str">
        <f>HYPERLINK("https://talan.bank.gov.ua/get-user-certificate/Ra-kSBkIg5GS4KFBMKI3","Завантажити сертифікат")</f>
        <v>Завантажити сертифікат</v>
      </c>
    </row>
    <row r="338" spans="1:3" x14ac:dyDescent="0.3">
      <c r="A338" s="1">
        <v>337</v>
      </c>
      <c r="B338" t="s">
        <v>318</v>
      </c>
      <c r="C338" t="str">
        <f>HYPERLINK("https://talan.bank.gov.ua/get-user-certificate/Ra-kSNTdgRH1Zz-ATMY8","Завантажити сертифікат")</f>
        <v>Завантажити сертифікат</v>
      </c>
    </row>
    <row r="339" spans="1:3" x14ac:dyDescent="0.3">
      <c r="A339" s="1">
        <v>338</v>
      </c>
      <c r="B339" t="s">
        <v>318</v>
      </c>
      <c r="C339" t="str">
        <f>HYPERLINK("https://talan.bank.gov.ua/get-user-certificate/Ra-kSBWoV9z5OvmYFyGA","Завантажити сертифікат")</f>
        <v>Завантажити сертифікат</v>
      </c>
    </row>
    <row r="340" spans="1:3" x14ac:dyDescent="0.3">
      <c r="A340" s="1">
        <v>339</v>
      </c>
      <c r="B340" t="s">
        <v>319</v>
      </c>
      <c r="C340" t="str">
        <f>HYPERLINK("https://talan.bank.gov.ua/get-user-certificate/Ra-kSCXd0jp0Y9VjTsus","Завантажити сертифікат")</f>
        <v>Завантажити сертифікат</v>
      </c>
    </row>
    <row r="341" spans="1:3" x14ac:dyDescent="0.3">
      <c r="A341" s="1">
        <v>340</v>
      </c>
      <c r="B341" t="s">
        <v>320</v>
      </c>
      <c r="C341" t="str">
        <f>HYPERLINK("https://talan.bank.gov.ua/get-user-certificate/Ra-kSi2Xz11RA2jCxb2D","Завантажити сертифікат")</f>
        <v>Завантажити сертифікат</v>
      </c>
    </row>
    <row r="342" spans="1:3" x14ac:dyDescent="0.3">
      <c r="A342" s="1">
        <v>341</v>
      </c>
      <c r="B342" t="s">
        <v>321</v>
      </c>
      <c r="C342" t="str">
        <f>HYPERLINK("https://talan.bank.gov.ua/get-user-certificate/Ra-kSkXa_VQncgBmYm8a","Завантажити сертифікат")</f>
        <v>Завантажити сертифікат</v>
      </c>
    </row>
    <row r="343" spans="1:3" x14ac:dyDescent="0.3">
      <c r="A343" s="1">
        <v>342</v>
      </c>
      <c r="B343" t="s">
        <v>322</v>
      </c>
      <c r="C343" t="str">
        <f>HYPERLINK("https://talan.bank.gov.ua/get-user-certificate/Ra-kSMB96r84bWy-uqQO","Завантажити сертифікат")</f>
        <v>Завантажити сертифікат</v>
      </c>
    </row>
    <row r="344" spans="1:3" x14ac:dyDescent="0.3">
      <c r="A344" s="1">
        <v>343</v>
      </c>
      <c r="B344" t="s">
        <v>323</v>
      </c>
      <c r="C344" t="str">
        <f>HYPERLINK("https://talan.bank.gov.ua/get-user-certificate/Ra-kSkb_VcdNsj1qmSz3","Завантажити сертифікат")</f>
        <v>Завантажити сертифікат</v>
      </c>
    </row>
    <row r="345" spans="1:3" x14ac:dyDescent="0.3">
      <c r="A345" s="1">
        <v>344</v>
      </c>
      <c r="B345" t="s">
        <v>324</v>
      </c>
      <c r="C345" t="str">
        <f>HYPERLINK("https://talan.bank.gov.ua/get-user-certificate/Ra-kS9Adfj0c3Qc7mojY","Завантажити сертифікат")</f>
        <v>Завантажити сертифікат</v>
      </c>
    </row>
    <row r="346" spans="1:3" x14ac:dyDescent="0.3">
      <c r="A346" s="1">
        <v>345</v>
      </c>
      <c r="B346" t="s">
        <v>325</v>
      </c>
      <c r="C346" t="str">
        <f>HYPERLINK("https://talan.bank.gov.ua/get-user-certificate/Ra-kS8Gg0mqbKRVCaO1X","Завантажити сертифікат")</f>
        <v>Завантажити сертифікат</v>
      </c>
    </row>
    <row r="347" spans="1:3" x14ac:dyDescent="0.3">
      <c r="A347" s="1">
        <v>346</v>
      </c>
      <c r="B347" t="s">
        <v>326</v>
      </c>
      <c r="C347" t="str">
        <f>HYPERLINK("https://talan.bank.gov.ua/get-user-certificate/Ra-kSXDJ1sTG8Rd3nmzO","Завантажити сертифікат")</f>
        <v>Завантажити сертифікат</v>
      </c>
    </row>
    <row r="348" spans="1:3" x14ac:dyDescent="0.3">
      <c r="A348" s="1">
        <v>347</v>
      </c>
      <c r="B348" t="s">
        <v>327</v>
      </c>
      <c r="C348" t="str">
        <f>HYPERLINK("https://talan.bank.gov.ua/get-user-certificate/Ra-kSgSAMDekL7YQFJNV","Завантажити сертифікат")</f>
        <v>Завантажити сертифікат</v>
      </c>
    </row>
    <row r="349" spans="1:3" x14ac:dyDescent="0.3">
      <c r="A349" s="1">
        <v>348</v>
      </c>
      <c r="B349" t="s">
        <v>328</v>
      </c>
      <c r="C349" t="str">
        <f>HYPERLINK("https://talan.bank.gov.ua/get-user-certificate/Ra-kSxjk7GUPgdj7PC48","Завантажити сертифікат")</f>
        <v>Завантажити сертифікат</v>
      </c>
    </row>
    <row r="350" spans="1:3" x14ac:dyDescent="0.3">
      <c r="A350" s="1">
        <v>349</v>
      </c>
      <c r="B350" t="s">
        <v>329</v>
      </c>
      <c r="C350" t="str">
        <f>HYPERLINK("https://talan.bank.gov.ua/get-user-certificate/Ra-kSkx4qpiplpXl9hZT","Завантажити сертифікат")</f>
        <v>Завантажити сертифікат</v>
      </c>
    </row>
    <row r="351" spans="1:3" x14ac:dyDescent="0.3">
      <c r="A351" s="1">
        <v>350</v>
      </c>
      <c r="B351" t="s">
        <v>330</v>
      </c>
      <c r="C351" t="str">
        <f>HYPERLINK("https://talan.bank.gov.ua/get-user-certificate/Ra-kS5wZFINpzD0FbnZS","Завантажити сертифікат")</f>
        <v>Завантажити сертифікат</v>
      </c>
    </row>
    <row r="352" spans="1:3" x14ac:dyDescent="0.3">
      <c r="A352" s="1">
        <v>351</v>
      </c>
      <c r="B352" t="s">
        <v>331</v>
      </c>
      <c r="C352" t="str">
        <f>HYPERLINK("https://talan.bank.gov.ua/get-user-certificate/Ra-kSVnJ8q4osUA6DY6x","Завантажити сертифікат")</f>
        <v>Завантажити сертифікат</v>
      </c>
    </row>
    <row r="353" spans="1:3" x14ac:dyDescent="0.3">
      <c r="A353" s="1">
        <v>352</v>
      </c>
      <c r="B353" t="s">
        <v>332</v>
      </c>
      <c r="C353" t="str">
        <f>HYPERLINK("https://talan.bank.gov.ua/get-user-certificate/Ra-kSYIEA9mSofJaCcng","Завантажити сертифікат")</f>
        <v>Завантажити сертифікат</v>
      </c>
    </row>
    <row r="354" spans="1:3" x14ac:dyDescent="0.3">
      <c r="A354" s="1">
        <v>353</v>
      </c>
      <c r="B354" t="s">
        <v>333</v>
      </c>
      <c r="C354" t="str">
        <f>HYPERLINK("https://talan.bank.gov.ua/get-user-certificate/Ra-kSXHvDjrXjxsX21UD","Завантажити сертифікат")</f>
        <v>Завантажити сертифікат</v>
      </c>
    </row>
    <row r="355" spans="1:3" x14ac:dyDescent="0.3">
      <c r="A355" s="1">
        <v>354</v>
      </c>
      <c r="B355" t="s">
        <v>259</v>
      </c>
      <c r="C355" t="str">
        <f>HYPERLINK("https://talan.bank.gov.ua/get-user-certificate/Ra-kSuFnjJy15pjyRAiN","Завантажити сертифікат")</f>
        <v>Завантажити сертифікат</v>
      </c>
    </row>
    <row r="356" spans="1:3" x14ac:dyDescent="0.3">
      <c r="A356" s="1">
        <v>355</v>
      </c>
      <c r="B356" t="s">
        <v>172</v>
      </c>
      <c r="C356" t="str">
        <f>HYPERLINK("https://talan.bank.gov.ua/get-user-certificate/Ra-kScAD6HMHM2kBAZNx","Завантажити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C2" r:id="rId1" tooltip="Завантажити сертифікат" display="Завантажити сертифікат"/>
    <hyperlink ref="C3" r:id="rId2" tooltip="Завантажити сертифікат" display="Завантажити сертифікат"/>
    <hyperlink ref="C4" r:id="rId3" tooltip="Завантажити сертифікат" display="Завантажити сертифікат"/>
    <hyperlink ref="C5" r:id="rId4" tooltip="Завантажити сертифікат" display="Завантажити сертифікат"/>
    <hyperlink ref="C6" r:id="rId5" tooltip="Завантажити сертифікат" display="Завантажити сертифікат"/>
    <hyperlink ref="C7" r:id="rId6" tooltip="Завантажити сертифікат" display="Завантажити сертифікат"/>
    <hyperlink ref="C8" r:id="rId7" tooltip="Завантажити сертифікат" display="Завантажити сертифікат"/>
    <hyperlink ref="C9" r:id="rId8" tooltip="Завантажити сертифікат" display="Завантажити сертифікат"/>
    <hyperlink ref="C10" r:id="rId9" tooltip="Завантажити сертифікат" display="Завантажити сертифікат"/>
    <hyperlink ref="C11" r:id="rId10" tooltip="Завантажити сертифікат" display="Завантажити сертифікат"/>
    <hyperlink ref="C12" r:id="rId11" tooltip="Завантажити сертифікат" display="Завантажити сертифікат"/>
    <hyperlink ref="C13" r:id="rId12" tooltip="Завантажити сертифікат" display="Завантажити сертифікат"/>
    <hyperlink ref="C14" r:id="rId13" tooltip="Завантажити сертифікат" display="Завантажити сертифікат"/>
    <hyperlink ref="C15" r:id="rId14" tooltip="Завантажити сертифікат" display="Завантажити сертифікат"/>
    <hyperlink ref="C16" r:id="rId15" tooltip="Завантажити сертифікат" display="Завантажити сертифікат"/>
    <hyperlink ref="C17" r:id="rId16" tooltip="Завантажити сертифікат" display="Завантажити сертифікат"/>
    <hyperlink ref="C18" r:id="rId17" tooltip="Завантажити сертифікат" display="Завантажити сертифікат"/>
    <hyperlink ref="C19" r:id="rId18" tooltip="Завантажити сертифікат" display="Завантажити сертифікат"/>
    <hyperlink ref="C20" r:id="rId19" tooltip="Завантажити сертифікат" display="Завантажити сертифікат"/>
    <hyperlink ref="C21" r:id="rId20" tooltip="Завантажити сертифікат" display="Завантажити сертифікат"/>
    <hyperlink ref="C22" r:id="rId21" tooltip="Завантажити сертифікат" display="Завантажити сертифікат"/>
    <hyperlink ref="C23" r:id="rId22" tooltip="Завантажити сертифікат" display="Завантажити сертифікат"/>
    <hyperlink ref="C24" r:id="rId23" tooltip="Завантажити сертифікат" display="Завантажити сертифікат"/>
    <hyperlink ref="C25" r:id="rId24" tooltip="Завантажити сертифікат" display="Завантажити сертифікат"/>
    <hyperlink ref="C26" r:id="rId25" tooltip="Завантажити сертифікат" display="Завантажити сертифікат"/>
    <hyperlink ref="C27" r:id="rId26" tooltip="Завантажити сертифікат" display="Завантажити сертифікат"/>
    <hyperlink ref="C28" r:id="rId27" tooltip="Завантажити сертифікат" display="Завантажити сертифікат"/>
    <hyperlink ref="C29" r:id="rId28" tooltip="Завантажити сертифікат" display="Завантажити сертифікат"/>
    <hyperlink ref="C30" r:id="rId29" tooltip="Завантажити сертифікат" display="Завантажити сертифікат"/>
    <hyperlink ref="C31" r:id="rId30" tooltip="Завантажити сертифікат" display="Завантажити сертифікат"/>
    <hyperlink ref="C32" r:id="rId31" tooltip="Завантажити сертифікат" display="Завантажити сертифікат"/>
    <hyperlink ref="C33" r:id="rId32" tooltip="Завантажити сертифікат" display="Завантажити сертифікат"/>
    <hyperlink ref="C34" r:id="rId33" tooltip="Завантажити сертифікат" display="Завантажити сертифікат"/>
    <hyperlink ref="C35" r:id="rId34" tooltip="Завантажити сертифікат" display="Завантажити сертифікат"/>
    <hyperlink ref="C36" r:id="rId35" tooltip="Завантажити сертифікат" display="Завантажити сертифікат"/>
    <hyperlink ref="C37" r:id="rId36" tooltip="Завантажити сертифікат" display="Завантажити сертифікат"/>
    <hyperlink ref="C38" r:id="rId37" tooltip="Завантажити сертифікат" display="Завантажити сертифікат"/>
    <hyperlink ref="C39" r:id="rId38" tooltip="Завантажити сертифікат" display="Завантажити сертифікат"/>
    <hyperlink ref="C40" r:id="rId39" tooltip="Завантажити сертифікат" display="Завантажити сертифікат"/>
    <hyperlink ref="C41" r:id="rId40" tooltip="Завантажити сертифікат" display="Завантажити сертифікат"/>
    <hyperlink ref="C42" r:id="rId41" tooltip="Завантажити сертифікат" display="Завантажити сертифікат"/>
    <hyperlink ref="C43" r:id="rId42" tooltip="Завантажити сертифікат" display="Завантажити сертифікат"/>
    <hyperlink ref="C44" r:id="rId43" tooltip="Завантажити сертифікат" display="Завантажити сертифікат"/>
    <hyperlink ref="C45" r:id="rId44" tooltip="Завантажити сертифікат" display="Завантажити сертифікат"/>
    <hyperlink ref="C46" r:id="rId45" tooltip="Завантажити сертифікат" display="Завантажити сертифікат"/>
    <hyperlink ref="C47" r:id="rId46" tooltip="Завантажити сертифікат" display="Завантажити сертифікат"/>
    <hyperlink ref="C48" r:id="rId47" tooltip="Завантажити сертифікат" display="Завантажити сертифікат"/>
    <hyperlink ref="C49" r:id="rId48" tooltip="Завантажити сертифікат" display="Завантажити сертифікат"/>
    <hyperlink ref="C50" r:id="rId49" tooltip="Завантажити сертифікат" display="Завантажити сертифікат"/>
    <hyperlink ref="C51" r:id="rId50" tooltip="Завантажити сертифікат" display="Завантажити сертифікат"/>
    <hyperlink ref="C52" r:id="rId51" tooltip="Завантажити сертифікат" display="Завантажити сертифікат"/>
    <hyperlink ref="C53" r:id="rId52" tooltip="Завантажити сертифікат" display="Завантажити сертифікат"/>
    <hyperlink ref="C54" r:id="rId53" tooltip="Завантажити сертифікат" display="Завантажити сертифікат"/>
    <hyperlink ref="C55" r:id="rId54" tooltip="Завантажити сертифікат" display="Завантажити сертифікат"/>
    <hyperlink ref="C56" r:id="rId55" tooltip="Завантажити сертифікат" display="Завантажити сертифікат"/>
    <hyperlink ref="C57" r:id="rId56" tooltip="Завантажити сертифікат" display="Завантажити сертифікат"/>
    <hyperlink ref="C58" r:id="rId57" tooltip="Завантажити сертифікат" display="Завантажити сертифікат"/>
    <hyperlink ref="C59" r:id="rId58" tooltip="Завантажити сертифікат" display="Завантажити сертифікат"/>
    <hyperlink ref="C60" r:id="rId59" tooltip="Завантажити сертифікат" display="Завантажити сертифікат"/>
    <hyperlink ref="C61" r:id="rId60" tooltip="Завантажити сертифікат" display="Завантажити сертифікат"/>
    <hyperlink ref="C62" r:id="rId61" tooltip="Завантажити сертифікат" display="Завантажити сертифікат"/>
    <hyperlink ref="C63" r:id="rId62" tooltip="Завантажити сертифікат" display="Завантажити сертифікат"/>
    <hyperlink ref="C64" r:id="rId63" tooltip="Завантажити сертифікат" display="Завантажити сертифікат"/>
    <hyperlink ref="C65" r:id="rId64" tooltip="Завантажити сертифікат" display="Завантажити сертифікат"/>
    <hyperlink ref="C66" r:id="rId65" tooltip="Завантажити сертифікат" display="Завантажити сертифікат"/>
    <hyperlink ref="C67" r:id="rId66" tooltip="Завантажити сертифікат" display="Завантажити сертифікат"/>
    <hyperlink ref="C68" r:id="rId67" tooltip="Завантажити сертифікат" display="Завантажити сертифікат"/>
    <hyperlink ref="C69" r:id="rId68" tooltip="Завантажити сертифікат" display="Завантажити сертифікат"/>
    <hyperlink ref="C70" r:id="rId69" tooltip="Завантажити сертифікат" display="Завантажити сертифікат"/>
    <hyperlink ref="C71" r:id="rId70" tooltip="Завантажити сертифікат" display="Завантажити сертифікат"/>
    <hyperlink ref="C72" r:id="rId71" tooltip="Завантажити сертифікат" display="Завантажити сертифікат"/>
    <hyperlink ref="C73" r:id="rId72" tooltip="Завантажити сертифікат" display="Завантажити сертифікат"/>
    <hyperlink ref="C74" r:id="rId73" tooltip="Завантажити сертифікат" display="Завантажити сертифікат"/>
    <hyperlink ref="C75" r:id="rId74" tooltip="Завантажити сертифікат" display="Завантажити сертифікат"/>
    <hyperlink ref="C76" r:id="rId75" tooltip="Завантажити сертифікат" display="Завантажити сертифікат"/>
    <hyperlink ref="C77" r:id="rId76" tooltip="Завантажити сертифікат" display="Завантажити сертифікат"/>
    <hyperlink ref="C78" r:id="rId77" tooltip="Завантажити сертифікат" display="Завантажити сертифікат"/>
    <hyperlink ref="C79" r:id="rId78" tooltip="Завантажити сертифікат" display="Завантажити сертифікат"/>
    <hyperlink ref="C80" r:id="rId79" tooltip="Завантажити сертифікат" display="Завантажити сертифікат"/>
    <hyperlink ref="C81" r:id="rId80" tooltip="Завантажити сертифікат" display="Завантажити сертифікат"/>
    <hyperlink ref="C82" r:id="rId81" tooltip="Завантажити сертифікат" display="Завантажити сертифікат"/>
    <hyperlink ref="C83" r:id="rId82" tooltip="Завантажити сертифікат" display="Завантажити сертифікат"/>
    <hyperlink ref="C84" r:id="rId83" tooltip="Завантажити сертифікат" display="Завантажити сертифікат"/>
    <hyperlink ref="C85" r:id="rId84" tooltip="Завантажити сертифікат" display="Завантажити сертифікат"/>
    <hyperlink ref="C86" r:id="rId85" tooltip="Завантажити сертифікат" display="Завантажити сертифікат"/>
    <hyperlink ref="C87" r:id="rId86" tooltip="Завантажити сертифікат" display="Завантажити сертифікат"/>
    <hyperlink ref="C88" r:id="rId87" tooltip="Завантажити сертифікат" display="Завантажити сертифікат"/>
    <hyperlink ref="C89" r:id="rId88" tooltip="Завантажити сертифікат" display="Завантажити сертифікат"/>
    <hyperlink ref="C90" r:id="rId89" tooltip="Завантажити сертифікат" display="Завантажити сертифікат"/>
    <hyperlink ref="C91" r:id="rId90" tooltip="Завантажити сертифікат" display="Завантажити сертифікат"/>
    <hyperlink ref="C92" r:id="rId91" tooltip="Завантажити сертифікат" display="Завантажити сертифікат"/>
    <hyperlink ref="C93" r:id="rId92" tooltip="Завантажити сертифікат" display="Завантажити сертифікат"/>
    <hyperlink ref="C94" r:id="rId93" tooltip="Завантажити сертифікат" display="Завантажити сертифікат"/>
    <hyperlink ref="C95" r:id="rId94" tooltip="Завантажити сертифікат" display="Завантажити сертифікат"/>
    <hyperlink ref="C96" r:id="rId95" tooltip="Завантажити сертифікат" display="Завантажити сертифікат"/>
    <hyperlink ref="C97" r:id="rId96" tooltip="Завантажити сертифікат" display="Завантажити сертифікат"/>
    <hyperlink ref="C98" r:id="rId97" tooltip="Завантажити сертифікат" display="Завантажити сертифікат"/>
    <hyperlink ref="C99" r:id="rId98" tooltip="Завантажити сертифікат" display="Завантажити сертифікат"/>
    <hyperlink ref="C100" r:id="rId99" tooltip="Завантажити сертифікат" display="Завантажити сертифікат"/>
    <hyperlink ref="C101" r:id="rId100" tooltip="Завантажити сертифікат" display="Завантажити сертифікат"/>
    <hyperlink ref="C102" r:id="rId101" tooltip="Завантажити сертифікат" display="Завантажити сертифікат"/>
    <hyperlink ref="C103" r:id="rId102" tooltip="Завантажити сертифікат" display="Завантажити сертифікат"/>
    <hyperlink ref="C104" r:id="rId103" tooltip="Завантажити сертифікат" display="Завантажити сертифікат"/>
    <hyperlink ref="C105" r:id="rId104" tooltip="Завантажити сертифікат" display="Завантажити сертифікат"/>
    <hyperlink ref="C106" r:id="rId105" tooltip="Завантажити сертифікат" display="Завантажити сертифікат"/>
    <hyperlink ref="C107" r:id="rId106" tooltip="Завантажити сертифікат" display="Завантажити сертифікат"/>
    <hyperlink ref="C108" r:id="rId107" tooltip="Завантажити сертифікат" display="Завантажити сертифікат"/>
    <hyperlink ref="C109" r:id="rId108" tooltip="Завантажити сертифікат" display="Завантажити сертифікат"/>
    <hyperlink ref="C110" r:id="rId109" tooltip="Завантажити сертифікат" display="Завантажити сертифікат"/>
    <hyperlink ref="C111" r:id="rId110" tooltip="Завантажити сертифікат" display="Завантажити сертифікат"/>
    <hyperlink ref="C112" r:id="rId111" tooltip="Завантажити сертифікат" display="Завантажити сертифікат"/>
    <hyperlink ref="C113" r:id="rId112" tooltip="Завантажити сертифікат" display="Завантажити сертифікат"/>
    <hyperlink ref="C114" r:id="rId113" tooltip="Завантажити сертифікат" display="Завантажити сертифікат"/>
    <hyperlink ref="C115" r:id="rId114" tooltip="Завантажити сертифікат" display="Завантажити сертифікат"/>
    <hyperlink ref="C116" r:id="rId115" tooltip="Завантажити сертифікат" display="Завантажити сертифікат"/>
    <hyperlink ref="C117" r:id="rId116" tooltip="Завантажити сертифікат" display="Завантажити сертифікат"/>
    <hyperlink ref="C118" r:id="rId117" tooltip="Завантажити сертифікат" display="Завантажити сертифікат"/>
    <hyperlink ref="C119" r:id="rId118" tooltip="Завантажити сертифікат" display="Завантажити сертифікат"/>
    <hyperlink ref="C120" r:id="rId119" tooltip="Завантажити сертифікат" display="Завантажити сертифікат"/>
    <hyperlink ref="C121" r:id="rId120" tooltip="Завантажити сертифікат" display="Завантажити сертифікат"/>
    <hyperlink ref="C122" r:id="rId121" tooltip="Завантажити сертифікат" display="Завантажити сертифікат"/>
    <hyperlink ref="C123" r:id="rId122" tooltip="Завантажити сертифікат" display="Завантажити сертифікат"/>
    <hyperlink ref="C124" r:id="rId123" tooltip="Завантажити сертифікат" display="Завантажити сертифікат"/>
    <hyperlink ref="C125" r:id="rId124" tooltip="Завантажити сертифікат" display="Завантажити сертифікат"/>
    <hyperlink ref="C126" r:id="rId125" tooltip="Завантажити сертифікат" display="Завантажити сертифікат"/>
    <hyperlink ref="C127" r:id="rId126" tooltip="Завантажити сертифікат" display="Завантажити сертифікат"/>
    <hyperlink ref="C128" r:id="rId127" tooltip="Завантажити сертифікат" display="Завантажити сертифікат"/>
    <hyperlink ref="C129" r:id="rId128" tooltip="Завантажити сертифікат" display="Завантажити сертифікат"/>
    <hyperlink ref="C130" r:id="rId129" tooltip="Завантажити сертифікат" display="Завантажити сертифікат"/>
    <hyperlink ref="C131" r:id="rId130" tooltip="Завантажити сертифікат" display="Завантажити сертифікат"/>
    <hyperlink ref="C132" r:id="rId131" tooltip="Завантажити сертифікат" display="Завантажити сертифікат"/>
    <hyperlink ref="C133" r:id="rId132" tooltip="Завантажити сертифікат" display="Завантажити сертифікат"/>
    <hyperlink ref="C134" r:id="rId133" tooltip="Завантажити сертифікат" display="Завантажити сертифікат"/>
    <hyperlink ref="C135" r:id="rId134" tooltip="Завантажити сертифікат" display="Завантажити сертифікат"/>
    <hyperlink ref="C136" r:id="rId135" tooltip="Завантажити сертифікат" display="Завантажити сертифікат"/>
    <hyperlink ref="C137" r:id="rId136" tooltip="Завантажити сертифікат" display="Завантажити сертифікат"/>
    <hyperlink ref="C138" r:id="rId137" tooltip="Завантажити сертифікат" display="Завантажити сертифікат"/>
    <hyperlink ref="C139" r:id="rId138" tooltip="Завантажити сертифікат" display="Завантажити сертифікат"/>
    <hyperlink ref="C140" r:id="rId139" tooltip="Завантажити сертифікат" display="Завантажити сертифікат"/>
    <hyperlink ref="C141" r:id="rId140" tooltip="Завантажити сертифікат" display="Завантажити сертифікат"/>
    <hyperlink ref="C142" r:id="rId141" tooltip="Завантажити сертифікат" display="Завантажити сертифікат"/>
    <hyperlink ref="C143" r:id="rId142" tooltip="Завантажити сертифікат" display="Завантажити сертифікат"/>
    <hyperlink ref="C144" r:id="rId143" tooltip="Завантажити сертифікат" display="Завантажити сертифікат"/>
    <hyperlink ref="C145" r:id="rId144" tooltip="Завантажити сертифікат" display="Завантажити сертифікат"/>
    <hyperlink ref="C146" r:id="rId145" tooltip="Завантажити сертифікат" display="Завантажити сертифікат"/>
    <hyperlink ref="C147" r:id="rId146" tooltip="Завантажити сертифікат" display="Завантажити сертифікат"/>
    <hyperlink ref="C148" r:id="rId147" tooltip="Завантажити сертифікат" display="Завантажити сертифікат"/>
    <hyperlink ref="C149" r:id="rId148" tooltip="Завантажити сертифікат" display="Завантажити сертифікат"/>
    <hyperlink ref="C150" r:id="rId149" tooltip="Завантажити сертифікат" display="Завантажити сертифікат"/>
    <hyperlink ref="C151" r:id="rId150" tooltip="Завантажити сертифікат" display="Завантажити сертифікат"/>
    <hyperlink ref="C152" r:id="rId151" tooltip="Завантажити сертифікат" display="Завантажити сертифікат"/>
    <hyperlink ref="C153" r:id="rId152" tooltip="Завантажити сертифікат" display="Завантажити сертифікат"/>
    <hyperlink ref="C154" r:id="rId153" tooltip="Завантажити сертифікат" display="Завантажити сертифікат"/>
    <hyperlink ref="C155" r:id="rId154" tooltip="Завантажити сертифікат" display="Завантажити сертифікат"/>
    <hyperlink ref="C156" r:id="rId155" tooltip="Завантажити сертифікат" display="Завантажити сертифікат"/>
    <hyperlink ref="C157" r:id="rId156" tooltip="Завантажити сертифікат" display="Завантажити сертифікат"/>
    <hyperlink ref="C158" r:id="rId157" tooltip="Завантажити сертифікат" display="Завантажити сертифікат"/>
    <hyperlink ref="C159" r:id="rId158" tooltip="Завантажити сертифікат" display="Завантажити сертифікат"/>
    <hyperlink ref="C160" r:id="rId159" tooltip="Завантажити сертифікат" display="Завантажити сертифікат"/>
    <hyperlink ref="C161" r:id="rId160" tooltip="Завантажити сертифікат" display="Завантажити сертифікат"/>
    <hyperlink ref="C162" r:id="rId161" tooltip="Завантажити сертифікат" display="Завантажити сертифікат"/>
    <hyperlink ref="C163" r:id="rId162" tooltip="Завантажити сертифікат" display="Завантажити сертифікат"/>
    <hyperlink ref="C164" r:id="rId163" tooltip="Завантажити сертифікат" display="Завантажити сертифікат"/>
    <hyperlink ref="C165" r:id="rId164" tooltip="Завантажити сертифікат" display="Завантажити сертифікат"/>
    <hyperlink ref="C166" r:id="rId165" tooltip="Завантажити сертифікат" display="Завантажити сертифікат"/>
    <hyperlink ref="C167" r:id="rId166" tooltip="Завантажити сертифікат" display="Завантажити сертифікат"/>
    <hyperlink ref="C168" r:id="rId167" tooltip="Завантажити сертифікат" display="Завантажити сертифікат"/>
    <hyperlink ref="C169" r:id="rId168" tooltip="Завантажити сертифікат" display="Завантажити сертифікат"/>
    <hyperlink ref="C170" r:id="rId169" tooltip="Завантажити сертифікат" display="Завантажити сертифікат"/>
    <hyperlink ref="C171" r:id="rId170" tooltip="Завантажити сертифікат" display="Завантажити сертифікат"/>
    <hyperlink ref="C172" r:id="rId171" tooltip="Завантажити сертифікат" display="Завантажити сертифікат"/>
    <hyperlink ref="C173" r:id="rId172" tooltip="Завантажити сертифікат" display="Завантажити сертифікат"/>
    <hyperlink ref="C174" r:id="rId173" tooltip="Завантажити сертифікат" display="Завантажити сертифікат"/>
    <hyperlink ref="C175" r:id="rId174" tooltip="Завантажити сертифікат" display="Завантажити сертифікат"/>
    <hyperlink ref="C176" r:id="rId175" tooltip="Завантажити сертифікат" display="Завантажити сертифікат"/>
    <hyperlink ref="C177" r:id="rId176" tooltip="Завантажити сертифікат" display="Завантажити сертифікат"/>
    <hyperlink ref="C178" r:id="rId177" tooltip="Завантажити сертифікат" display="Завантажити сертифікат"/>
    <hyperlink ref="C179" r:id="rId178" tooltip="Завантажити сертифікат" display="Завантажити сертифікат"/>
    <hyperlink ref="C180" r:id="rId179" tooltip="Завантажити сертифікат" display="Завантажити сертифікат"/>
    <hyperlink ref="C181" r:id="rId180" tooltip="Завантажити сертифікат" display="Завантажити сертифікат"/>
    <hyperlink ref="C182" r:id="rId181" tooltip="Завантажити сертифікат" display="Завантажити сертифікат"/>
    <hyperlink ref="C183" r:id="rId182" tooltip="Завантажити сертифікат" display="Завантажити сертифікат"/>
    <hyperlink ref="C184" r:id="rId183" tooltip="Завантажити сертифікат" display="Завантажити сертифікат"/>
    <hyperlink ref="C185" r:id="rId184" tooltip="Завантажити сертифікат" display="Завантажити сертифікат"/>
    <hyperlink ref="C186" r:id="rId185" tooltip="Завантажити сертифікат" display="Завантажити сертифікат"/>
    <hyperlink ref="C187" r:id="rId186" tooltip="Завантажити сертифікат" display="Завантажити сертифікат"/>
    <hyperlink ref="C188" r:id="rId187" tooltip="Завантажити сертифікат" display="Завантажити сертифікат"/>
    <hyperlink ref="C189" r:id="rId188" tooltip="Завантажити сертифікат" display="Завантажити сертифікат"/>
    <hyperlink ref="C190" r:id="rId189" tooltip="Завантажити сертифікат" display="Завантажити сертифікат"/>
    <hyperlink ref="C191" r:id="rId190" tooltip="Завантажити сертифікат" display="Завантажити сертифікат"/>
    <hyperlink ref="C192" r:id="rId191" tooltip="Завантажити сертифікат" display="Завантажити сертифікат"/>
    <hyperlink ref="C193" r:id="rId192" tooltip="Завантажити сертифікат" display="Завантажити сертифікат"/>
    <hyperlink ref="C194" r:id="rId193" tooltip="Завантажити сертифікат" display="Завантажити сертифікат"/>
    <hyperlink ref="C195" r:id="rId194" tooltip="Завантажити сертифікат" display="Завантажити сертифікат"/>
    <hyperlink ref="C196" r:id="rId195" tooltip="Завантажити сертифікат" display="Завантажити сертифікат"/>
    <hyperlink ref="C197" r:id="rId196" tooltip="Завантажити сертифікат" display="Завантажити сертифікат"/>
    <hyperlink ref="C198" r:id="rId197" tooltip="Завантажити сертифікат" display="Завантажити сертифікат"/>
    <hyperlink ref="C199" r:id="rId198" tooltip="Завантажити сертифікат" display="Завантажити сертифікат"/>
    <hyperlink ref="C200" r:id="rId199" tooltip="Завантажити сертифікат" display="Завантажити сертифікат"/>
    <hyperlink ref="C201" r:id="rId200" tooltip="Завантажити сертифікат" display="Завантажити сертифікат"/>
    <hyperlink ref="C202" r:id="rId201" tooltip="Завантажити сертифікат" display="Завантажити сертифікат"/>
    <hyperlink ref="C203" r:id="rId202" tooltip="Завантажити сертифікат" display="Завантажити сертифікат"/>
    <hyperlink ref="C204" r:id="rId203" tooltip="Завантажити сертифікат" display="Завантажити сертифікат"/>
    <hyperlink ref="C205" r:id="rId204" tooltip="Завантажити сертифікат" display="Завантажити сертифікат"/>
    <hyperlink ref="C206" r:id="rId205" tooltip="Завантажити сертифікат" display="Завантажити сертифікат"/>
    <hyperlink ref="C207" r:id="rId206" tooltip="Завантажити сертифікат" display="Завантажити сертифікат"/>
    <hyperlink ref="C208" r:id="rId207" tooltip="Завантажити сертифікат" display="Завантажити сертифікат"/>
    <hyperlink ref="C209" r:id="rId208" tooltip="Завантажити сертифікат" display="Завантажити сертифікат"/>
    <hyperlink ref="C210" r:id="rId209" tooltip="Завантажити сертифікат" display="Завантажити сертифікат"/>
    <hyperlink ref="C211" r:id="rId210" tooltip="Завантажити сертифікат" display="Завантажити сертифікат"/>
    <hyperlink ref="C212" r:id="rId211" tooltip="Завантажити сертифікат" display="Завантажити сертифікат"/>
    <hyperlink ref="C213" r:id="rId212" tooltip="Завантажити сертифікат" display="Завантажити сертифікат"/>
    <hyperlink ref="C214" r:id="rId213" tooltip="Завантажити сертифікат" display="Завантажити сертифікат"/>
    <hyperlink ref="C215" r:id="rId214" tooltip="Завантажити сертифікат" display="Завантажити сертифікат"/>
    <hyperlink ref="C216" r:id="rId215" tooltip="Завантажити сертифікат" display="Завантажити сертифікат"/>
    <hyperlink ref="C217" r:id="rId216" tooltip="Завантажити сертифікат" display="Завантажити сертифікат"/>
    <hyperlink ref="C218" r:id="rId217" tooltip="Завантажити сертифікат" display="Завантажити сертифікат"/>
    <hyperlink ref="C219" r:id="rId218" tooltip="Завантажити сертифікат" display="Завантажити сертифікат"/>
    <hyperlink ref="C220" r:id="rId219" tooltip="Завантажити сертифікат" display="Завантажити сертифікат"/>
    <hyperlink ref="C221" r:id="rId220" tooltip="Завантажити сертифікат" display="Завантажити сертифікат"/>
    <hyperlink ref="C222" r:id="rId221" tooltip="Завантажити сертифікат" display="Завантажити сертифікат"/>
    <hyperlink ref="C223" r:id="rId222" tooltip="Завантажити сертифікат" display="Завантажити сертифікат"/>
    <hyperlink ref="C224" r:id="rId223" tooltip="Завантажити сертифікат" display="Завантажити сертифікат"/>
    <hyperlink ref="C225" r:id="rId224" tooltip="Завантажити сертифікат" display="Завантажити сертифікат"/>
    <hyperlink ref="C226" r:id="rId225" tooltip="Завантажити сертифікат" display="Завантажити сертифікат"/>
    <hyperlink ref="C227" r:id="rId226" tooltip="Завантажити сертифікат" display="Завантажити сертифікат"/>
    <hyperlink ref="C228" r:id="rId227" tooltip="Завантажити сертифікат" display="Завантажити сертифікат"/>
    <hyperlink ref="C229" r:id="rId228" tooltip="Завантажити сертифікат" display="Завантажити сертифікат"/>
    <hyperlink ref="C230" r:id="rId229" tooltip="Завантажити сертифікат" display="Завантажити сертифікат"/>
    <hyperlink ref="C231" r:id="rId230" tooltip="Завантажити сертифікат" display="Завантажити сертифікат"/>
    <hyperlink ref="C232" r:id="rId231" tooltip="Завантажити сертифікат" display="Завантажити сертифікат"/>
    <hyperlink ref="C233" r:id="rId232" tooltip="Завантажити сертифікат" display="Завантажити сертифікат"/>
    <hyperlink ref="C234" r:id="rId233" tooltip="Завантажити сертифікат" display="Завантажити сертифікат"/>
    <hyperlink ref="C235" r:id="rId234" tooltip="Завантажити сертифікат" display="Завантажити сертифікат"/>
    <hyperlink ref="C236" r:id="rId235" tooltip="Завантажити сертифікат" display="Завантажити сертифікат"/>
    <hyperlink ref="C237" r:id="rId236" tooltip="Завантажити сертифікат" display="Завантажити сертифікат"/>
    <hyperlink ref="C238" r:id="rId237" tooltip="Завантажити сертифікат" display="Завантажити сертифікат"/>
    <hyperlink ref="C239" r:id="rId238" tooltip="Завантажити сертифікат" display="Завантажити сертифікат"/>
    <hyperlink ref="C240" r:id="rId239" tooltip="Завантажити сертифікат" display="Завантажити сертифікат"/>
    <hyperlink ref="C241" r:id="rId240" tooltip="Завантажити сертифікат" display="Завантажити сертифікат"/>
    <hyperlink ref="C242" r:id="rId241" tooltip="Завантажити сертифікат" display="Завантажити сертифікат"/>
    <hyperlink ref="C243" r:id="rId242" tooltip="Завантажити сертифікат" display="Завантажити сертифікат"/>
    <hyperlink ref="C244" r:id="rId243" tooltip="Завантажити сертифікат" display="Завантажити сертифікат"/>
    <hyperlink ref="C245" r:id="rId244" tooltip="Завантажити сертифікат" display="Завантажити сертифікат"/>
    <hyperlink ref="C246" r:id="rId245" tooltip="Завантажити сертифікат" display="Завантажити сертифікат"/>
    <hyperlink ref="C247" r:id="rId246" tooltip="Завантажити сертифікат" display="Завантажити сертифікат"/>
    <hyperlink ref="C248" r:id="rId247" tooltip="Завантажити сертифікат" display="Завантажити сертифікат"/>
    <hyperlink ref="C249" r:id="rId248" tooltip="Завантажити сертифікат" display="Завантажити сертифікат"/>
    <hyperlink ref="C250" r:id="rId249" tooltip="Завантажити сертифікат" display="Завантажити сертифікат"/>
    <hyperlink ref="C251" r:id="rId250" tooltip="Завантажити сертифікат" display="Завантажити сертифікат"/>
    <hyperlink ref="C252" r:id="rId251" tooltip="Завантажити сертифікат" display="Завантажити сертифікат"/>
    <hyperlink ref="C253" r:id="rId252" tooltip="Завантажити сертифікат" display="Завантажити сертифікат"/>
    <hyperlink ref="C254" r:id="rId253" tooltip="Завантажити сертифікат" display="Завантажити сертифікат"/>
    <hyperlink ref="C255" r:id="rId254" tooltip="Завантажити сертифікат" display="Завантажити сертифікат"/>
    <hyperlink ref="C256" r:id="rId255" tooltip="Завантажити сертифікат" display="Завантажити сертифікат"/>
    <hyperlink ref="C257" r:id="rId256" tooltip="Завантажити сертифікат" display="Завантажити сертифікат"/>
    <hyperlink ref="C258" r:id="rId257" tooltip="Завантажити сертифікат" display="Завантажити сертифікат"/>
    <hyperlink ref="C259" r:id="rId258" tooltip="Завантажити сертифікат" display="Завантажити сертифікат"/>
    <hyperlink ref="C260" r:id="rId259" tooltip="Завантажити сертифікат" display="Завантажити сертифікат"/>
    <hyperlink ref="C261" r:id="rId260" tooltip="Завантажити сертифікат" display="Завантажити сертифікат"/>
    <hyperlink ref="C262" r:id="rId261" tooltip="Завантажити сертифікат" display="Завантажити сертифікат"/>
    <hyperlink ref="C263" r:id="rId262" tooltip="Завантажити сертифікат" display="Завантажити сертифікат"/>
    <hyperlink ref="C264" r:id="rId263" tooltip="Завантажити сертифікат" display="Завантажити сертифікат"/>
    <hyperlink ref="C265" r:id="rId264" tooltip="Завантажити сертифікат" display="Завантажити сертифікат"/>
    <hyperlink ref="C266" r:id="rId265" tooltip="Завантажити сертифікат" display="Завантажити сертифікат"/>
    <hyperlink ref="C267" r:id="rId266" tooltip="Завантажити сертифікат" display="Завантажити сертифікат"/>
    <hyperlink ref="C268" r:id="rId267" tooltip="Завантажити сертифікат" display="Завантажити сертифікат"/>
    <hyperlink ref="C269" r:id="rId268" tooltip="Завантажити сертифікат" display="Завантажити сертифікат"/>
    <hyperlink ref="C270" r:id="rId269" tooltip="Завантажити сертифікат" display="Завантажити сертифікат"/>
    <hyperlink ref="C271" r:id="rId270" tooltip="Завантажити сертифікат" display="Завантажити сертифікат"/>
    <hyperlink ref="C272" r:id="rId271" tooltip="Завантажити сертифікат" display="Завантажити сертифікат"/>
    <hyperlink ref="C273" r:id="rId272" tooltip="Завантажити сертифікат" display="Завантажити сертифікат"/>
    <hyperlink ref="C274" r:id="rId273" tooltip="Завантажити сертифікат" display="Завантажити сертифікат"/>
    <hyperlink ref="C275" r:id="rId274" tooltip="Завантажити сертифікат" display="Завантажити сертифікат"/>
    <hyperlink ref="C276" r:id="rId275" tooltip="Завантажити сертифікат" display="Завантажити сертифікат"/>
    <hyperlink ref="C277" r:id="rId276" tooltip="Завантажити сертифікат" display="Завантажити сертифікат"/>
    <hyperlink ref="C278" r:id="rId277" tooltip="Завантажити сертифікат" display="Завантажити сертифікат"/>
    <hyperlink ref="C279" r:id="rId278" tooltip="Завантажити сертифікат" display="Завантажити сертифікат"/>
    <hyperlink ref="C280" r:id="rId279" tooltip="Завантажити сертифікат" display="Завантажити сертифікат"/>
    <hyperlink ref="C281" r:id="rId280" tooltip="Завантажити сертифікат" display="Завантажити сертифікат"/>
    <hyperlink ref="C282" r:id="rId281" tooltip="Завантажити сертифікат" display="Завантажити сертифікат"/>
    <hyperlink ref="C283" r:id="rId282" tooltip="Завантажити сертифікат" display="Завантажити сертифікат"/>
    <hyperlink ref="C284" r:id="rId283" tooltip="Завантажити сертифікат" display="Завантажити сертифікат"/>
    <hyperlink ref="C285" r:id="rId284" tooltip="Завантажити сертифікат" display="Завантажити сертифікат"/>
    <hyperlink ref="C286" r:id="rId285" tooltip="Завантажити сертифікат" display="Завантажити сертифікат"/>
    <hyperlink ref="C287" r:id="rId286" tooltip="Завантажити сертифікат" display="Завантажити сертифікат"/>
    <hyperlink ref="C288" r:id="rId287" tooltip="Завантажити сертифікат" display="Завантажити сертифікат"/>
    <hyperlink ref="C289" r:id="rId288" tooltip="Завантажити сертифікат" display="Завантажити сертифікат"/>
    <hyperlink ref="C290" r:id="rId289" tooltip="Завантажити сертифікат" display="Завантажити сертифікат"/>
    <hyperlink ref="C291" r:id="rId290" tooltip="Завантажити сертифікат" display="Завантажити сертифікат"/>
    <hyperlink ref="C292" r:id="rId291" tooltip="Завантажити сертифікат" display="Завантажити сертифікат"/>
    <hyperlink ref="C293" r:id="rId292" tooltip="Завантажити сертифікат" display="Завантажити сертифікат"/>
    <hyperlink ref="C294" r:id="rId293" tooltip="Завантажити сертифікат" display="Завантажити сертифікат"/>
    <hyperlink ref="C295" r:id="rId294" tooltip="Завантажити сертифікат" display="Завантажити сертифікат"/>
    <hyperlink ref="C296" r:id="rId295" tooltip="Завантажити сертифікат" display="Завантажити сертифікат"/>
    <hyperlink ref="C297" r:id="rId296" tooltip="Завантажити сертифікат" display="Завантажити сертифікат"/>
    <hyperlink ref="C298" r:id="rId297" tooltip="Завантажити сертифікат" display="Завантажити сертифікат"/>
    <hyperlink ref="C299" r:id="rId298" tooltip="Завантажити сертифікат" display="Завантажити сертифікат"/>
    <hyperlink ref="C300" r:id="rId299" tooltip="Завантажити сертифікат" display="Завантажити сертифікат"/>
    <hyperlink ref="C301" r:id="rId300" tooltip="Завантажити сертифікат" display="Завантажити сертифікат"/>
    <hyperlink ref="C302" r:id="rId301" tooltip="Завантажити сертифікат" display="Завантажити сертифікат"/>
    <hyperlink ref="C303" r:id="rId302" tooltip="Завантажити сертифікат" display="Завантажити сертифікат"/>
    <hyperlink ref="C304" r:id="rId303" tooltip="Завантажити сертифікат" display="Завантажити сертифікат"/>
    <hyperlink ref="C305" r:id="rId304" tooltip="Завантажити сертифікат" display="Завантажити сертифікат"/>
    <hyperlink ref="C306" r:id="rId305" tooltip="Завантажити сертифікат" display="Завантажити сертифікат"/>
    <hyperlink ref="C307" r:id="rId306" tooltip="Завантажити сертифікат" display="Завантажити сертифікат"/>
    <hyperlink ref="C308" r:id="rId307" tooltip="Завантажити сертифікат" display="Завантажити сертифікат"/>
    <hyperlink ref="C309" r:id="rId308" tooltip="Завантажити сертифікат" display="Завантажити сертифікат"/>
    <hyperlink ref="C310" r:id="rId309" tooltip="Завантажити сертифікат" display="Завантажити сертифікат"/>
    <hyperlink ref="C311" r:id="rId310" tooltip="Завантажити сертифікат" display="Завантажити сертифікат"/>
    <hyperlink ref="C312" r:id="rId311" tooltip="Завантажити сертифікат" display="Завантажити сертифікат"/>
    <hyperlink ref="C313" r:id="rId312" tooltip="Завантажити сертифікат" display="Завантажити сертифікат"/>
    <hyperlink ref="C314" r:id="rId313" tooltip="Завантажити сертифікат" display="Завантажити сертифікат"/>
    <hyperlink ref="C315" r:id="rId314" tooltip="Завантажити сертифікат" display="Завантажити сертифікат"/>
    <hyperlink ref="C316" r:id="rId315" tooltip="Завантажити сертифікат" display="Завантажити сертифікат"/>
    <hyperlink ref="C317" r:id="rId316" tooltip="Завантажити сертифікат" display="Завантажити сертифікат"/>
    <hyperlink ref="C318" r:id="rId317" tooltip="Завантажити сертифікат" display="Завантажити сертифікат"/>
    <hyperlink ref="C319" r:id="rId318" tooltip="Завантажити сертифікат" display="Завантажити сертифікат"/>
    <hyperlink ref="C320" r:id="rId319" tooltip="Завантажити сертифікат" display="Завантажити сертифікат"/>
    <hyperlink ref="C321" r:id="rId320" tooltip="Завантажити сертифікат" display="Завантажити сертифікат"/>
    <hyperlink ref="C322" r:id="rId321" tooltip="Завантажити сертифікат" display="Завантажити сертифікат"/>
    <hyperlink ref="C323" r:id="rId322" tooltip="Завантажити сертифікат" display="Завантажити сертифікат"/>
    <hyperlink ref="C324" r:id="rId323" tooltip="Завантажити сертифікат" display="Завантажити сертифікат"/>
    <hyperlink ref="C325" r:id="rId324" tooltip="Завантажити сертифікат" display="Завантажити сертифікат"/>
    <hyperlink ref="C326" r:id="rId325" tooltip="Завантажити сертифікат" display="Завантажити сертифікат"/>
    <hyperlink ref="C327" r:id="rId326" tooltip="Завантажити сертифікат" display="Завантажити сертифікат"/>
    <hyperlink ref="C328" r:id="rId327" tooltip="Завантажити сертифікат" display="Завантажити сертифікат"/>
    <hyperlink ref="C329" r:id="rId328" tooltip="Завантажити сертифікат" display="Завантажити сертифікат"/>
    <hyperlink ref="C330" r:id="rId329" tooltip="Завантажити сертифікат" display="Завантажити сертифікат"/>
    <hyperlink ref="C331" r:id="rId330" tooltip="Завантажити сертифікат" display="Завантажити сертифікат"/>
    <hyperlink ref="C332" r:id="rId331" tooltip="Завантажити сертифікат" display="Завантажити сертифікат"/>
    <hyperlink ref="C333" r:id="rId332" tooltip="Завантажити сертифікат" display="Завантажити сертифікат"/>
    <hyperlink ref="C334" r:id="rId333" tooltip="Завантажити сертифікат" display="Завантажити сертифікат"/>
    <hyperlink ref="C335" r:id="rId334" tooltip="Завантажити сертифікат" display="Завантажити сертифікат"/>
    <hyperlink ref="C336" r:id="rId335" tooltip="Завантажити сертифікат" display="Завантажити сертифікат"/>
    <hyperlink ref="C337" r:id="rId336" tooltip="Завантажити сертифікат" display="Завантажити сертифікат"/>
    <hyperlink ref="C338" r:id="rId337" tooltip="Завантажити сертифікат" display="Завантажити сертифікат"/>
    <hyperlink ref="C339" r:id="rId338" tooltip="Завантажити сертифікат" display="Завантажити сертифікат"/>
    <hyperlink ref="C340" r:id="rId339" tooltip="Завантажити сертифікат" display="Завантажити сертифікат"/>
    <hyperlink ref="C341" r:id="rId340" tooltip="Завантажити сертифікат" display="Завантажити сертифікат"/>
    <hyperlink ref="C342" r:id="rId341" tooltip="Завантажити сертифікат" display="Завантажити сертифікат"/>
    <hyperlink ref="C343" r:id="rId342" tooltip="Завантажити сертифікат" display="Завантажити сертифікат"/>
    <hyperlink ref="C344" r:id="rId343" tooltip="Завантажити сертифікат" display="Завантажити сертифікат"/>
    <hyperlink ref="C345" r:id="rId344" tooltip="Завантажити сертифікат" display="Завантажити сертифікат"/>
    <hyperlink ref="C346" r:id="rId345" tooltip="Завантажити сертифікат" display="Завантажити сертифікат"/>
    <hyperlink ref="C347" r:id="rId346" tooltip="Завантажити сертифікат" display="Завантажити сертифікат"/>
    <hyperlink ref="C348" r:id="rId347" tooltip="Завантажити сертифікат" display="Завантажити сертифікат"/>
    <hyperlink ref="C349" r:id="rId348" tooltip="Завантажити сертифікат" display="Завантажити сертифікат"/>
    <hyperlink ref="C350" r:id="rId349" tooltip="Завантажити сертифікат" display="Завантажити сертифікат"/>
    <hyperlink ref="C351" r:id="rId350" tooltip="Завантажити сертифікат" display="Завантажити сертифікат"/>
    <hyperlink ref="C352" r:id="rId351" tooltip="Завантажити сертифікат" display="Завантажити сертифікат"/>
    <hyperlink ref="C353" r:id="rId352" tooltip="Завантажити сертифікат" display="Завантажити сертифікат"/>
    <hyperlink ref="C354" r:id="rId353" tooltip="Завантажити сертифікат" display="Завантажити сертифікат"/>
    <hyperlink ref="C355" r:id="rId354" tooltip="Завантажити сертифікат" display="Завантажити сертифікат"/>
    <hyperlink ref="C356" r:id="rId355" tooltip="Завантажити сертифікат" display="Завантажити сертифікат"/>
  </hyperlinks>
  <pageMargins left="0.7" right="0.7" top="0.75" bottom="0.75" header="0.3" footer="0.3"/>
  <pageSetup orientation="portrait" r:id="rId3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2025-01-02T16:41:51Z</dcterms:created>
  <dcterms:modified xsi:type="dcterms:W3CDTF">2025-01-07T11:28:36Z</dcterms:modified>
  <cp:category/>
</cp:coreProperties>
</file>