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Школа страхування_2024\Сертифікати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91" i="1" l="1"/>
  <c r="D550" i="1" l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<sst xmlns="http://schemas.openxmlformats.org/spreadsheetml/2006/main" count="1102" uniqueCount="1102">
  <si>
    <t>ПІБ</t>
  </si>
  <si>
    <t>Посилання на сертифікат</t>
  </si>
  <si>
    <t>SI2024_575</t>
  </si>
  <si>
    <t>Суздалєва Олена Сергіївна</t>
  </si>
  <si>
    <t>SI2024_576</t>
  </si>
  <si>
    <t>Зоря Світлана Петрівна</t>
  </si>
  <si>
    <t>SI2024_577</t>
  </si>
  <si>
    <t>Матвєєва Ірина Дмитрівна</t>
  </si>
  <si>
    <t>SI2024_578</t>
  </si>
  <si>
    <t xml:space="preserve">Беницька Марина Олександрівна </t>
  </si>
  <si>
    <t>SI2024_579</t>
  </si>
  <si>
    <t xml:space="preserve">Гребенюк Надія Василівна </t>
  </si>
  <si>
    <t>SI2024_580</t>
  </si>
  <si>
    <t>Шолойко Антоніна Сергіївна</t>
  </si>
  <si>
    <t>SI2024_581</t>
  </si>
  <si>
    <t>Юхименко Володимир Миколайович</t>
  </si>
  <si>
    <t>SI2024_582</t>
  </si>
  <si>
    <t>Тертична Юлія Олексіївна</t>
  </si>
  <si>
    <t>SI2024_583</t>
  </si>
  <si>
    <t>Колесник Альона Ігорівна</t>
  </si>
  <si>
    <t>SI2024_584</t>
  </si>
  <si>
    <t>Церпиш Діана Анатоліївна</t>
  </si>
  <si>
    <t>SI2024_585</t>
  </si>
  <si>
    <t>Вариченко Андрій Валерійович</t>
  </si>
  <si>
    <t>SI2024_586</t>
  </si>
  <si>
    <t>Ярмощук Леся Ярославівна</t>
  </si>
  <si>
    <t>SI2024_587</t>
  </si>
  <si>
    <t>Овчаренко Софія Миколаївна</t>
  </si>
  <si>
    <t>SI2024_588</t>
  </si>
  <si>
    <t xml:space="preserve">Перкун Марія Володимирівна </t>
  </si>
  <si>
    <t>SI2024_589</t>
  </si>
  <si>
    <t xml:space="preserve">Глушко Анастасія Василівна </t>
  </si>
  <si>
    <t>SI2024_590</t>
  </si>
  <si>
    <t>Дарков Василь Миколайович</t>
  </si>
  <si>
    <t>SI2024_591</t>
  </si>
  <si>
    <t>Мадай Лідія Орестівна</t>
  </si>
  <si>
    <t>SI2024_592</t>
  </si>
  <si>
    <t>Євтушенко Наталія  Миколаївна</t>
  </si>
  <si>
    <t>SI2024_593</t>
  </si>
  <si>
    <t>Костюк Вікторія Анатоліївна</t>
  </si>
  <si>
    <t>SI2024_594</t>
  </si>
  <si>
    <t xml:space="preserve">Білоус Олександра Сергіївна </t>
  </si>
  <si>
    <t>SI2024_595</t>
  </si>
  <si>
    <t xml:space="preserve">Паюк Мар'яна </t>
  </si>
  <si>
    <t>SI2024_596</t>
  </si>
  <si>
    <t>Правдивцев Павло Анатолійович</t>
  </si>
  <si>
    <t>SI2024_597</t>
  </si>
  <si>
    <t>Квець Петро Семенович</t>
  </si>
  <si>
    <t>SI2024_598</t>
  </si>
  <si>
    <t>Майя Мотренко</t>
  </si>
  <si>
    <t>SI2024_599</t>
  </si>
  <si>
    <t xml:space="preserve">Задорожна Ольга Володимирівна </t>
  </si>
  <si>
    <t>SI2024_600</t>
  </si>
  <si>
    <t>Кучер Андрій Анатолійович</t>
  </si>
  <si>
    <t>SI2024_601</t>
  </si>
  <si>
    <t>Майданюк Оксана Володимирівна</t>
  </si>
  <si>
    <t>SI2024_602</t>
  </si>
  <si>
    <t>Вітценко Леонід Русланович</t>
  </si>
  <si>
    <t>SI2024_603</t>
  </si>
  <si>
    <t>Моташко Тетяна Петрівна</t>
  </si>
  <si>
    <t>SI2024_604</t>
  </si>
  <si>
    <t>Мельничук Ірина Іванівна</t>
  </si>
  <si>
    <t>SI2024_605</t>
  </si>
  <si>
    <t>Потапова Анжела Юріївна</t>
  </si>
  <si>
    <t>SI2024_606</t>
  </si>
  <si>
    <t>Узлова Анастасія Олександрівна</t>
  </si>
  <si>
    <t>SI2024_607</t>
  </si>
  <si>
    <t>Чушак Христина Ярославівна</t>
  </si>
  <si>
    <t>SI2024_608</t>
  </si>
  <si>
    <t>Бойко Людмила Олександрівна</t>
  </si>
  <si>
    <t>SI2024_609</t>
  </si>
  <si>
    <t>Терешкін Денис Миколайович</t>
  </si>
  <si>
    <t>SI2024_610</t>
  </si>
  <si>
    <t>Маринич Тетяна Василівна</t>
  </si>
  <si>
    <t>SI2024_611</t>
  </si>
  <si>
    <t xml:space="preserve">Голуб Наталія Володимирівна </t>
  </si>
  <si>
    <t>SI2024_612</t>
  </si>
  <si>
    <t>Тереня Роман Юрійович</t>
  </si>
  <si>
    <t>SI2024_613</t>
  </si>
  <si>
    <t>Пєтухов Євген</t>
  </si>
  <si>
    <t>SI2024_614</t>
  </si>
  <si>
    <t xml:space="preserve">Бурачок Оксана Іванівна </t>
  </si>
  <si>
    <t>SI2024_615</t>
  </si>
  <si>
    <t xml:space="preserve">Лук'яненко Юрій Сергійович </t>
  </si>
  <si>
    <t>SI2024_616</t>
  </si>
  <si>
    <t>Короташ Аріна Ігорівна</t>
  </si>
  <si>
    <t>SI2024_617</t>
  </si>
  <si>
    <t>Мерзлова Дар‘я Олександрівна</t>
  </si>
  <si>
    <t>SI2024_618</t>
  </si>
  <si>
    <t xml:space="preserve">Козуб Ярослава Віталіївна </t>
  </si>
  <si>
    <t>SI2024_619</t>
  </si>
  <si>
    <t>Коломієць Ростислав Анатолійович</t>
  </si>
  <si>
    <t>SI2024_620</t>
  </si>
  <si>
    <t>ЯРКОВСЬКА Любов Георгіївна</t>
  </si>
  <si>
    <t>SI2024_621</t>
  </si>
  <si>
    <t>Сокол Людмила Віталіївна</t>
  </si>
  <si>
    <t>SI2024_622</t>
  </si>
  <si>
    <t>Богомаз Карина Олексіївна</t>
  </si>
  <si>
    <t>SI2024_623</t>
  </si>
  <si>
    <t xml:space="preserve">Кравець Олександр Олександрович </t>
  </si>
  <si>
    <t>SI2024_624</t>
  </si>
  <si>
    <t>Ромашко Сергій Олексійович</t>
  </si>
  <si>
    <t>SI2024_625</t>
  </si>
  <si>
    <t xml:space="preserve">Федоренко Людмила Володимирівна </t>
  </si>
  <si>
    <t>SI2024_626</t>
  </si>
  <si>
    <t>Цибульська Анастасія Андріївна</t>
  </si>
  <si>
    <t>SI2024_627</t>
  </si>
  <si>
    <t>Брезіцька Олена Вікторівна</t>
  </si>
  <si>
    <t>SI2024_628</t>
  </si>
  <si>
    <t>Березна Марина Олександрівна</t>
  </si>
  <si>
    <t>SI2024_629</t>
  </si>
  <si>
    <t>Мелеша Людмила Василівна</t>
  </si>
  <si>
    <t>SI2024_630</t>
  </si>
  <si>
    <t xml:space="preserve">Лабзун Аліна Акімівна </t>
  </si>
  <si>
    <t>SI2024_631</t>
  </si>
  <si>
    <t>Сауляк Софія Павлівна</t>
  </si>
  <si>
    <t>SI2024_632</t>
  </si>
  <si>
    <t xml:space="preserve">Романенко Вікторія Валеріївна </t>
  </si>
  <si>
    <t>SI2024_633</t>
  </si>
  <si>
    <t>Берест Тетяна Іванівна</t>
  </si>
  <si>
    <t>SI2024_634</t>
  </si>
  <si>
    <t xml:space="preserve">Шимко Карина Ігорівна </t>
  </si>
  <si>
    <t>SI2024_635</t>
  </si>
  <si>
    <t xml:space="preserve">Сеник Єлізавета Олександрівна </t>
  </si>
  <si>
    <t>SI2024_636</t>
  </si>
  <si>
    <t>Біла Людмила Олександрівна</t>
  </si>
  <si>
    <t>SI2024_637</t>
  </si>
  <si>
    <t>Булах Ірина Іванівна</t>
  </si>
  <si>
    <t>SI2024_638</t>
  </si>
  <si>
    <t>Рубан Аліна Вячеславівна</t>
  </si>
  <si>
    <t>SI2024_639</t>
  </si>
  <si>
    <t xml:space="preserve">Мельник Катерина Іванівна </t>
  </si>
  <si>
    <t>SI2024_640</t>
  </si>
  <si>
    <t>Ковальова Олена Сергіївна</t>
  </si>
  <si>
    <t>SI2024_641</t>
  </si>
  <si>
    <t>Шимко Олена Володимирівна</t>
  </si>
  <si>
    <t>SI2024_642</t>
  </si>
  <si>
    <t>Сіліна Ірина Вадимівна</t>
  </si>
  <si>
    <t>SI2024_643</t>
  </si>
  <si>
    <t>Кривогуз Яна Миколаївна</t>
  </si>
  <si>
    <t>SI2024_644</t>
  </si>
  <si>
    <t xml:space="preserve">Шостка Анна Миколаївна </t>
  </si>
  <si>
    <t>SI2024_645</t>
  </si>
  <si>
    <t>Козинець Каріна Віталіївна</t>
  </si>
  <si>
    <t>SI2024_646</t>
  </si>
  <si>
    <t xml:space="preserve">С'єдіна Інна Олегівна </t>
  </si>
  <si>
    <t>SI2024_647</t>
  </si>
  <si>
    <t>Стеценко Дмитро Ігорович</t>
  </si>
  <si>
    <t>SI2024_648</t>
  </si>
  <si>
    <t xml:space="preserve">Медведюк Ілля Анатолійович </t>
  </si>
  <si>
    <t>SI2024_649</t>
  </si>
  <si>
    <t>Будрик Оксана Ігорівна</t>
  </si>
  <si>
    <t>SI2024_650</t>
  </si>
  <si>
    <t>Кокоша Вікторія Миколаївна</t>
  </si>
  <si>
    <t>SI2024_651</t>
  </si>
  <si>
    <t>Маначинська Юлія Анатоліївна</t>
  </si>
  <si>
    <t>SI2024_652</t>
  </si>
  <si>
    <t xml:space="preserve">Голик Аліна Олександрівна </t>
  </si>
  <si>
    <t>SI2024_653</t>
  </si>
  <si>
    <t>Кривицький Олександр Сергійович</t>
  </si>
  <si>
    <t>SI2024_654</t>
  </si>
  <si>
    <t>Журавка Олена Сергіївна</t>
  </si>
  <si>
    <t>SI2024_655</t>
  </si>
  <si>
    <t>Зубко Наталія Сергіївна</t>
  </si>
  <si>
    <t>SI2024_656</t>
  </si>
  <si>
    <t>Скрипник Микола Євгенович</t>
  </si>
  <si>
    <t>SI2024_657</t>
  </si>
  <si>
    <t>Раїн Олена Ростиславівна</t>
  </si>
  <si>
    <t>SI2024_658</t>
  </si>
  <si>
    <t xml:space="preserve">Луценко Ольга Василівна </t>
  </si>
  <si>
    <t>SI2024_659</t>
  </si>
  <si>
    <t>П'ятковська Оксана Сергіївна</t>
  </si>
  <si>
    <t>SI2024_660</t>
  </si>
  <si>
    <t>Шевченко Галина Анатоліївна</t>
  </si>
  <si>
    <t>SI2024_661</t>
  </si>
  <si>
    <t>Ковач Тетяна Іванівна</t>
  </si>
  <si>
    <t>SI2024_662</t>
  </si>
  <si>
    <t xml:space="preserve">Слободянюк Марина Вадимівна </t>
  </si>
  <si>
    <t>SI2024_663</t>
  </si>
  <si>
    <t xml:space="preserve">Матушевська Оксана Степанівна </t>
  </si>
  <si>
    <t>SI2024_664</t>
  </si>
  <si>
    <t>SI2024_665</t>
  </si>
  <si>
    <t xml:space="preserve">Бранашко Дмитро Васильович </t>
  </si>
  <si>
    <t>SI2024_666</t>
  </si>
  <si>
    <t>Репетій Катерина Вадимівна</t>
  </si>
  <si>
    <t>SI2024_667</t>
  </si>
  <si>
    <t>Дорошенко Владислав В'ячеславович</t>
  </si>
  <si>
    <t>SI2024_668</t>
  </si>
  <si>
    <t xml:space="preserve">Дятлова Юлія Володимирівна </t>
  </si>
  <si>
    <t>SI2024_669</t>
  </si>
  <si>
    <t>Водоп'янов Роман Вікторович</t>
  </si>
  <si>
    <t>SI2024_670</t>
  </si>
  <si>
    <t>Гаврилюк Лілія</t>
  </si>
  <si>
    <t>SI2024_671</t>
  </si>
  <si>
    <t>Качур Віталій Вікторович</t>
  </si>
  <si>
    <t>SI2024_672</t>
  </si>
  <si>
    <t xml:space="preserve">Тацюк Олександра Павлівна </t>
  </si>
  <si>
    <t>SI2024_673</t>
  </si>
  <si>
    <t xml:space="preserve">Пірог Іванна Віталіївна </t>
  </si>
  <si>
    <t>SI2024_674</t>
  </si>
  <si>
    <t>Вячеслав Валерійович Черняховський</t>
  </si>
  <si>
    <t>SI2024_675</t>
  </si>
  <si>
    <t>Іванова Тетяна Миколаївна</t>
  </si>
  <si>
    <t>SI2024_676</t>
  </si>
  <si>
    <t>Чернова Тетяна Петрівна</t>
  </si>
  <si>
    <t>SI2024_677</t>
  </si>
  <si>
    <t>Андрєєва Олена Володимирівна</t>
  </si>
  <si>
    <t>SI2024_678</t>
  </si>
  <si>
    <t xml:space="preserve">Вдовиченко Ліна Віталіївна </t>
  </si>
  <si>
    <t>SI2024_679</t>
  </si>
  <si>
    <t xml:space="preserve">Меліхова Тетяна Олегівна </t>
  </si>
  <si>
    <t>SI2024_680</t>
  </si>
  <si>
    <t>Семенюк Юліанна Валеріївна</t>
  </si>
  <si>
    <t>SI2024_681</t>
  </si>
  <si>
    <t>Рудень Ліліана Віталіївна</t>
  </si>
  <si>
    <t>SI2024_682</t>
  </si>
  <si>
    <t>Рилєєв Сергій Володимирович</t>
  </si>
  <si>
    <t>SI2024_683</t>
  </si>
  <si>
    <t>Гут Любов Василівна</t>
  </si>
  <si>
    <t>SI2024_684</t>
  </si>
  <si>
    <t>Тимошик Наталія Степанівна</t>
  </si>
  <si>
    <t>SI2024_685</t>
  </si>
  <si>
    <t>Глущевський В'ячеслав Валентинович</t>
  </si>
  <si>
    <t>SI2024_686</t>
  </si>
  <si>
    <t>Меліхов Євгеній Валентинович</t>
  </si>
  <si>
    <t>SI2024_687</t>
  </si>
  <si>
    <t>Івашина Олександр Флорович</t>
  </si>
  <si>
    <t>SI2024_688</t>
  </si>
  <si>
    <t xml:space="preserve">Нестерчук Тетяна Володимирівна </t>
  </si>
  <si>
    <t>SI2024_689</t>
  </si>
  <si>
    <t>Загородній Олег</t>
  </si>
  <si>
    <t>SI2024_690</t>
  </si>
  <si>
    <t>Кузнецова Світлана Вячеславівна</t>
  </si>
  <si>
    <t>SI2024_691</t>
  </si>
  <si>
    <t xml:space="preserve">Перевозняк Василь Миколайович </t>
  </si>
  <si>
    <t>SI2024_692</t>
  </si>
  <si>
    <t>Бакалова Наталія Миколаївна</t>
  </si>
  <si>
    <t>SI2024_693</t>
  </si>
  <si>
    <t>Івашина Світлана Юріївна</t>
  </si>
  <si>
    <t>SI2024_694</t>
  </si>
  <si>
    <t>Метеленко Наталя Георгіївна</t>
  </si>
  <si>
    <t>SI2024_695</t>
  </si>
  <si>
    <t>МЕЛЬНИК Тетяна Андріївна</t>
  </si>
  <si>
    <t>SI2024_696</t>
  </si>
  <si>
    <t>Мікуляк Катерина Анатоліївна</t>
  </si>
  <si>
    <t>SI2024_697</t>
  </si>
  <si>
    <t>Макаренко Андрій Петрович</t>
  </si>
  <si>
    <t>SI2024_698</t>
  </si>
  <si>
    <t>Крилова Олена Валер'янівна</t>
  </si>
  <si>
    <t>SI2024_699</t>
  </si>
  <si>
    <t>Кравченко Ольга Олексіївна</t>
  </si>
  <si>
    <t>SI2024_700</t>
  </si>
  <si>
    <t>Стоєв Володимир Леонідович</t>
  </si>
  <si>
    <t>SI2024_701</t>
  </si>
  <si>
    <t xml:space="preserve">Куртєва Оксана Вікторівна </t>
  </si>
  <si>
    <t>SI2024_702</t>
  </si>
  <si>
    <t xml:space="preserve">Оглобліна Вікторія Олександрівна </t>
  </si>
  <si>
    <t>SI2024_703</t>
  </si>
  <si>
    <t>Гребінь Олена Миколаївна</t>
  </si>
  <si>
    <t>SI2024_704</t>
  </si>
  <si>
    <t>Новікова Людмила Флорівна</t>
  </si>
  <si>
    <t>SI2024_705</t>
  </si>
  <si>
    <t>Гузенко Владислав Сергійович</t>
  </si>
  <si>
    <t>SI2024_706</t>
  </si>
  <si>
    <t>Левкович Оксана Володимирівна</t>
  </si>
  <si>
    <t>SI2024_707</t>
  </si>
  <si>
    <t>Шарамок Яна Гуріївна</t>
  </si>
  <si>
    <t>SI2024_708</t>
  </si>
  <si>
    <t xml:space="preserve">Кафідова Поліна Олексіївна </t>
  </si>
  <si>
    <t>SI2024_709</t>
  </si>
  <si>
    <t>Голомб Вікторія Володимирівна</t>
  </si>
  <si>
    <t>SI2024_710</t>
  </si>
  <si>
    <t>Мазнєва Єлизавета Сергіївна</t>
  </si>
  <si>
    <t>SI2024_711</t>
  </si>
  <si>
    <t xml:space="preserve">Добрий Іван Петрович </t>
  </si>
  <si>
    <t>SI2024_712</t>
  </si>
  <si>
    <t>Бережний Євген Сергійович</t>
  </si>
  <si>
    <t>SI2024_713</t>
  </si>
  <si>
    <t xml:space="preserve">Курська Марія Ігорівна </t>
  </si>
  <si>
    <t>SI2024_714</t>
  </si>
  <si>
    <t>Моргун Катерина Сергіївна</t>
  </si>
  <si>
    <t>SI2024_715</t>
  </si>
  <si>
    <t>Хоша Марина Олександрівна</t>
  </si>
  <si>
    <t>SI2024_716</t>
  </si>
  <si>
    <t xml:space="preserve">Павлович Віра Вікторівна </t>
  </si>
  <si>
    <t>SI2024_717</t>
  </si>
  <si>
    <t xml:space="preserve">Деркач Анна Миколаївна </t>
  </si>
  <si>
    <t>SI2024_718</t>
  </si>
  <si>
    <t>Драган Оксана Олександрівна</t>
  </si>
  <si>
    <t>SI2024_719</t>
  </si>
  <si>
    <t xml:space="preserve">Білан Олена Леонідівна </t>
  </si>
  <si>
    <t>SI2024_720</t>
  </si>
  <si>
    <t>Огренич Юлія Олександрівна</t>
  </si>
  <si>
    <t>SI2024_721</t>
  </si>
  <si>
    <t>Антонюк Катерина Броніславівна</t>
  </si>
  <si>
    <t>SI2024_722</t>
  </si>
  <si>
    <t xml:space="preserve">Мединський Денис Володимирович </t>
  </si>
  <si>
    <t>SI2024_723</t>
  </si>
  <si>
    <t>Галас Олексій Сергійович</t>
  </si>
  <si>
    <t>SI2024_724</t>
  </si>
  <si>
    <t>Василова Анжела Миколаївна</t>
  </si>
  <si>
    <t>SI2024_725</t>
  </si>
  <si>
    <t xml:space="preserve">Беспалко Інесса </t>
  </si>
  <si>
    <t>SI2024_726</t>
  </si>
  <si>
    <t>Севастьянов Владислав Вітальович</t>
  </si>
  <si>
    <t>SI2024_727</t>
  </si>
  <si>
    <t>Кужелєв Михайло Олександрович</t>
  </si>
  <si>
    <t>SI2024_728</t>
  </si>
  <si>
    <t>Нечипоренко Аліна Володимирівна</t>
  </si>
  <si>
    <t>SI2024_729</t>
  </si>
  <si>
    <t>Воробйова Богдана Олегівна</t>
  </si>
  <si>
    <t>SI2024_730</t>
  </si>
  <si>
    <t xml:space="preserve">Коробська Анна Олександрівна </t>
  </si>
  <si>
    <t>SI2024_731</t>
  </si>
  <si>
    <t>Чкан Ірина Олександрівна</t>
  </si>
  <si>
    <t>SI2024_732</t>
  </si>
  <si>
    <t>Мельник Ольга Іванівна</t>
  </si>
  <si>
    <t>SI2024_733</t>
  </si>
  <si>
    <t xml:space="preserve">Марценюк Олена Василівна </t>
  </si>
  <si>
    <t>SI2024_734</t>
  </si>
  <si>
    <t xml:space="preserve">Дещиця Олеся </t>
  </si>
  <si>
    <t>SI2024_735</t>
  </si>
  <si>
    <t>Опанасенко Юлія Валеріївна</t>
  </si>
  <si>
    <t>SI2024_736</t>
  </si>
  <si>
    <t xml:space="preserve">Веліченко Дмитро Святославович </t>
  </si>
  <si>
    <t>SI2024_737</t>
  </si>
  <si>
    <t>Мисенко Софія Владиславівна</t>
  </si>
  <si>
    <t>SI2024_738</t>
  </si>
  <si>
    <t>Білан Владислав Олександрович</t>
  </si>
  <si>
    <t>SI2024_739</t>
  </si>
  <si>
    <t>Блідна Лариса Миколаївна</t>
  </si>
  <si>
    <t>SI2024_740</t>
  </si>
  <si>
    <t>Костенко Юрій Олексійович</t>
  </si>
  <si>
    <t>SI2024_741</t>
  </si>
  <si>
    <t xml:space="preserve">Лавриненко Анастасія Анатоліївна </t>
  </si>
  <si>
    <t>SI2024_742</t>
  </si>
  <si>
    <t xml:space="preserve">Марич Лілія Юріївна </t>
  </si>
  <si>
    <t>SI2024_743</t>
  </si>
  <si>
    <t xml:space="preserve">Григорук Наталія Георгіївна </t>
  </si>
  <si>
    <t>SI2024_744</t>
  </si>
  <si>
    <t xml:space="preserve">Марич Юрій Степанович </t>
  </si>
  <si>
    <t>SI2024_745</t>
  </si>
  <si>
    <t xml:space="preserve">Гандзюк Тетяна Юріївна </t>
  </si>
  <si>
    <t>SI2024_746</t>
  </si>
  <si>
    <t xml:space="preserve">Надич Лідія Василівна </t>
  </si>
  <si>
    <t>SI2024_747</t>
  </si>
  <si>
    <t>Хмільник Наталія Володимирівна</t>
  </si>
  <si>
    <t>SI2024_748</t>
  </si>
  <si>
    <t>Тринчук Віктор Вікторович</t>
  </si>
  <si>
    <t>SI2024_749</t>
  </si>
  <si>
    <t>Ротар Віра Віталіївна</t>
  </si>
  <si>
    <t>SI2024_750</t>
  </si>
  <si>
    <t>Зелениця Ірина Михайлівна</t>
  </si>
  <si>
    <t>SI2024_751</t>
  </si>
  <si>
    <t xml:space="preserve">Паламар Катерина Романівна </t>
  </si>
  <si>
    <t>SI2024_752</t>
  </si>
  <si>
    <t>Горбань Катерина Володимирівна</t>
  </si>
  <si>
    <t>SI2024_753</t>
  </si>
  <si>
    <t xml:space="preserve">Лабзенко Вікторія Олександрівна </t>
  </si>
  <si>
    <t>SI2024_754</t>
  </si>
  <si>
    <t>Палажченко Андрій Сергійович</t>
  </si>
  <si>
    <t>SI2024_755</t>
  </si>
  <si>
    <t>Бабенко-Левада Вікторія Геннадіївна</t>
  </si>
  <si>
    <t>SI2024_756</t>
  </si>
  <si>
    <t>Тверітінова Тетяна Вікторівна</t>
  </si>
  <si>
    <t>SI2024_757</t>
  </si>
  <si>
    <t>Герасименко Ольга Вікторівна</t>
  </si>
  <si>
    <t>SI2024_758</t>
  </si>
  <si>
    <t>Ляліна Ірина Сергіївна</t>
  </si>
  <si>
    <t>SI2024_759</t>
  </si>
  <si>
    <t>Ілюхіна Василина Вікторівна</t>
  </si>
  <si>
    <t>SI2024_760</t>
  </si>
  <si>
    <t>Синицька Ярослава Віталіївна</t>
  </si>
  <si>
    <t>SI2024_761</t>
  </si>
  <si>
    <t>Сушкова Анна Сергіївна</t>
  </si>
  <si>
    <t>SI2024_762</t>
  </si>
  <si>
    <t xml:space="preserve">Євлаш Ангеліна Ігорівна </t>
  </si>
  <si>
    <t>SI2024_763</t>
  </si>
  <si>
    <t xml:space="preserve">Поліщук Вадим Григорович </t>
  </si>
  <si>
    <t>SI2024_764</t>
  </si>
  <si>
    <t xml:space="preserve">Вершигора Дарія Олегівна </t>
  </si>
  <si>
    <t>SI2024_765</t>
  </si>
  <si>
    <t>Коваленко Юлія Михайлівна</t>
  </si>
  <si>
    <t>SI2024_766</t>
  </si>
  <si>
    <t>Мельник Олена Василівна</t>
  </si>
  <si>
    <t>SI2024_767</t>
  </si>
  <si>
    <t>Сова Вікторія Миколаївна</t>
  </si>
  <si>
    <t>SI2024_768</t>
  </si>
  <si>
    <t xml:space="preserve">Додурич Іванна Ярославівна </t>
  </si>
  <si>
    <t>SI2024_769</t>
  </si>
  <si>
    <t>Данилюк Михайло Миколайович</t>
  </si>
  <si>
    <t>SI2024_770</t>
  </si>
  <si>
    <t>Чорна Тетяна Василівна</t>
  </si>
  <si>
    <t>SI2024_771</t>
  </si>
  <si>
    <t xml:space="preserve">Буджерак Оксана Іванівна </t>
  </si>
  <si>
    <t>SI2024_772</t>
  </si>
  <si>
    <t>Куницька Надія іванова</t>
  </si>
  <si>
    <t>SI2024_773</t>
  </si>
  <si>
    <t>Рожко Зоя Павлівна</t>
  </si>
  <si>
    <t>SI2024_774</t>
  </si>
  <si>
    <t>Ломачинська Ірина Анатоліївна</t>
  </si>
  <si>
    <t>SI2024_775</t>
  </si>
  <si>
    <t>Супрун Наталія Вікторівна</t>
  </si>
  <si>
    <t>SI2024_776</t>
  </si>
  <si>
    <t>Рудоман Тетяна Вікторівна</t>
  </si>
  <si>
    <t>SI2024_777</t>
  </si>
  <si>
    <t>Гаркуша Юлія Олександрівна</t>
  </si>
  <si>
    <t>SI2024_778</t>
  </si>
  <si>
    <t xml:space="preserve">Рожко Ксенія Володимирівна </t>
  </si>
  <si>
    <t>SI2024_779</t>
  </si>
  <si>
    <t>Григор'єв Герман Георгійович</t>
  </si>
  <si>
    <t>SI2024_780</t>
  </si>
  <si>
    <t xml:space="preserve">Олішевська Наталія Миколаївна </t>
  </si>
  <si>
    <t>SI2024_781</t>
  </si>
  <si>
    <t>Солоха Максим Сергійович</t>
  </si>
  <si>
    <t>SI2024_782</t>
  </si>
  <si>
    <t xml:space="preserve">Коротка Надія Андріївна </t>
  </si>
  <si>
    <t>SI2024_783</t>
  </si>
  <si>
    <t>Семенюк Богдан Ігорович</t>
  </si>
  <si>
    <t>SI2024_784</t>
  </si>
  <si>
    <t>Шпак Вікторія Юріївна</t>
  </si>
  <si>
    <t>SI2024_785</t>
  </si>
  <si>
    <t>Ткаченко Наталія Володимирівна</t>
  </si>
  <si>
    <t>SI2024_786</t>
  </si>
  <si>
    <t>Бартельова Алла Анатоліївна</t>
  </si>
  <si>
    <t>SI2024_787</t>
  </si>
  <si>
    <t>Грицук Юрій Валерійович</t>
  </si>
  <si>
    <t>SI2024_788</t>
  </si>
  <si>
    <t xml:space="preserve">Страхова Антоніна Анатоліївна </t>
  </si>
  <si>
    <t>SI2024_789</t>
  </si>
  <si>
    <t>Козярук Аліна Ігорівна</t>
  </si>
  <si>
    <t>SI2024_790</t>
  </si>
  <si>
    <t>Кондира Олена Миколаївна</t>
  </si>
  <si>
    <t>SI2024_791</t>
  </si>
  <si>
    <t>Довгошей Олена Олександрівна</t>
  </si>
  <si>
    <t>SI2024_792</t>
  </si>
  <si>
    <t>Рибак Ірина Леонідівна</t>
  </si>
  <si>
    <t>SI2024_793</t>
  </si>
  <si>
    <t>Михайлюк Валентина Володимирівна</t>
  </si>
  <si>
    <t>SI2024_794</t>
  </si>
  <si>
    <t xml:space="preserve">Степанчук Світлана Леонідівна </t>
  </si>
  <si>
    <t>SI2024_795</t>
  </si>
  <si>
    <t>Клопов Іван Олександрович</t>
  </si>
  <si>
    <t>SI2024_796</t>
  </si>
  <si>
    <t>Чвертко Людмила Андріївна</t>
  </si>
  <si>
    <t>SI2024_797</t>
  </si>
  <si>
    <t>Вінницька Оксана Анатоліївна</t>
  </si>
  <si>
    <t>SI2024_798</t>
  </si>
  <si>
    <t xml:space="preserve">Савчук Іванна Василівна </t>
  </si>
  <si>
    <t>SI2024_799</t>
  </si>
  <si>
    <t>Шуляк Ксенія  Миколаївна</t>
  </si>
  <si>
    <t>SI2024_800</t>
  </si>
  <si>
    <t>Маслак Наталія Григорівна</t>
  </si>
  <si>
    <t>SI2024_801</t>
  </si>
  <si>
    <t>Винничук Вікторія</t>
  </si>
  <si>
    <t>SI2024_802</t>
  </si>
  <si>
    <t>Винничук Уляна Василівна</t>
  </si>
  <si>
    <t>SI2024_803</t>
  </si>
  <si>
    <t>Манаїла Олеся Михайлівна</t>
  </si>
  <si>
    <t>SI2024_804</t>
  </si>
  <si>
    <t>Рахімова Ірина Іванівна</t>
  </si>
  <si>
    <t>SI2024_805</t>
  </si>
  <si>
    <t xml:space="preserve">Гордієнко Аліна Василівна </t>
  </si>
  <si>
    <t>SI2024_806</t>
  </si>
  <si>
    <t>Лукутова Валентина Степанівна</t>
  </si>
  <si>
    <t>SI2024_807</t>
  </si>
  <si>
    <t>Єщенко Наталія Петрівна</t>
  </si>
  <si>
    <t>SI2024_808</t>
  </si>
  <si>
    <t xml:space="preserve">Максименко Олена Антонівна </t>
  </si>
  <si>
    <t>SI2024_809</t>
  </si>
  <si>
    <t xml:space="preserve">Чорновол Алла Олегівна </t>
  </si>
  <si>
    <t>SI2024_810</t>
  </si>
  <si>
    <t>Дуба Ніна Павлівна</t>
  </si>
  <si>
    <t>SI2024_811</t>
  </si>
  <si>
    <t>Петрик Софія Сергіївна</t>
  </si>
  <si>
    <t>SI2024_812</t>
  </si>
  <si>
    <t>Степаненко Тетяна Олександрівна</t>
  </si>
  <si>
    <t>SI2024_813</t>
  </si>
  <si>
    <t>Томас Ірина Георгіївна</t>
  </si>
  <si>
    <t>SI2024_814</t>
  </si>
  <si>
    <t>Ігнатенко Леся Євгенівна</t>
  </si>
  <si>
    <t>SI2024_815</t>
  </si>
  <si>
    <t>Красножон Тетяна Вікторівна</t>
  </si>
  <si>
    <t>SI2024_816</t>
  </si>
  <si>
    <t>Хорошун Вікторія Василівна</t>
  </si>
  <si>
    <t>SI2024_817</t>
  </si>
  <si>
    <t xml:space="preserve">Ковбаса Тетяна Вікторівна </t>
  </si>
  <si>
    <t>SI2024_818</t>
  </si>
  <si>
    <t>Каленська Алла Володимирівна</t>
  </si>
  <si>
    <t>SI2024_819</t>
  </si>
  <si>
    <t>Вовченко Оксана Сергіївна</t>
  </si>
  <si>
    <t>SI2024_820</t>
  </si>
  <si>
    <t>Котик Ольга Василівна</t>
  </si>
  <si>
    <t>SI2024_821</t>
  </si>
  <si>
    <t>Губа Анна В'ячеславівна</t>
  </si>
  <si>
    <t>SI2024_822</t>
  </si>
  <si>
    <t>Соловйова Ірина Петрівна</t>
  </si>
  <si>
    <t>SI2024_823</t>
  </si>
  <si>
    <t>Мержинський Євгеній Костянтинович</t>
  </si>
  <si>
    <t>SI2024_824</t>
  </si>
  <si>
    <t>Вовк Галина Іванівна</t>
  </si>
  <si>
    <t>SI2024_825</t>
  </si>
  <si>
    <t xml:space="preserve">Слижук Маріанна Віталіївна </t>
  </si>
  <si>
    <t>SI2024_826</t>
  </si>
  <si>
    <t xml:space="preserve">Лаврінець Ярослава Вікторівна </t>
  </si>
  <si>
    <t>SI2024_827</t>
  </si>
  <si>
    <t>Клименко Олена Вікторівна</t>
  </si>
  <si>
    <t>SI2024_828</t>
  </si>
  <si>
    <t>Боднарюк Ірина Леонідівна</t>
  </si>
  <si>
    <t>SI2024_829</t>
  </si>
  <si>
    <t>Умеренко Олена Володими</t>
  </si>
  <si>
    <t>SI2024_830</t>
  </si>
  <si>
    <t>Карина Оленченко Віталіївна</t>
  </si>
  <si>
    <t>SI2024_831</t>
  </si>
  <si>
    <t>Коваленко Леся Петрівна</t>
  </si>
  <si>
    <t>SI2024_832</t>
  </si>
  <si>
    <t>Лебедєва Олена Миколаївна</t>
  </si>
  <si>
    <t>SI2024_833</t>
  </si>
  <si>
    <t xml:space="preserve">Марковська Катерина Анатоліївна </t>
  </si>
  <si>
    <t>SI2024_834</t>
  </si>
  <si>
    <t>Тищенко Олена Ігорівна</t>
  </si>
  <si>
    <t>SI2024_835</t>
  </si>
  <si>
    <t xml:space="preserve">Оленич Віктор Вікторович </t>
  </si>
  <si>
    <t>SI2024_836</t>
  </si>
  <si>
    <t>Шмакова Людмила Олександрівна</t>
  </si>
  <si>
    <t>SI2024_837</t>
  </si>
  <si>
    <t>Рудик Вікторія Сергіївна</t>
  </si>
  <si>
    <t>SI2024_838</t>
  </si>
  <si>
    <t>Чуніхіна Ксенія Сергіївна</t>
  </si>
  <si>
    <t>SI2024_839</t>
  </si>
  <si>
    <t>Зіненко Неллі Рафаелівна</t>
  </si>
  <si>
    <t>SI2024_840</t>
  </si>
  <si>
    <t>Гавриленко Любов Іванівна</t>
  </si>
  <si>
    <t>SI2024_841</t>
  </si>
  <si>
    <t xml:space="preserve">Бойчук Ніна Петрівна </t>
  </si>
  <si>
    <t>SI2024_842</t>
  </si>
  <si>
    <t>Гаркуша Лія Анатоліївна</t>
  </si>
  <si>
    <t>SI2024_843</t>
  </si>
  <si>
    <t>Маслій Олександра Анатоліївна</t>
  </si>
  <si>
    <t>SI2024_844</t>
  </si>
  <si>
    <t xml:space="preserve">Плуталова Катерина Вадимівна </t>
  </si>
  <si>
    <t>SI2024_845</t>
  </si>
  <si>
    <t xml:space="preserve">Блаженчук Леся Євгенівна </t>
  </si>
  <si>
    <t>SI2024_846</t>
  </si>
  <si>
    <t>Келюхова Юлія Вікторівна</t>
  </si>
  <si>
    <t>SI2024_847</t>
  </si>
  <si>
    <t xml:space="preserve">Веремеєнко Юлія Андріївна </t>
  </si>
  <si>
    <t>SI2024_848</t>
  </si>
  <si>
    <t>Тарасенко Денис Вадимович</t>
  </si>
  <si>
    <t>SI2024_849</t>
  </si>
  <si>
    <t xml:space="preserve">Голіней Юлія Олександрівна </t>
  </si>
  <si>
    <t>SI2024_850</t>
  </si>
  <si>
    <t>Луговська Ганна Андріївна</t>
  </si>
  <si>
    <t>SI2024_851</t>
  </si>
  <si>
    <t>Білан Роман Володимирович</t>
  </si>
  <si>
    <t>SI2024_852</t>
  </si>
  <si>
    <t>Шкуренко Ольга Володимирівна</t>
  </si>
  <si>
    <t>SI2024_853</t>
  </si>
  <si>
    <t>Кучерівська Софія Степанівна</t>
  </si>
  <si>
    <t>SI2024_854</t>
  </si>
  <si>
    <t>Канюк Тетяна</t>
  </si>
  <si>
    <t>SI2024_855</t>
  </si>
  <si>
    <t xml:space="preserve">Процик Марія Миколаївна </t>
  </si>
  <si>
    <t>SI2024_856</t>
  </si>
  <si>
    <t>Коханова Олена Федорівна</t>
  </si>
  <si>
    <t>SI2024_857</t>
  </si>
  <si>
    <t>Нєізвєстна Олена Володимирівна</t>
  </si>
  <si>
    <t>SI2024_858</t>
  </si>
  <si>
    <t>Загідуліна Наталія Георгіївна</t>
  </si>
  <si>
    <t>SI2024_859</t>
  </si>
  <si>
    <t xml:space="preserve">Мельник Ірина Василівна </t>
  </si>
  <si>
    <t>SI2024_860</t>
  </si>
  <si>
    <t>Радько Тетяна Миколаївна</t>
  </si>
  <si>
    <t>SI2024_861</t>
  </si>
  <si>
    <t>Борисеич Світлана Гнатівна</t>
  </si>
  <si>
    <t>SI2024_862</t>
  </si>
  <si>
    <t>Головко Олена Григорівна</t>
  </si>
  <si>
    <t>SI2024_863</t>
  </si>
  <si>
    <t xml:space="preserve">Пестовська Зоя Станіславівна </t>
  </si>
  <si>
    <t>SI2024_864</t>
  </si>
  <si>
    <t xml:space="preserve">Гузенко Дмитро Олександрович </t>
  </si>
  <si>
    <t>SI2024_865</t>
  </si>
  <si>
    <t xml:space="preserve">Хоша Вадим Віталійович </t>
  </si>
  <si>
    <t>SI2024_866</t>
  </si>
  <si>
    <t>Мосійчук Алла Ярославівна</t>
  </si>
  <si>
    <t>SI2024_867</t>
  </si>
  <si>
    <t>Ющенко Тетяна Олександрівна</t>
  </si>
  <si>
    <t>SI2024_868</t>
  </si>
  <si>
    <t>Мажора Наталія Миколаївна</t>
  </si>
  <si>
    <t>SI2024_869</t>
  </si>
  <si>
    <t>Гнип Наталія Олексіївна</t>
  </si>
  <si>
    <t>SI2024_870</t>
  </si>
  <si>
    <t>Людмила Пушкіна</t>
  </si>
  <si>
    <t>SI2024_871</t>
  </si>
  <si>
    <t>Соколова Альона Миколаївна</t>
  </si>
  <si>
    <t>SI2024_872</t>
  </si>
  <si>
    <t>Олег КУРМАЗЕНКО</t>
  </si>
  <si>
    <t>SI2024_873</t>
  </si>
  <si>
    <t>Колесник Наталя Анатоліївна</t>
  </si>
  <si>
    <t>SI2024_874</t>
  </si>
  <si>
    <t xml:space="preserve">Грабівська Катерина Юліанівна </t>
  </si>
  <si>
    <t>SI2024_875</t>
  </si>
  <si>
    <t>Кукурудзяк Леся Василівна</t>
  </si>
  <si>
    <t>SI2024_876</t>
  </si>
  <si>
    <t>Солодка Діана Андрївна</t>
  </si>
  <si>
    <t>SI2024_877</t>
  </si>
  <si>
    <t>Редьква Оксана Зіновіївна</t>
  </si>
  <si>
    <t>SI2024_878</t>
  </si>
  <si>
    <t>Лук'яненко Тетяна Олександрівна</t>
  </si>
  <si>
    <t>SI2024_879</t>
  </si>
  <si>
    <t xml:space="preserve">Таршина Тетяна Володимирівна </t>
  </si>
  <si>
    <t>SI2024_880</t>
  </si>
  <si>
    <t>Буйна Лариса Миколаївна</t>
  </si>
  <si>
    <t>SI2024_881</t>
  </si>
  <si>
    <t>Висоцька Яна Олегівна</t>
  </si>
  <si>
    <t>SI2024_882</t>
  </si>
  <si>
    <t>Расулова Тетяна Миколаївна</t>
  </si>
  <si>
    <t>SI2024_883</t>
  </si>
  <si>
    <t xml:space="preserve">Кочмарук Ольга Михайлівна </t>
  </si>
  <si>
    <t>SI2024_884</t>
  </si>
  <si>
    <t>Петрова Наталія Анатоліївна</t>
  </si>
  <si>
    <t>SI2024_885</t>
  </si>
  <si>
    <t>Скородзієвська Лариса Василівна</t>
  </si>
  <si>
    <t>SI2024_886</t>
  </si>
  <si>
    <t xml:space="preserve">Гіщук Оксана Стефанівна </t>
  </si>
  <si>
    <t>SI2024_887</t>
  </si>
  <si>
    <t>Ганзас Вікторія Миколаївна</t>
  </si>
  <si>
    <t>SI2024_888</t>
  </si>
  <si>
    <t>Лимар Олена Федорівна</t>
  </si>
  <si>
    <t>SI2024_889</t>
  </si>
  <si>
    <t>Рудь Інна Юріівна</t>
  </si>
  <si>
    <t>SI2024_890</t>
  </si>
  <si>
    <t>Кондрацька Наталія Миколаївна</t>
  </si>
  <si>
    <t>SI2024_891</t>
  </si>
  <si>
    <t xml:space="preserve">Єфіменко Антон Вячеславович </t>
  </si>
  <si>
    <t>SI2024_892</t>
  </si>
  <si>
    <t xml:space="preserve">Соколовська Вікторія Віталіївна </t>
  </si>
  <si>
    <t>SI2024_893</t>
  </si>
  <si>
    <t xml:space="preserve">Федишин Майя Пилипівна </t>
  </si>
  <si>
    <t>SI2024_894</t>
  </si>
  <si>
    <t>Слєпцова Наталія Василівна</t>
  </si>
  <si>
    <t>SI2024_895</t>
  </si>
  <si>
    <t>Чукевич Оксана Миколаївна</t>
  </si>
  <si>
    <t>SI2024_896</t>
  </si>
  <si>
    <t>Пристемський Олександр Станіславович</t>
  </si>
  <si>
    <t>SI2024_897</t>
  </si>
  <si>
    <t>Таболіна Людмила Вікторівна</t>
  </si>
  <si>
    <t>SI2024_898</t>
  </si>
  <si>
    <t>Олена Новаренко</t>
  </si>
  <si>
    <t>SI2024_899</t>
  </si>
  <si>
    <t xml:space="preserve">Пастушенко Анжела Володимирівна </t>
  </si>
  <si>
    <t>SI2024_900</t>
  </si>
  <si>
    <t>Орленко Яна Анатоліївна</t>
  </si>
  <si>
    <t>SI2024_901</t>
  </si>
  <si>
    <t xml:space="preserve">Довгань Галина Дмитрівна </t>
  </si>
  <si>
    <t>SI2024_902</t>
  </si>
  <si>
    <t>Ільченко Галина Юріївна</t>
  </si>
  <si>
    <t>SI2024_903</t>
  </si>
  <si>
    <t>Стародубцев Дмитро Євгенович</t>
  </si>
  <si>
    <t>SI2024_904</t>
  </si>
  <si>
    <t xml:space="preserve">Клюс Євгенія Олександрівна </t>
  </si>
  <si>
    <t>SI2024_905</t>
  </si>
  <si>
    <t xml:space="preserve">Кузів Юлія Володимирівна </t>
  </si>
  <si>
    <t>SI2024_906</t>
  </si>
  <si>
    <t>Тиха Світлана Іванівна</t>
  </si>
  <si>
    <t>SI2024_907</t>
  </si>
  <si>
    <t>Мигдаль Лілія Михайлівна</t>
  </si>
  <si>
    <t>SI2024_908</t>
  </si>
  <si>
    <t>Харечко Валентин Олександрович</t>
  </si>
  <si>
    <t>SI2024_909</t>
  </si>
  <si>
    <t>Деліцой Олена Василівна</t>
  </si>
  <si>
    <t>SI2024_910</t>
  </si>
  <si>
    <t>Кирилюк Марія Віталіївна</t>
  </si>
  <si>
    <t>SI2024_911</t>
  </si>
  <si>
    <t>Кузнецова Наталія Олександрівна</t>
  </si>
  <si>
    <t>SI2024_912</t>
  </si>
  <si>
    <t>Головіна Катерина Олександрівна</t>
  </si>
  <si>
    <t>SI2024_913</t>
  </si>
  <si>
    <t>Шпак Михайло Олександрович</t>
  </si>
  <si>
    <t>SI2024_914</t>
  </si>
  <si>
    <t>Маруняк Михайло Миколайович</t>
  </si>
  <si>
    <t>SI2024_915</t>
  </si>
  <si>
    <t>Лук'янів Владислав Русланович</t>
  </si>
  <si>
    <t>SI2024_916</t>
  </si>
  <si>
    <t>Сергеєв Артем Миколайович</t>
  </si>
  <si>
    <t>SI2024_917</t>
  </si>
  <si>
    <t xml:space="preserve">Зимовець Анастасія Іванівна </t>
  </si>
  <si>
    <t>SI2024_918</t>
  </si>
  <si>
    <t xml:space="preserve">Шевченко Анна Русланівна </t>
  </si>
  <si>
    <t>SI2024_919</t>
  </si>
  <si>
    <t>Шведова Юлія Борисівна</t>
  </si>
  <si>
    <t>SI2024_920</t>
  </si>
  <si>
    <t>Репетій Наталя Василівна</t>
  </si>
  <si>
    <t>SI2024_921</t>
  </si>
  <si>
    <t xml:space="preserve">Худолій Максим Романович </t>
  </si>
  <si>
    <t>SI2024_922</t>
  </si>
  <si>
    <t>Дубів Ірина Богданівна</t>
  </si>
  <si>
    <t>SI2024_923</t>
  </si>
  <si>
    <t>Гребінська Світлана Іванівна</t>
  </si>
  <si>
    <t>SI2024_924</t>
  </si>
  <si>
    <t xml:space="preserve">Мальованна Таїса Петрівна </t>
  </si>
  <si>
    <t>SI2024_925</t>
  </si>
  <si>
    <t>Гарасим Людмила Георгіївна</t>
  </si>
  <si>
    <t>SI2024_926</t>
  </si>
  <si>
    <t>Шмалько Ілона Артурівна</t>
  </si>
  <si>
    <t>SI2024_927</t>
  </si>
  <si>
    <t>Батанін Артем Дмитрович</t>
  </si>
  <si>
    <t>SI2024_928</t>
  </si>
  <si>
    <t>Козачок Алла Василівна</t>
  </si>
  <si>
    <t>SI2024_929</t>
  </si>
  <si>
    <t>Рагуліна Ірина Іванівна</t>
  </si>
  <si>
    <t>SI2024_930</t>
  </si>
  <si>
    <t>Белянко Лідія Леонідівна</t>
  </si>
  <si>
    <t>SI2024_931</t>
  </si>
  <si>
    <t>Вишивана Богдана Михайлівна</t>
  </si>
  <si>
    <t>SI2024_932</t>
  </si>
  <si>
    <t>Гладик Олександра Василівна</t>
  </si>
  <si>
    <t>SI2024_933</t>
  </si>
  <si>
    <t>Волошина Тетяна Іванівна</t>
  </si>
  <si>
    <t>SI2024_934</t>
  </si>
  <si>
    <t>Borutska Olena</t>
  </si>
  <si>
    <t>SI2024_935</t>
  </si>
  <si>
    <t xml:space="preserve">Шматко Юлія Олегівна </t>
  </si>
  <si>
    <t>SI2024_936</t>
  </si>
  <si>
    <t xml:space="preserve">Гнидка Наталія Василівна </t>
  </si>
  <si>
    <t>SI2024_937</t>
  </si>
  <si>
    <t>Хавер Данііл Ігорович</t>
  </si>
  <si>
    <t>SI2024_938</t>
  </si>
  <si>
    <t>Янковський Валерій Андрійович</t>
  </si>
  <si>
    <t>SI2024_939</t>
  </si>
  <si>
    <t>Петруня Богдан</t>
  </si>
  <si>
    <t>SI2024_940</t>
  </si>
  <si>
    <t>Гура Оксана Миколаївна</t>
  </si>
  <si>
    <t>SI2024_941</t>
  </si>
  <si>
    <t>Опилат Яна Петрівна</t>
  </si>
  <si>
    <t>SI2024_942</t>
  </si>
  <si>
    <t>Стеценко Валерій Миколайович</t>
  </si>
  <si>
    <t>SI2024_943</t>
  </si>
  <si>
    <t>Холодна Юлія Євгеніївна</t>
  </si>
  <si>
    <t>SI2024_944</t>
  </si>
  <si>
    <t xml:space="preserve">Кошмела Віта Василівна </t>
  </si>
  <si>
    <t>SI2024_945</t>
  </si>
  <si>
    <t xml:space="preserve">Мартинюк Софія Володимирівна </t>
  </si>
  <si>
    <t>SI2024_946</t>
  </si>
  <si>
    <t>Мартинюк Богдана Богданівна</t>
  </si>
  <si>
    <t>SI2024_947</t>
  </si>
  <si>
    <t xml:space="preserve">Кущак Оксана Михайлівна </t>
  </si>
  <si>
    <t>SI2024_948</t>
  </si>
  <si>
    <t>Козак Ганна Олександрівна</t>
  </si>
  <si>
    <t>SI2024_949</t>
  </si>
  <si>
    <t>Терещенко Тетяна Євгеніївна</t>
  </si>
  <si>
    <t>SI2024_950</t>
  </si>
  <si>
    <t>Лабінцева Олена Петрівна</t>
  </si>
  <si>
    <t>SI2024_951</t>
  </si>
  <si>
    <t>Черненко Наталя Олександрівна</t>
  </si>
  <si>
    <t>SI2024_952</t>
  </si>
  <si>
    <t>Орешко Тетяна Олексіївна</t>
  </si>
  <si>
    <t>SI2024_953</t>
  </si>
  <si>
    <t>Мостовенко Наталія Анатоліївна</t>
  </si>
  <si>
    <t>SI2024_954</t>
  </si>
  <si>
    <t>Гулевата Лариса Василівна</t>
  </si>
  <si>
    <t>SI2024_955</t>
  </si>
  <si>
    <t>Полозова Вікторія Валеріївна</t>
  </si>
  <si>
    <t>SI2024_956</t>
  </si>
  <si>
    <t>Лещик Ірина Богданівна</t>
  </si>
  <si>
    <t>SI2024_957</t>
  </si>
  <si>
    <t>Шевченко Марія Вікторівна</t>
  </si>
  <si>
    <t>SI2024_958</t>
  </si>
  <si>
    <t>Трандасір Тетяна</t>
  </si>
  <si>
    <t>SI2024_959</t>
  </si>
  <si>
    <t xml:space="preserve">Скунць Марія Михайлівна </t>
  </si>
  <si>
    <t>SI2024_960</t>
  </si>
  <si>
    <t>Коваль Марія Романівна</t>
  </si>
  <si>
    <t>SI2024_961</t>
  </si>
  <si>
    <t xml:space="preserve">Ткаченко Єлизавета Юріівна </t>
  </si>
  <si>
    <t>SI2024_962</t>
  </si>
  <si>
    <t xml:space="preserve">Зінченко Віктор Володимирович </t>
  </si>
  <si>
    <t>SI2024_963</t>
  </si>
  <si>
    <t>Баб'як Михайло Михайлович</t>
  </si>
  <si>
    <t>SI2024_964</t>
  </si>
  <si>
    <t>Ступаченко Ольга Михайлівна</t>
  </si>
  <si>
    <t>SI2024_965</t>
  </si>
  <si>
    <t>Довганюк Галина Мирославівна</t>
  </si>
  <si>
    <t>SI2024_966</t>
  </si>
  <si>
    <t xml:space="preserve">Зінченко Олена Ярославівна </t>
  </si>
  <si>
    <t>SI2024_967</t>
  </si>
  <si>
    <t xml:space="preserve">колесник олександра анатоліївна </t>
  </si>
  <si>
    <t>SI2024_968</t>
  </si>
  <si>
    <t>Крук Катерина Олексіївна</t>
  </si>
  <si>
    <t>SI2024_969</t>
  </si>
  <si>
    <t xml:space="preserve">Тітова Світлана </t>
  </si>
  <si>
    <t>SI2024_970</t>
  </si>
  <si>
    <t>Пиріг Світлана Олександрівна</t>
  </si>
  <si>
    <t>SI2024_971</t>
  </si>
  <si>
    <t>Міщенко Наталія Олексіївна</t>
  </si>
  <si>
    <t>SI2024_972</t>
  </si>
  <si>
    <t xml:space="preserve">Стринадко Марія Дмитрівна </t>
  </si>
  <si>
    <t>SI2024_973</t>
  </si>
  <si>
    <t>Гаркава Лариса Олександрівна</t>
  </si>
  <si>
    <t>SI2024_974</t>
  </si>
  <si>
    <t>Сютрик Марія Богданівна</t>
  </si>
  <si>
    <t>SI2024_975</t>
  </si>
  <si>
    <t>Басараб Володимир Ярославович</t>
  </si>
  <si>
    <t>SI2024_976</t>
  </si>
  <si>
    <t>Середюк Ольга Ярославівна</t>
  </si>
  <si>
    <t>SI2024_977</t>
  </si>
  <si>
    <t>Арнаутова Тамара Вікторівна</t>
  </si>
  <si>
    <t>SI2024_978</t>
  </si>
  <si>
    <t>Бондар Галина Анатоліївна</t>
  </si>
  <si>
    <t>SI2024_979</t>
  </si>
  <si>
    <t xml:space="preserve">Кравчук Наталія Іванівна </t>
  </si>
  <si>
    <t>SI2024_980</t>
  </si>
  <si>
    <t>Нікітченко Сергій Олександрович</t>
  </si>
  <si>
    <t>SI2024_981</t>
  </si>
  <si>
    <t>Цибулькіна Наталя Володимирівна</t>
  </si>
  <si>
    <t>SI2024_982</t>
  </si>
  <si>
    <t>Кабаченко Ірина Григорівна</t>
  </si>
  <si>
    <t>SI2024_983</t>
  </si>
  <si>
    <t xml:space="preserve">Глинянська Ірина Валеріївна </t>
  </si>
  <si>
    <t>SI2024_984</t>
  </si>
  <si>
    <t>Доскалюк Вікторія Фрізанівна</t>
  </si>
  <si>
    <t>SI2024_985</t>
  </si>
  <si>
    <t>Шкрабак Валентина Ярославівна</t>
  </si>
  <si>
    <t>SI2024_986</t>
  </si>
  <si>
    <t xml:space="preserve">Янова Вікторія Миколаївна </t>
  </si>
  <si>
    <t>SI2024_987</t>
  </si>
  <si>
    <t>Подкопаева Оксана Володимирівна</t>
  </si>
  <si>
    <t>SI2024_988</t>
  </si>
  <si>
    <t>Лебединська Софія Вікторівна</t>
  </si>
  <si>
    <t>SI2024_989</t>
  </si>
  <si>
    <t xml:space="preserve">Трощук Любомир Любомирович </t>
  </si>
  <si>
    <t>SI2024_990</t>
  </si>
  <si>
    <t xml:space="preserve">Ярмола Вікторія Василівна </t>
  </si>
  <si>
    <t>SI2024_991</t>
  </si>
  <si>
    <t>Хмелинська Алла Юріївна</t>
  </si>
  <si>
    <t>SI2024_992</t>
  </si>
  <si>
    <t xml:space="preserve">Луньо Микола Орестович </t>
  </si>
  <si>
    <t>SI2024_993</t>
  </si>
  <si>
    <t>Струс Людмила Анатоліївна</t>
  </si>
  <si>
    <t>SI2024_994</t>
  </si>
  <si>
    <t>Дученко Ганна Вікторівна</t>
  </si>
  <si>
    <t>SI2024_995</t>
  </si>
  <si>
    <t>Нікольчук В.В.</t>
  </si>
  <si>
    <t>SI2024_996</t>
  </si>
  <si>
    <t>Нікольчук Юлія Миколаївна</t>
  </si>
  <si>
    <t>SI2024_997</t>
  </si>
  <si>
    <t>Чеснік Наталія Миколаївна</t>
  </si>
  <si>
    <t>SI2024_998</t>
  </si>
  <si>
    <t xml:space="preserve">Белюженко Марія Валентинівна </t>
  </si>
  <si>
    <t>SI2024_999</t>
  </si>
  <si>
    <t>Головаш Інна Олександрівна</t>
  </si>
  <si>
    <t>SI2024_1000</t>
  </si>
  <si>
    <t xml:space="preserve">Лопатовська Оксана Олександрівна </t>
  </si>
  <si>
    <t>SI2024_1001</t>
  </si>
  <si>
    <t>Прокопчук Олена Тодорівна</t>
  </si>
  <si>
    <t>SI2024_1002</t>
  </si>
  <si>
    <t xml:space="preserve">Колесник Алла Анатоліївна </t>
  </si>
  <si>
    <t>SI2024_1003</t>
  </si>
  <si>
    <t>Шпомер Тетяна Олександрівна</t>
  </si>
  <si>
    <t>SI2024_1004</t>
  </si>
  <si>
    <t>Кравченко Марина Олександрівна</t>
  </si>
  <si>
    <t>SI2024_1005</t>
  </si>
  <si>
    <t xml:space="preserve">Жилякова Олена Валеріївна </t>
  </si>
  <si>
    <t>SI2024_1006</t>
  </si>
  <si>
    <t xml:space="preserve">Кунченко Світлана Степанівна </t>
  </si>
  <si>
    <t>SI2024_1007</t>
  </si>
  <si>
    <t>Прокопенко Наталія Віталіївна</t>
  </si>
  <si>
    <t>SI2024_1008</t>
  </si>
  <si>
    <t xml:space="preserve">Віценко Марія Михайлівна </t>
  </si>
  <si>
    <t>SI2024_1009</t>
  </si>
  <si>
    <t>Дженжерова Ольга Володимирівна</t>
  </si>
  <si>
    <t>SI2024_1010</t>
  </si>
  <si>
    <t>Різник Юлія Сергіївна</t>
  </si>
  <si>
    <t>SI2024_1011</t>
  </si>
  <si>
    <t xml:space="preserve">Струс Михайло Романович </t>
  </si>
  <si>
    <t>SI2024_1012</t>
  </si>
  <si>
    <t>Святченко Ірина Костянтинівна</t>
  </si>
  <si>
    <t>SI2024_1013</t>
  </si>
  <si>
    <t>Кравчук Марія Богданівна</t>
  </si>
  <si>
    <t>SI2024_1014</t>
  </si>
  <si>
    <t>Бутова Людмила</t>
  </si>
  <si>
    <t>SI2024_1015</t>
  </si>
  <si>
    <t>Грицьків Вікторія Русланівна</t>
  </si>
  <si>
    <t>SI2024_1016</t>
  </si>
  <si>
    <t xml:space="preserve">Дьоміна Валентина Анатоліївна </t>
  </si>
  <si>
    <t>SI2024_1017</t>
  </si>
  <si>
    <t xml:space="preserve">Багрій Марта Володимирівна </t>
  </si>
  <si>
    <t>SI2024_1018</t>
  </si>
  <si>
    <t xml:space="preserve">Мар'ян Басараб </t>
  </si>
  <si>
    <t>SI2024_1019</t>
  </si>
  <si>
    <t>Сочка Катерина Андріївна</t>
  </si>
  <si>
    <t>SI2024_1020</t>
  </si>
  <si>
    <t>Борисова Вікторія Анатоліївна</t>
  </si>
  <si>
    <t>SI2024_1021</t>
  </si>
  <si>
    <t>Бережна Леся Віталіївна</t>
  </si>
  <si>
    <t>SI2024_1022</t>
  </si>
  <si>
    <t xml:space="preserve">Матвійчук Юлія Сергіївна </t>
  </si>
  <si>
    <t>SI2024_1023</t>
  </si>
  <si>
    <t>Пшенична Марія Володимирівна</t>
  </si>
  <si>
    <t>SI2024_1024</t>
  </si>
  <si>
    <t>Новаторова Поліна Олександрівна</t>
  </si>
  <si>
    <t>SI2024_1025</t>
  </si>
  <si>
    <t xml:space="preserve">Слобода Інна Вікторівна </t>
  </si>
  <si>
    <t>SI2024_1026</t>
  </si>
  <si>
    <t>Бутко Ольга Володимирівна</t>
  </si>
  <si>
    <t>SI2024_1027</t>
  </si>
  <si>
    <t xml:space="preserve">Марченко Данило Юрійович </t>
  </si>
  <si>
    <t>SI2024_1028</t>
  </si>
  <si>
    <t>Гриліцька Анжела Вікторівна</t>
  </si>
  <si>
    <t>SI2024_1029</t>
  </si>
  <si>
    <t>Новоселецька Анна Олександрівна</t>
  </si>
  <si>
    <t>SI2024_1030</t>
  </si>
  <si>
    <t xml:space="preserve"> Драбінська Неля Іванівна</t>
  </si>
  <si>
    <t>SI2024_1031</t>
  </si>
  <si>
    <t xml:space="preserve">Снігур Софія Мирославівна </t>
  </si>
  <si>
    <t>SI2024_1032</t>
  </si>
  <si>
    <t>Бурбела Алла Леонідівна</t>
  </si>
  <si>
    <t>SI2024_1033</t>
  </si>
  <si>
    <t>Баранов Андрій Леонідович</t>
  </si>
  <si>
    <t>SI2024_1034</t>
  </si>
  <si>
    <t>Петлюшенко Наталія Іванівна</t>
  </si>
  <si>
    <t>SI2024_1035</t>
  </si>
  <si>
    <t>Сухоцький Дмитро Олексійович</t>
  </si>
  <si>
    <t>SI2024_1036</t>
  </si>
  <si>
    <t>Дидюк Вікторія Юріївна</t>
  </si>
  <si>
    <t>SI2024_1037</t>
  </si>
  <si>
    <t>Бойко Анна Леонідівна</t>
  </si>
  <si>
    <t>SI2024_1038</t>
  </si>
  <si>
    <t>Дусан Владислав Ігорович</t>
  </si>
  <si>
    <t>SI2024_1039</t>
  </si>
  <si>
    <t>Трояновська Юлія Віталіївна</t>
  </si>
  <si>
    <t>SI2024_1040</t>
  </si>
  <si>
    <t>Струнь Любов Степанівна</t>
  </si>
  <si>
    <t>SI2024_1041</t>
  </si>
  <si>
    <t xml:space="preserve">Кривич Олена Романівна </t>
  </si>
  <si>
    <t>SI2024_1042</t>
  </si>
  <si>
    <t xml:space="preserve">Черняк Володимир Костянтинович </t>
  </si>
  <si>
    <t>SI2024_1043</t>
  </si>
  <si>
    <t>Материнська Ольга Андріївна</t>
  </si>
  <si>
    <t>SI2024_1044</t>
  </si>
  <si>
    <t>Коцюрба Ольга Юріївна</t>
  </si>
  <si>
    <t>SI2024_1045</t>
  </si>
  <si>
    <t>Калушка Любов Володимирівна</t>
  </si>
  <si>
    <t>SI2024_1046</t>
  </si>
  <si>
    <t>Вихарева Юлія Анатоліївна</t>
  </si>
  <si>
    <t>SI2024_1047</t>
  </si>
  <si>
    <t>Шурубура Ірина Володимирівна</t>
  </si>
  <si>
    <t>SI2024_1048</t>
  </si>
  <si>
    <t>Філончук Зоя Володимирівна</t>
  </si>
  <si>
    <t>SI2024_1049</t>
  </si>
  <si>
    <t>Паламарюк Анастасія Василівна</t>
  </si>
  <si>
    <t>SI2024_1050</t>
  </si>
  <si>
    <t>Задорожня Лариса</t>
  </si>
  <si>
    <t>SI2024_1051</t>
  </si>
  <si>
    <t xml:space="preserve">Воробйова Марія Олександрівна </t>
  </si>
  <si>
    <t>SI2024_1052</t>
  </si>
  <si>
    <t>Гордієнко Анна Юріївна</t>
  </si>
  <si>
    <t>SI2024_1053</t>
  </si>
  <si>
    <t>Вакаров Михайло Михайлович</t>
  </si>
  <si>
    <t>SI2024_1054</t>
  </si>
  <si>
    <t>Вакаров Олена Степанівна</t>
  </si>
  <si>
    <t>SI2024_1055</t>
  </si>
  <si>
    <t>В'язовий Сергій Михайлович</t>
  </si>
  <si>
    <t>SI2024_1056</t>
  </si>
  <si>
    <t>Гудзь Ірина Миколаївна</t>
  </si>
  <si>
    <t>SI2024_1057</t>
  </si>
  <si>
    <t>Здрок Ірина Миколаївна</t>
  </si>
  <si>
    <t>SI2024_1058</t>
  </si>
  <si>
    <t>Голобородько Тетяна Володимирівна</t>
  </si>
  <si>
    <t>SI2024_1059</t>
  </si>
  <si>
    <t>Яцура Анастасія Андріївна</t>
  </si>
  <si>
    <t>SI2024_1060</t>
  </si>
  <si>
    <t>Курячей Віра Олександрівна</t>
  </si>
  <si>
    <t>SI2024_1061</t>
  </si>
  <si>
    <t>Мазуров Руслан Геннадійович</t>
  </si>
  <si>
    <t>SI2024_1062</t>
  </si>
  <si>
    <t xml:space="preserve">Гетьманенко Карина Володимирівна </t>
  </si>
  <si>
    <t>SI2024_1063</t>
  </si>
  <si>
    <t>Крамарева Ольга Вікторівна</t>
  </si>
  <si>
    <t>SI2024_1064</t>
  </si>
  <si>
    <t>Гончар Каріна Богданівна</t>
  </si>
  <si>
    <t>SI2024_1065</t>
  </si>
  <si>
    <t>Карновська Тамара Валентинівна</t>
  </si>
  <si>
    <t>SI2024_1066</t>
  </si>
  <si>
    <t>Фока Данило Андрійович</t>
  </si>
  <si>
    <t>SI2024_1067</t>
  </si>
  <si>
    <t>Онуфрик Андрій Матвійович</t>
  </si>
  <si>
    <t>SI2024_1068</t>
  </si>
  <si>
    <t>Сегеда Світлана Василівна</t>
  </si>
  <si>
    <t>SI2024_1069</t>
  </si>
  <si>
    <t>Черняк Костянтин Володимирович</t>
  </si>
  <si>
    <t>SI2024_1070</t>
  </si>
  <si>
    <t xml:space="preserve">Галтман Тетяна Василівна </t>
  </si>
  <si>
    <t>SI2024_1071</t>
  </si>
  <si>
    <t>Плаксіна Олена Володимирівна</t>
  </si>
  <si>
    <t>SI2024_1072</t>
  </si>
  <si>
    <t xml:space="preserve">Орел Анастасія Павлівна </t>
  </si>
  <si>
    <t>SI2024_1073</t>
  </si>
  <si>
    <t>Малащук Андрій Михайлович</t>
  </si>
  <si>
    <t>SI2024_1074</t>
  </si>
  <si>
    <t>Яцентюк Світлана Ярославівна</t>
  </si>
  <si>
    <t>SI2024_1075</t>
  </si>
  <si>
    <t xml:space="preserve">Мостепан Олеся Володимирівна </t>
  </si>
  <si>
    <t>SI2024_1076</t>
  </si>
  <si>
    <t>Верхогляд Катерина Сергіївна</t>
  </si>
  <si>
    <t>SI2024_1077</t>
  </si>
  <si>
    <t>Душенко Світлана Анатоліївна</t>
  </si>
  <si>
    <t>SI2024_1078</t>
  </si>
  <si>
    <t>Сибірцев Володимир Васильович</t>
  </si>
  <si>
    <t>SI2024_1079</t>
  </si>
  <si>
    <t>Савела Анна Андріївна</t>
  </si>
  <si>
    <t>SI2024_1080</t>
  </si>
  <si>
    <t xml:space="preserve">Торська Вікторія Ярославівна </t>
  </si>
  <si>
    <t>SI2024_1081</t>
  </si>
  <si>
    <t>Коваленко Вікторія Володимирівна</t>
  </si>
  <si>
    <t>SI2024_1082</t>
  </si>
  <si>
    <t>Соник Ольга Василівна</t>
  </si>
  <si>
    <t>SI2024_1083</t>
  </si>
  <si>
    <t>Лимар Валентина Анатоліївна</t>
  </si>
  <si>
    <t>SI2024_1084</t>
  </si>
  <si>
    <t>Ярмоліцька Ольга Василівна</t>
  </si>
  <si>
    <t>SI2024_1085</t>
  </si>
  <si>
    <t>Evgeniy Batkovich</t>
  </si>
  <si>
    <t>SI2024_1086</t>
  </si>
  <si>
    <t>Колумбет Олена Петрівна</t>
  </si>
  <si>
    <t>SI2024_1087</t>
  </si>
  <si>
    <t>Легенчук Оксана Анатоліївна</t>
  </si>
  <si>
    <t>SI2024_1088</t>
  </si>
  <si>
    <t>Східницька Галина Володимирівна</t>
  </si>
  <si>
    <t>SI2024_1089</t>
  </si>
  <si>
    <t>Галата Ірина Петрівна</t>
  </si>
  <si>
    <t>SI2024_1090</t>
  </si>
  <si>
    <t>Сопко Анастасія Андріївна</t>
  </si>
  <si>
    <t>SI2024_1091</t>
  </si>
  <si>
    <t>Шевцова Олена Йосипівна</t>
  </si>
  <si>
    <t>SI2024_1092</t>
  </si>
  <si>
    <t>Квасницька Раїса Степанівна</t>
  </si>
  <si>
    <t>SI2024_1093</t>
  </si>
  <si>
    <t>Тодорова Аліна Сергіївна</t>
  </si>
  <si>
    <t>SI2024_1094</t>
  </si>
  <si>
    <t>Панас Олександр Геннадійович</t>
  </si>
  <si>
    <t>SI2024_1095</t>
  </si>
  <si>
    <t xml:space="preserve">Павлюк Ірина Ярославівна </t>
  </si>
  <si>
    <t>SI2024_1096</t>
  </si>
  <si>
    <t>Самошкіна Ірина Дмитрівна</t>
  </si>
  <si>
    <t>SI2024_1097</t>
  </si>
  <si>
    <t>Шірінян Лада Василівна</t>
  </si>
  <si>
    <t>SI2024_1098</t>
  </si>
  <si>
    <t>Васильєва Ольга Вікторівна</t>
  </si>
  <si>
    <t>SI2024_1099</t>
  </si>
  <si>
    <t>Кундис Віталій Теодозійович</t>
  </si>
  <si>
    <t>SI2024_1100</t>
  </si>
  <si>
    <t>Романюк Тетяна Іванівна</t>
  </si>
  <si>
    <t>SI2024_1101</t>
  </si>
  <si>
    <t>Бутенко Лариса Григорівна</t>
  </si>
  <si>
    <t>SI2024_1102</t>
  </si>
  <si>
    <t>Андрій Сергійович Криволапов</t>
  </si>
  <si>
    <t>SI2024_1103</t>
  </si>
  <si>
    <t>Рибак Олена Миколаївна</t>
  </si>
  <si>
    <t>SI2024_1104</t>
  </si>
  <si>
    <t xml:space="preserve">Чубак Анастасія </t>
  </si>
  <si>
    <t>SI2024_1105</t>
  </si>
  <si>
    <t>Коверза Вікторія Семенівна</t>
  </si>
  <si>
    <t>SI2024_1106</t>
  </si>
  <si>
    <t xml:space="preserve">Періста Аліна Євгенівна </t>
  </si>
  <si>
    <t>SI2024_1107</t>
  </si>
  <si>
    <t>Іщак Олена Вікторівна</t>
  </si>
  <si>
    <t>SI2024_1108</t>
  </si>
  <si>
    <t xml:space="preserve">Тартачна Маріанна Георгіївна </t>
  </si>
  <si>
    <t>SI2024_1109</t>
  </si>
  <si>
    <t xml:space="preserve">Станіславова Ольга Сергіївна </t>
  </si>
  <si>
    <t>SI2024_1110</t>
  </si>
  <si>
    <t>Троценко Дмитро Іванович</t>
  </si>
  <si>
    <t>SI2024_1111</t>
  </si>
  <si>
    <t>Ващенко Алла Павлівна</t>
  </si>
  <si>
    <t>SI2024_1112</t>
  </si>
  <si>
    <t>Верхоглядова Надія Олександрівна</t>
  </si>
  <si>
    <t>SI2024_1113</t>
  </si>
  <si>
    <t>Опальчук Руслана Миколаївна</t>
  </si>
  <si>
    <t>SI2024_1114</t>
  </si>
  <si>
    <t>Конкіна Наталія Іванівна</t>
  </si>
  <si>
    <t>SI2024_1115</t>
  </si>
  <si>
    <t xml:space="preserve">Коломієць Юлія Олександрівна </t>
  </si>
  <si>
    <t>SI2024_1116</t>
  </si>
  <si>
    <t>Фіалковська Анастасія Андріївна</t>
  </si>
  <si>
    <t>SI2024_1117</t>
  </si>
  <si>
    <t>Чубін Тетяна Костянтинівна</t>
  </si>
  <si>
    <t>SI2024_1118</t>
  </si>
  <si>
    <t>Ковальська Юлія Василівна</t>
  </si>
  <si>
    <t>SI2024_1119</t>
  </si>
  <si>
    <t>Канцір Ірина Анатоліївна</t>
  </si>
  <si>
    <t>SI2024_1120</t>
  </si>
  <si>
    <t xml:space="preserve">Купченко Надія Анатоліївна </t>
  </si>
  <si>
    <t>SI2024_1121</t>
  </si>
  <si>
    <t>Басько Тетяна Петрівна</t>
  </si>
  <si>
    <t>SI2024_1122</t>
  </si>
  <si>
    <t>Синиця Юлія Сергіївна</t>
  </si>
  <si>
    <t>SI2024_1123</t>
  </si>
  <si>
    <t>Коноваленко Ігор Вікторович</t>
  </si>
  <si>
    <t>№ з/п</t>
  </si>
  <si>
    <t>Номер сертифіката</t>
  </si>
  <si>
    <t>Матросова Олена Миколаївна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</si>
</sst>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-wwVN2cmlMjIvL5Fy3lY" TargetMode="External"/><Relationship Id="rId21" Type="http://schemas.openxmlformats.org/officeDocument/2006/relationships/hyperlink" Target="https://talan.bank.gov.ua/get-user-certificate/-wwVNzjx3uqxGG3Tyu2B" TargetMode="External"/><Relationship Id="rId324" Type="http://schemas.openxmlformats.org/officeDocument/2006/relationships/hyperlink" Target="https://talan.bank.gov.ua/get-user-certificate/-wwVNk2AqxIrmZrT_iuj" TargetMode="External"/><Relationship Id="rId531" Type="http://schemas.openxmlformats.org/officeDocument/2006/relationships/hyperlink" Target="https://talan.bank.gov.ua/get-user-certificate/-wwVNTSvpMo--0tjKi6-" TargetMode="External"/><Relationship Id="rId170" Type="http://schemas.openxmlformats.org/officeDocument/2006/relationships/hyperlink" Target="https://talan.bank.gov.ua/get-user-certificate/-wwVNsLlXe-rjJgWJWuz" TargetMode="External"/><Relationship Id="rId268" Type="http://schemas.openxmlformats.org/officeDocument/2006/relationships/hyperlink" Target="https://talan.bank.gov.ua/get-user-certificate/-wwVNwpOQpgLXvlZgAy7" TargetMode="External"/><Relationship Id="rId475" Type="http://schemas.openxmlformats.org/officeDocument/2006/relationships/hyperlink" Target="https://talan.bank.gov.ua/get-user-certificate/-wwVN2QBfoMwK2QfhygU" TargetMode="External"/><Relationship Id="rId32" Type="http://schemas.openxmlformats.org/officeDocument/2006/relationships/hyperlink" Target="https://talan.bank.gov.ua/get-user-certificate/-wwVNiObx23kLHWL1vu1" TargetMode="External"/><Relationship Id="rId128" Type="http://schemas.openxmlformats.org/officeDocument/2006/relationships/hyperlink" Target="https://talan.bank.gov.ua/get-user-certificate/-wwVNc77_pX4v6ytcyCY" TargetMode="External"/><Relationship Id="rId335" Type="http://schemas.openxmlformats.org/officeDocument/2006/relationships/hyperlink" Target="https://talan.bank.gov.ua/get-user-certificate/-wwVN93RIl2nP12WtP8q" TargetMode="External"/><Relationship Id="rId542" Type="http://schemas.openxmlformats.org/officeDocument/2006/relationships/hyperlink" Target="https://talan.bank.gov.ua/get-user-certificate/-wwVN9yTsZFwAEucogWX" TargetMode="External"/><Relationship Id="rId181" Type="http://schemas.openxmlformats.org/officeDocument/2006/relationships/hyperlink" Target="https://talan.bank.gov.ua/get-user-certificate/-wwVNgJVNRvUsxgUDOD2" TargetMode="External"/><Relationship Id="rId402" Type="http://schemas.openxmlformats.org/officeDocument/2006/relationships/hyperlink" Target="https://talan.bank.gov.ua/get-user-certificate/-wwVNjgaohrupY9_ACEP" TargetMode="External"/><Relationship Id="rId279" Type="http://schemas.openxmlformats.org/officeDocument/2006/relationships/hyperlink" Target="https://talan.bank.gov.ua/get-user-certificate/-wwVNXb6k_9eZzvKGGK3" TargetMode="External"/><Relationship Id="rId486" Type="http://schemas.openxmlformats.org/officeDocument/2006/relationships/hyperlink" Target="https://talan.bank.gov.ua/get-user-certificate/-wwVN_dxJe8CgPDSIt1J" TargetMode="External"/><Relationship Id="rId43" Type="http://schemas.openxmlformats.org/officeDocument/2006/relationships/hyperlink" Target="https://talan.bank.gov.ua/get-user-certificate/-wwVNP1xr4nhhvhnN-kk" TargetMode="External"/><Relationship Id="rId139" Type="http://schemas.openxmlformats.org/officeDocument/2006/relationships/hyperlink" Target="https://talan.bank.gov.ua/get-user-certificate/-wwVNJAg4lidgSbZtBzE" TargetMode="External"/><Relationship Id="rId346" Type="http://schemas.openxmlformats.org/officeDocument/2006/relationships/hyperlink" Target="https://talan.bank.gov.ua/get-user-certificate/-wwVNh214IOXZJcLer_f" TargetMode="External"/><Relationship Id="rId192" Type="http://schemas.openxmlformats.org/officeDocument/2006/relationships/hyperlink" Target="https://talan.bank.gov.ua/get-user-certificate/-wwVNSi-O5oFoWHq16AT" TargetMode="External"/><Relationship Id="rId206" Type="http://schemas.openxmlformats.org/officeDocument/2006/relationships/hyperlink" Target="https://talan.bank.gov.ua/get-user-certificate/-wwVNWy9iyjfJiw2tppL" TargetMode="External"/><Relationship Id="rId413" Type="http://schemas.openxmlformats.org/officeDocument/2006/relationships/hyperlink" Target="https://talan.bank.gov.ua/get-user-certificate/-wwVNL1sebv3v-QxaM85" TargetMode="External"/><Relationship Id="rId497" Type="http://schemas.openxmlformats.org/officeDocument/2006/relationships/hyperlink" Target="https://talan.bank.gov.ua/get-user-certificate/-wwVNuqxSXOI6NwZ7Pdx" TargetMode="External"/><Relationship Id="rId12" Type="http://schemas.openxmlformats.org/officeDocument/2006/relationships/hyperlink" Target="https://talan.bank.gov.ua/get-user-certificate/-wwVNJoEL-f4fNDtTZj2" TargetMode="External"/><Relationship Id="rId108" Type="http://schemas.openxmlformats.org/officeDocument/2006/relationships/hyperlink" Target="https://talan.bank.gov.ua/get-user-certificate/-wwVN1p-xoHqx9zHgo_n" TargetMode="External"/><Relationship Id="rId315" Type="http://schemas.openxmlformats.org/officeDocument/2006/relationships/hyperlink" Target="https://talan.bank.gov.ua/get-user-certificate/-wwVN27Tk6XMVmjljsyM" TargetMode="External"/><Relationship Id="rId357" Type="http://schemas.openxmlformats.org/officeDocument/2006/relationships/hyperlink" Target="https://talan.bank.gov.ua/get-user-certificate/-wwVNRd_IrGtmsPlHnw4" TargetMode="External"/><Relationship Id="rId522" Type="http://schemas.openxmlformats.org/officeDocument/2006/relationships/hyperlink" Target="https://talan.bank.gov.ua/get-user-certificate/-wwVNG73Ws5_3g55x-qa" TargetMode="External"/><Relationship Id="rId54" Type="http://schemas.openxmlformats.org/officeDocument/2006/relationships/hyperlink" Target="https://talan.bank.gov.ua/get-user-certificate/-wwVNb7gUAa2Vx2u_mvH" TargetMode="External"/><Relationship Id="rId96" Type="http://schemas.openxmlformats.org/officeDocument/2006/relationships/hyperlink" Target="https://talan.bank.gov.ua/get-user-certificate/-wwVNY_AmIYHtV85ixYN" TargetMode="External"/><Relationship Id="rId161" Type="http://schemas.openxmlformats.org/officeDocument/2006/relationships/hyperlink" Target="https://talan.bank.gov.ua/get-user-certificate/-wwVN6MzZUJsStp3e4Ra" TargetMode="External"/><Relationship Id="rId217" Type="http://schemas.openxmlformats.org/officeDocument/2006/relationships/hyperlink" Target="https://talan.bank.gov.ua/get-user-certificate/-wwVNgmI_geFo2TrXOCU" TargetMode="External"/><Relationship Id="rId399" Type="http://schemas.openxmlformats.org/officeDocument/2006/relationships/hyperlink" Target="https://talan.bank.gov.ua/get-user-certificate/-wwVNwSk68q9umWz6eJ1" TargetMode="External"/><Relationship Id="rId259" Type="http://schemas.openxmlformats.org/officeDocument/2006/relationships/hyperlink" Target="https://talan.bank.gov.ua/get-user-certificate/-wwVNwL1qta8_iKlLYGk" TargetMode="External"/><Relationship Id="rId424" Type="http://schemas.openxmlformats.org/officeDocument/2006/relationships/hyperlink" Target="https://talan.bank.gov.ua/get-user-certificate/-wwVNHUyVvpb-P-tMvUi" TargetMode="External"/><Relationship Id="rId466" Type="http://schemas.openxmlformats.org/officeDocument/2006/relationships/hyperlink" Target="https://talan.bank.gov.ua/get-user-certificate/-wwVNFIZEj8TYSVju-bf" TargetMode="External"/><Relationship Id="rId23" Type="http://schemas.openxmlformats.org/officeDocument/2006/relationships/hyperlink" Target="https://talan.bank.gov.ua/get-user-certificate/-wwVNAw3qVFQKJwe1Fli" TargetMode="External"/><Relationship Id="rId119" Type="http://schemas.openxmlformats.org/officeDocument/2006/relationships/hyperlink" Target="https://talan.bank.gov.ua/get-user-certificate/-wwVND3yRSWQt5fvODHD" TargetMode="External"/><Relationship Id="rId270" Type="http://schemas.openxmlformats.org/officeDocument/2006/relationships/hyperlink" Target="https://talan.bank.gov.ua/get-user-certificate/-wwVN8pbKxR6j8_leKnY" TargetMode="External"/><Relationship Id="rId326" Type="http://schemas.openxmlformats.org/officeDocument/2006/relationships/hyperlink" Target="https://talan.bank.gov.ua/get-user-certificate/-wwVNCSpqAIdMrdlWbUn" TargetMode="External"/><Relationship Id="rId533" Type="http://schemas.openxmlformats.org/officeDocument/2006/relationships/hyperlink" Target="https://talan.bank.gov.ua/get-user-certificate/-wwVNDrWUoSBEZprP91T" TargetMode="External"/><Relationship Id="rId65" Type="http://schemas.openxmlformats.org/officeDocument/2006/relationships/hyperlink" Target="https://talan.bank.gov.ua/get-user-certificate/-wwVNUFaP0m3a9qwlaBx" TargetMode="External"/><Relationship Id="rId130" Type="http://schemas.openxmlformats.org/officeDocument/2006/relationships/hyperlink" Target="https://talan.bank.gov.ua/get-user-certificate/-wwVNKZppaGCR24dj8s_" TargetMode="External"/><Relationship Id="rId368" Type="http://schemas.openxmlformats.org/officeDocument/2006/relationships/hyperlink" Target="https://talan.bank.gov.ua/get-user-certificate/-wwVNk37PoT8J2JkUqQc" TargetMode="External"/><Relationship Id="rId172" Type="http://schemas.openxmlformats.org/officeDocument/2006/relationships/hyperlink" Target="https://talan.bank.gov.ua/get-user-certificate/-wwVNjX35XEpZ4MotT_v" TargetMode="External"/><Relationship Id="rId228" Type="http://schemas.openxmlformats.org/officeDocument/2006/relationships/hyperlink" Target="https://talan.bank.gov.ua/get-user-certificate/-wwVN03kg-9AVIWKiXlA" TargetMode="External"/><Relationship Id="rId435" Type="http://schemas.openxmlformats.org/officeDocument/2006/relationships/hyperlink" Target="https://talan.bank.gov.ua/get-user-certificate/-wwVNMtPH3LmKDvnX-GO" TargetMode="External"/><Relationship Id="rId477" Type="http://schemas.openxmlformats.org/officeDocument/2006/relationships/hyperlink" Target="https://talan.bank.gov.ua/get-user-certificate/-wwVNcF0vCwX7chAt4fD" TargetMode="External"/><Relationship Id="rId281" Type="http://schemas.openxmlformats.org/officeDocument/2006/relationships/hyperlink" Target="https://talan.bank.gov.ua/get-user-certificate/-wwVNjbbkeStMvP8iiCe" TargetMode="External"/><Relationship Id="rId337" Type="http://schemas.openxmlformats.org/officeDocument/2006/relationships/hyperlink" Target="https://talan.bank.gov.ua/get-user-certificate/-wwVNW-WFmaIz3uY_k-x" TargetMode="External"/><Relationship Id="rId502" Type="http://schemas.openxmlformats.org/officeDocument/2006/relationships/hyperlink" Target="https://talan.bank.gov.ua/get-user-certificate/-wwVNMd_vfm0JIk587Tf" TargetMode="External"/><Relationship Id="rId34" Type="http://schemas.openxmlformats.org/officeDocument/2006/relationships/hyperlink" Target="https://talan.bank.gov.ua/get-user-certificate/-wwVN_L68xKXuklVXu71" TargetMode="External"/><Relationship Id="rId76" Type="http://schemas.openxmlformats.org/officeDocument/2006/relationships/hyperlink" Target="https://talan.bank.gov.ua/get-user-certificate/-wwVNDDgWFsaErhen71c" TargetMode="External"/><Relationship Id="rId141" Type="http://schemas.openxmlformats.org/officeDocument/2006/relationships/hyperlink" Target="https://talan.bank.gov.ua/get-user-certificate/-wwVNziLOvrl_fAT2Xzi" TargetMode="External"/><Relationship Id="rId379" Type="http://schemas.openxmlformats.org/officeDocument/2006/relationships/hyperlink" Target="https://talan.bank.gov.ua/get-user-certificate/-wwVNG5-xwVfSvB5RHsS" TargetMode="External"/><Relationship Id="rId544" Type="http://schemas.openxmlformats.org/officeDocument/2006/relationships/hyperlink" Target="https://talan.bank.gov.ua/get-user-certificate/-wwVNVw1PJOz7mxwLYy4" TargetMode="External"/><Relationship Id="rId7" Type="http://schemas.openxmlformats.org/officeDocument/2006/relationships/hyperlink" Target="https://talan.bank.gov.ua/get-user-certificate/-wwVNyM8fc6X-I6pqrwf" TargetMode="External"/><Relationship Id="rId183" Type="http://schemas.openxmlformats.org/officeDocument/2006/relationships/hyperlink" Target="https://talan.bank.gov.ua/get-user-certificate/-wwVNZHtzCoanOhn3-WD" TargetMode="External"/><Relationship Id="rId239" Type="http://schemas.openxmlformats.org/officeDocument/2006/relationships/hyperlink" Target="https://talan.bank.gov.ua/get-user-certificate/-wwVNrkFX1MO_zSyfz9j" TargetMode="External"/><Relationship Id="rId390" Type="http://schemas.openxmlformats.org/officeDocument/2006/relationships/hyperlink" Target="https://talan.bank.gov.ua/get-user-certificate/-wwVNmcb7Tytvm9PBD77" TargetMode="External"/><Relationship Id="rId404" Type="http://schemas.openxmlformats.org/officeDocument/2006/relationships/hyperlink" Target="https://talan.bank.gov.ua/get-user-certificate/-wwVNppP8dDfAquoVf8b" TargetMode="External"/><Relationship Id="rId446" Type="http://schemas.openxmlformats.org/officeDocument/2006/relationships/hyperlink" Target="https://talan.bank.gov.ua/get-user-certificate/-wwVNVWk8d052ZEzGhjK" TargetMode="External"/><Relationship Id="rId250" Type="http://schemas.openxmlformats.org/officeDocument/2006/relationships/hyperlink" Target="https://talan.bank.gov.ua/get-user-certificate/-wwVN69EsjjwYi9vhlpT" TargetMode="External"/><Relationship Id="rId292" Type="http://schemas.openxmlformats.org/officeDocument/2006/relationships/hyperlink" Target="https://talan.bank.gov.ua/get-user-certificate/-wwVN1GEIz3ejnU5YVRY" TargetMode="External"/><Relationship Id="rId306" Type="http://schemas.openxmlformats.org/officeDocument/2006/relationships/hyperlink" Target="https://talan.bank.gov.ua/get-user-certificate/-wwVNCkAqJxJ_o6w_-xo" TargetMode="External"/><Relationship Id="rId488" Type="http://schemas.openxmlformats.org/officeDocument/2006/relationships/hyperlink" Target="https://talan.bank.gov.ua/get-user-certificate/-wwVNFIANNeCJt3CqS-D" TargetMode="External"/><Relationship Id="rId45" Type="http://schemas.openxmlformats.org/officeDocument/2006/relationships/hyperlink" Target="https://talan.bank.gov.ua/get-user-certificate/-wwVNsnbrMQTnLHTD8sf" TargetMode="External"/><Relationship Id="rId87" Type="http://schemas.openxmlformats.org/officeDocument/2006/relationships/hyperlink" Target="https://talan.bank.gov.ua/get-user-certificate/-wwVNwQ6gQxVeVLe5eVe" TargetMode="External"/><Relationship Id="rId110" Type="http://schemas.openxmlformats.org/officeDocument/2006/relationships/hyperlink" Target="https://talan.bank.gov.ua/get-user-certificate/-wwVNvWc_oN99BQL9I1a" TargetMode="External"/><Relationship Id="rId348" Type="http://schemas.openxmlformats.org/officeDocument/2006/relationships/hyperlink" Target="https://talan.bank.gov.ua/get-user-certificate/-wwVNlm-QGkzGqfGcc86" TargetMode="External"/><Relationship Id="rId513" Type="http://schemas.openxmlformats.org/officeDocument/2006/relationships/hyperlink" Target="https://talan.bank.gov.ua/get-user-certificate/-wwVNkw22VZzbvpGh1tW" TargetMode="External"/><Relationship Id="rId152" Type="http://schemas.openxmlformats.org/officeDocument/2006/relationships/hyperlink" Target="https://talan.bank.gov.ua/get-user-certificate/-wwVNZ4Gtb-qZRW4hVmD" TargetMode="External"/><Relationship Id="rId194" Type="http://schemas.openxmlformats.org/officeDocument/2006/relationships/hyperlink" Target="https://talan.bank.gov.ua/get-user-certificate/-wwVNIcy_oA64mNPkCVW" TargetMode="External"/><Relationship Id="rId208" Type="http://schemas.openxmlformats.org/officeDocument/2006/relationships/hyperlink" Target="https://talan.bank.gov.ua/get-user-certificate/-wwVNH92x2Q7rRqpD43U" TargetMode="External"/><Relationship Id="rId415" Type="http://schemas.openxmlformats.org/officeDocument/2006/relationships/hyperlink" Target="https://talan.bank.gov.ua/get-user-certificate/-wwVNl4DbBRjN_9_mXvx" TargetMode="External"/><Relationship Id="rId457" Type="http://schemas.openxmlformats.org/officeDocument/2006/relationships/hyperlink" Target="https://talan.bank.gov.ua/get-user-certificate/-wwVNk4zi70U-lnLBDOV" TargetMode="External"/><Relationship Id="rId261" Type="http://schemas.openxmlformats.org/officeDocument/2006/relationships/hyperlink" Target="https://talan.bank.gov.ua/get-user-certificate/-wwVNhHcFSnGacg4HjbM" TargetMode="External"/><Relationship Id="rId499" Type="http://schemas.openxmlformats.org/officeDocument/2006/relationships/hyperlink" Target="https://talan.bank.gov.ua/get-user-certificate/-wwVNDBwngMou2_v8J-1" TargetMode="External"/><Relationship Id="rId14" Type="http://schemas.openxmlformats.org/officeDocument/2006/relationships/hyperlink" Target="https://talan.bank.gov.ua/get-user-certificate/-wwVN3m8MZlnjwo-AiM_" TargetMode="External"/><Relationship Id="rId56" Type="http://schemas.openxmlformats.org/officeDocument/2006/relationships/hyperlink" Target="https://talan.bank.gov.ua/get-user-certificate/-wwVNNTYymLcI70sy0V7" TargetMode="External"/><Relationship Id="rId317" Type="http://schemas.openxmlformats.org/officeDocument/2006/relationships/hyperlink" Target="https://talan.bank.gov.ua/get-user-certificate/-wwVNbrzSoJyDfgRbtvn" TargetMode="External"/><Relationship Id="rId359" Type="http://schemas.openxmlformats.org/officeDocument/2006/relationships/hyperlink" Target="https://talan.bank.gov.ua/get-user-certificate/-wwVNmWGfGboi-IVMZQt" TargetMode="External"/><Relationship Id="rId524" Type="http://schemas.openxmlformats.org/officeDocument/2006/relationships/hyperlink" Target="https://talan.bank.gov.ua/get-user-certificate/-wwVNSiP21aPkXUl-XJc" TargetMode="External"/><Relationship Id="rId98" Type="http://schemas.openxmlformats.org/officeDocument/2006/relationships/hyperlink" Target="https://talan.bank.gov.ua/get-user-certificate/-wwVN3ezrhxf8Uaet2Gx" TargetMode="External"/><Relationship Id="rId121" Type="http://schemas.openxmlformats.org/officeDocument/2006/relationships/hyperlink" Target="https://talan.bank.gov.ua/get-user-certificate/-wwVNkqZ2aXmIQK-7-Wl" TargetMode="External"/><Relationship Id="rId163" Type="http://schemas.openxmlformats.org/officeDocument/2006/relationships/hyperlink" Target="https://talan.bank.gov.ua/get-user-certificate/-wwVNi2mfcEbzcAU-94f" TargetMode="External"/><Relationship Id="rId219" Type="http://schemas.openxmlformats.org/officeDocument/2006/relationships/hyperlink" Target="https://talan.bank.gov.ua/get-user-certificate/-wwVNickmXEHwGgbLmyv" TargetMode="External"/><Relationship Id="rId370" Type="http://schemas.openxmlformats.org/officeDocument/2006/relationships/hyperlink" Target="https://talan.bank.gov.ua/get-user-certificate/-wwVNlk1ca6PZE-cN0RK" TargetMode="External"/><Relationship Id="rId426" Type="http://schemas.openxmlformats.org/officeDocument/2006/relationships/hyperlink" Target="https://talan.bank.gov.ua/get-user-certificate/-wwVNGgFvl6YzVxUevy8" TargetMode="External"/><Relationship Id="rId230" Type="http://schemas.openxmlformats.org/officeDocument/2006/relationships/hyperlink" Target="https://talan.bank.gov.ua/get-user-certificate/-wwVN3lO6RmColrRdZhs" TargetMode="External"/><Relationship Id="rId468" Type="http://schemas.openxmlformats.org/officeDocument/2006/relationships/hyperlink" Target="https://talan.bank.gov.ua/get-user-certificate/-wwVNLmM9v4vQgHMSHmr" TargetMode="External"/><Relationship Id="rId25" Type="http://schemas.openxmlformats.org/officeDocument/2006/relationships/hyperlink" Target="https://talan.bank.gov.ua/get-user-certificate/-wwVNK_MDurBJ4dAM7P_" TargetMode="External"/><Relationship Id="rId67" Type="http://schemas.openxmlformats.org/officeDocument/2006/relationships/hyperlink" Target="https://talan.bank.gov.ua/get-user-certificate/-wwVNjZReMnPunJnzPiN" TargetMode="External"/><Relationship Id="rId272" Type="http://schemas.openxmlformats.org/officeDocument/2006/relationships/hyperlink" Target="https://talan.bank.gov.ua/get-user-certificate/-wwVNDC3dfAvow1q3nQu" TargetMode="External"/><Relationship Id="rId328" Type="http://schemas.openxmlformats.org/officeDocument/2006/relationships/hyperlink" Target="https://talan.bank.gov.ua/get-user-certificate/-wwVNfdk9wW7kK2O4J3h" TargetMode="External"/><Relationship Id="rId535" Type="http://schemas.openxmlformats.org/officeDocument/2006/relationships/hyperlink" Target="https://talan.bank.gov.ua/get-user-certificate/-wwVNduUefBNp6r2XqQT" TargetMode="External"/><Relationship Id="rId132" Type="http://schemas.openxmlformats.org/officeDocument/2006/relationships/hyperlink" Target="https://talan.bank.gov.ua/get-user-certificate/-wwVNOF5p3h62ftQTvgs" TargetMode="External"/><Relationship Id="rId174" Type="http://schemas.openxmlformats.org/officeDocument/2006/relationships/hyperlink" Target="https://talan.bank.gov.ua/get-user-certificate/-wwVNTZJRTHYu2RYTYV7" TargetMode="External"/><Relationship Id="rId381" Type="http://schemas.openxmlformats.org/officeDocument/2006/relationships/hyperlink" Target="https://talan.bank.gov.ua/get-user-certificate/-wwVNimxkStvexU_0HvZ" TargetMode="External"/><Relationship Id="rId241" Type="http://schemas.openxmlformats.org/officeDocument/2006/relationships/hyperlink" Target="https://talan.bank.gov.ua/get-user-certificate/-wwVNOxaU8uc0hlHEIw6" TargetMode="External"/><Relationship Id="rId437" Type="http://schemas.openxmlformats.org/officeDocument/2006/relationships/hyperlink" Target="https://talan.bank.gov.ua/get-user-certificate/-wwVN6hGcWRGNC-i1S8k" TargetMode="External"/><Relationship Id="rId479" Type="http://schemas.openxmlformats.org/officeDocument/2006/relationships/hyperlink" Target="https://talan.bank.gov.ua/get-user-certificate/-wwVNCg5xY08gIxdWOKZ" TargetMode="External"/><Relationship Id="rId36" Type="http://schemas.openxmlformats.org/officeDocument/2006/relationships/hyperlink" Target="https://talan.bank.gov.ua/get-user-certificate/-wwVNIhRL4vKuJkXrq1j" TargetMode="External"/><Relationship Id="rId283" Type="http://schemas.openxmlformats.org/officeDocument/2006/relationships/hyperlink" Target="https://talan.bank.gov.ua/get-user-certificate/-wwVNDoU3A5gRqPXs0P8" TargetMode="External"/><Relationship Id="rId339" Type="http://schemas.openxmlformats.org/officeDocument/2006/relationships/hyperlink" Target="https://talan.bank.gov.ua/get-user-certificate/-wwVNhh2Nmq_c8JsRVmI" TargetMode="External"/><Relationship Id="rId490" Type="http://schemas.openxmlformats.org/officeDocument/2006/relationships/hyperlink" Target="https://talan.bank.gov.ua/get-user-certificate/-wwVNxBs3Jpr9VVI85Je" TargetMode="External"/><Relationship Id="rId504" Type="http://schemas.openxmlformats.org/officeDocument/2006/relationships/hyperlink" Target="https://talan.bank.gov.ua/get-user-certificate/-wwVN0QE8JFHn9xH6CUE" TargetMode="External"/><Relationship Id="rId546" Type="http://schemas.openxmlformats.org/officeDocument/2006/relationships/hyperlink" Target="https://talan.bank.gov.ua/get-user-certificate/-wwVNwoDP9VBduygmr-n" TargetMode="External"/><Relationship Id="rId78" Type="http://schemas.openxmlformats.org/officeDocument/2006/relationships/hyperlink" Target="https://talan.bank.gov.ua/get-user-certificate/-wwVN6uWXa70pPxP3Xpe" TargetMode="External"/><Relationship Id="rId101" Type="http://schemas.openxmlformats.org/officeDocument/2006/relationships/hyperlink" Target="https://talan.bank.gov.ua/get-user-certificate/-wwVN6IZs3SbO6wYHEBC" TargetMode="External"/><Relationship Id="rId143" Type="http://schemas.openxmlformats.org/officeDocument/2006/relationships/hyperlink" Target="https://talan.bank.gov.ua/get-user-certificate/-wwVNXr5B4A6uqQ9UxWx" TargetMode="External"/><Relationship Id="rId185" Type="http://schemas.openxmlformats.org/officeDocument/2006/relationships/hyperlink" Target="https://talan.bank.gov.ua/get-user-certificate/-wwVNz1x5wUQG1G9-JU-" TargetMode="External"/><Relationship Id="rId350" Type="http://schemas.openxmlformats.org/officeDocument/2006/relationships/hyperlink" Target="https://talan.bank.gov.ua/get-user-certificate/-wwVNt9IkH4LCbnn0zet" TargetMode="External"/><Relationship Id="rId406" Type="http://schemas.openxmlformats.org/officeDocument/2006/relationships/hyperlink" Target="https://talan.bank.gov.ua/get-user-certificate/-wwVND0lYsauVQ6ank40" TargetMode="External"/><Relationship Id="rId9" Type="http://schemas.openxmlformats.org/officeDocument/2006/relationships/hyperlink" Target="https://talan.bank.gov.ua/get-user-certificate/-wwVNOcgXn9YcC1coERd" TargetMode="External"/><Relationship Id="rId210" Type="http://schemas.openxmlformats.org/officeDocument/2006/relationships/hyperlink" Target="https://talan.bank.gov.ua/get-user-certificate/-wwVNCkx4YYpLdkhPJ0A" TargetMode="External"/><Relationship Id="rId392" Type="http://schemas.openxmlformats.org/officeDocument/2006/relationships/hyperlink" Target="https://talan.bank.gov.ua/get-user-certificate/-wwVNmuj408Cl3tb4D-g" TargetMode="External"/><Relationship Id="rId448" Type="http://schemas.openxmlformats.org/officeDocument/2006/relationships/hyperlink" Target="https://talan.bank.gov.ua/get-user-certificate/-wwVNUskOCXf1ajF76WR" TargetMode="External"/><Relationship Id="rId252" Type="http://schemas.openxmlformats.org/officeDocument/2006/relationships/hyperlink" Target="https://talan.bank.gov.ua/get-user-certificate/-wwVNFa-bnUMm504JE-i" TargetMode="External"/><Relationship Id="rId294" Type="http://schemas.openxmlformats.org/officeDocument/2006/relationships/hyperlink" Target="https://talan.bank.gov.ua/get-user-certificate/-wwVNB0zcaU0zsD07Ao-" TargetMode="External"/><Relationship Id="rId308" Type="http://schemas.openxmlformats.org/officeDocument/2006/relationships/hyperlink" Target="https://talan.bank.gov.ua/get-user-certificate/-wwVNvnbjNvu5qy0XPX1" TargetMode="External"/><Relationship Id="rId515" Type="http://schemas.openxmlformats.org/officeDocument/2006/relationships/hyperlink" Target="https://talan.bank.gov.ua/get-user-certificate/-wwVN8ozfCZPCv78Zv_h" TargetMode="External"/><Relationship Id="rId47" Type="http://schemas.openxmlformats.org/officeDocument/2006/relationships/hyperlink" Target="https://talan.bank.gov.ua/get-user-certificate/-wwVN7JLdoTCHmmxJP_4" TargetMode="External"/><Relationship Id="rId89" Type="http://schemas.openxmlformats.org/officeDocument/2006/relationships/hyperlink" Target="https://talan.bank.gov.ua/get-user-certificate/-wwVNANF6nuy4mP-1aUM" TargetMode="External"/><Relationship Id="rId112" Type="http://schemas.openxmlformats.org/officeDocument/2006/relationships/hyperlink" Target="https://talan.bank.gov.ua/get-user-certificate/-wwVNTFBExDH_esKa4yt" TargetMode="External"/><Relationship Id="rId154" Type="http://schemas.openxmlformats.org/officeDocument/2006/relationships/hyperlink" Target="https://talan.bank.gov.ua/get-user-certificate/-wwVNoc7o3VSmQ-M1FGI" TargetMode="External"/><Relationship Id="rId361" Type="http://schemas.openxmlformats.org/officeDocument/2006/relationships/hyperlink" Target="https://talan.bank.gov.ua/get-user-certificate/-wwVNh-7xY0atMK07LAW" TargetMode="External"/><Relationship Id="rId196" Type="http://schemas.openxmlformats.org/officeDocument/2006/relationships/hyperlink" Target="https://talan.bank.gov.ua/get-user-certificate/-wwVNEJ_1VNwXdcbV0xO" TargetMode="External"/><Relationship Id="rId417" Type="http://schemas.openxmlformats.org/officeDocument/2006/relationships/hyperlink" Target="https://talan.bank.gov.ua/get-user-certificate/-wwVN8MoK0YQEFCiNaXd" TargetMode="External"/><Relationship Id="rId459" Type="http://schemas.openxmlformats.org/officeDocument/2006/relationships/hyperlink" Target="https://talan.bank.gov.ua/get-user-certificate/-wwVNXK9y4e_fx18j2yV" TargetMode="External"/><Relationship Id="rId16" Type="http://schemas.openxmlformats.org/officeDocument/2006/relationships/hyperlink" Target="https://talan.bank.gov.ua/get-user-certificate/-wwVNxYVIRtW4m3_CgRF" TargetMode="External"/><Relationship Id="rId221" Type="http://schemas.openxmlformats.org/officeDocument/2006/relationships/hyperlink" Target="https://talan.bank.gov.ua/get-user-certificate/-wwVNfwPhwoY-s8YqG7j" TargetMode="External"/><Relationship Id="rId263" Type="http://schemas.openxmlformats.org/officeDocument/2006/relationships/hyperlink" Target="https://talan.bank.gov.ua/get-user-certificate/-wwVNUUqlPqjO9IFfxLC" TargetMode="External"/><Relationship Id="rId319" Type="http://schemas.openxmlformats.org/officeDocument/2006/relationships/hyperlink" Target="https://talan.bank.gov.ua/get-user-certificate/-wwVNqTaqMZK6Npqt52P" TargetMode="External"/><Relationship Id="rId470" Type="http://schemas.openxmlformats.org/officeDocument/2006/relationships/hyperlink" Target="https://talan.bank.gov.ua/get-user-certificate/-wwVNXih2DCfGwP6XJD1" TargetMode="External"/><Relationship Id="rId526" Type="http://schemas.openxmlformats.org/officeDocument/2006/relationships/hyperlink" Target="https://talan.bank.gov.ua/get-user-certificate/-wwVNdupWedHZFiQP2F8" TargetMode="External"/><Relationship Id="rId58" Type="http://schemas.openxmlformats.org/officeDocument/2006/relationships/hyperlink" Target="https://talan.bank.gov.ua/get-user-certificate/-wwVNAjIfiGOTvR0Vq1g" TargetMode="External"/><Relationship Id="rId123" Type="http://schemas.openxmlformats.org/officeDocument/2006/relationships/hyperlink" Target="https://talan.bank.gov.ua/get-user-certificate/-wwVNXypUhzPx3crZ7pT" TargetMode="External"/><Relationship Id="rId330" Type="http://schemas.openxmlformats.org/officeDocument/2006/relationships/hyperlink" Target="https://talan.bank.gov.ua/get-user-certificate/-wwVNQl50zOUfhzxdV-I" TargetMode="External"/><Relationship Id="rId165" Type="http://schemas.openxmlformats.org/officeDocument/2006/relationships/hyperlink" Target="https://talan.bank.gov.ua/get-user-certificate/-wwVNA7CDJ_xd8BZUBjT" TargetMode="External"/><Relationship Id="rId372" Type="http://schemas.openxmlformats.org/officeDocument/2006/relationships/hyperlink" Target="https://talan.bank.gov.ua/get-user-certificate/-wwVNfb2eypTJHIYF6bD" TargetMode="External"/><Relationship Id="rId428" Type="http://schemas.openxmlformats.org/officeDocument/2006/relationships/hyperlink" Target="https://talan.bank.gov.ua/get-user-certificate/-wwVNYT1eKAYECfZLb6Y" TargetMode="External"/><Relationship Id="rId232" Type="http://schemas.openxmlformats.org/officeDocument/2006/relationships/hyperlink" Target="https://talan.bank.gov.ua/get-user-certificate/-wwVNU4f4QzZsk-NoHa1" TargetMode="External"/><Relationship Id="rId274" Type="http://schemas.openxmlformats.org/officeDocument/2006/relationships/hyperlink" Target="https://talan.bank.gov.ua/get-user-certificate/-wwVNCRiVMvlHQzY6caN" TargetMode="External"/><Relationship Id="rId481" Type="http://schemas.openxmlformats.org/officeDocument/2006/relationships/hyperlink" Target="https://talan.bank.gov.ua/get-user-certificate/-wwVN3NLaNt-P5MmOGAM" TargetMode="External"/><Relationship Id="rId27" Type="http://schemas.openxmlformats.org/officeDocument/2006/relationships/hyperlink" Target="https://talan.bank.gov.ua/get-user-certificate/-wwVNQtHWV9fPs3DVgUS" TargetMode="External"/><Relationship Id="rId69" Type="http://schemas.openxmlformats.org/officeDocument/2006/relationships/hyperlink" Target="https://talan.bank.gov.ua/get-user-certificate/-wwVN9RDeUg5nZfintb2" TargetMode="External"/><Relationship Id="rId134" Type="http://schemas.openxmlformats.org/officeDocument/2006/relationships/hyperlink" Target="https://talan.bank.gov.ua/get-user-certificate/-wwVNG2sgZK1Dv4m-h1k" TargetMode="External"/><Relationship Id="rId537" Type="http://schemas.openxmlformats.org/officeDocument/2006/relationships/hyperlink" Target="https://talan.bank.gov.ua/get-user-certificate/-wwVN5nkLrQj0IpvIB-t" TargetMode="External"/><Relationship Id="rId80" Type="http://schemas.openxmlformats.org/officeDocument/2006/relationships/hyperlink" Target="https://talan.bank.gov.ua/get-user-certificate/-wwVNQ_suBRGVWpfdvr7" TargetMode="External"/><Relationship Id="rId176" Type="http://schemas.openxmlformats.org/officeDocument/2006/relationships/hyperlink" Target="https://talan.bank.gov.ua/get-user-certificate/-wwVN3UqRA0Udt4u6mlJ" TargetMode="External"/><Relationship Id="rId341" Type="http://schemas.openxmlformats.org/officeDocument/2006/relationships/hyperlink" Target="https://talan.bank.gov.ua/get-user-certificate/-wwVN3xSFloWT2JLEHam" TargetMode="External"/><Relationship Id="rId383" Type="http://schemas.openxmlformats.org/officeDocument/2006/relationships/hyperlink" Target="https://talan.bank.gov.ua/get-user-certificate/-wwVNA6tRBWG3LlWxAhu" TargetMode="External"/><Relationship Id="rId439" Type="http://schemas.openxmlformats.org/officeDocument/2006/relationships/hyperlink" Target="https://talan.bank.gov.ua/get-user-certificate/-wwVNVjOZcgNzJEspc6x" TargetMode="External"/><Relationship Id="rId201" Type="http://schemas.openxmlformats.org/officeDocument/2006/relationships/hyperlink" Target="https://talan.bank.gov.ua/get-user-certificate/-wwVN5CAx8uD0xLTBGXM" TargetMode="External"/><Relationship Id="rId243" Type="http://schemas.openxmlformats.org/officeDocument/2006/relationships/hyperlink" Target="https://talan.bank.gov.ua/get-user-certificate/-wwVNWTT7EfkOZ_YLlfZ" TargetMode="External"/><Relationship Id="rId285" Type="http://schemas.openxmlformats.org/officeDocument/2006/relationships/hyperlink" Target="https://talan.bank.gov.ua/get-user-certificate/-wwVN5Z9FGgecvYRvuI0" TargetMode="External"/><Relationship Id="rId450" Type="http://schemas.openxmlformats.org/officeDocument/2006/relationships/hyperlink" Target="https://talan.bank.gov.ua/get-user-certificate/-wwVNIfu_A5vU-nWwSZH" TargetMode="External"/><Relationship Id="rId506" Type="http://schemas.openxmlformats.org/officeDocument/2006/relationships/hyperlink" Target="https://talan.bank.gov.ua/get-user-certificate/-wwVNqmnLu4uebG_43UL" TargetMode="External"/><Relationship Id="rId38" Type="http://schemas.openxmlformats.org/officeDocument/2006/relationships/hyperlink" Target="https://talan.bank.gov.ua/get-user-certificate/-wwVNDxEaVcobHqZKiu9" TargetMode="External"/><Relationship Id="rId103" Type="http://schemas.openxmlformats.org/officeDocument/2006/relationships/hyperlink" Target="https://talan.bank.gov.ua/get-user-certificate/-wwVN_4CUo8JsCpj5-SJ" TargetMode="External"/><Relationship Id="rId310" Type="http://schemas.openxmlformats.org/officeDocument/2006/relationships/hyperlink" Target="https://talan.bank.gov.ua/get-user-certificate/-wwVN5sRN9cSr8cng5kt" TargetMode="External"/><Relationship Id="rId492" Type="http://schemas.openxmlformats.org/officeDocument/2006/relationships/hyperlink" Target="https://talan.bank.gov.ua/get-user-certificate/-wwVNMjA7028qYd_1i4U" TargetMode="External"/><Relationship Id="rId548" Type="http://schemas.openxmlformats.org/officeDocument/2006/relationships/hyperlink" Target="https://talan.bank.gov.ua/get-user-certificate/-wwVNV7IibfCnZSaylrX" TargetMode="External"/><Relationship Id="rId91" Type="http://schemas.openxmlformats.org/officeDocument/2006/relationships/hyperlink" Target="https://talan.bank.gov.ua/get-user-certificate/-wwVNAxcyGqSRFWodKqF" TargetMode="External"/><Relationship Id="rId145" Type="http://schemas.openxmlformats.org/officeDocument/2006/relationships/hyperlink" Target="https://talan.bank.gov.ua/get-user-certificate/-wwVN6fcdMJIDmhVrL6B" TargetMode="External"/><Relationship Id="rId187" Type="http://schemas.openxmlformats.org/officeDocument/2006/relationships/hyperlink" Target="https://talan.bank.gov.ua/get-user-certificate/-wwVNlVAfXsLm4eZVtBg" TargetMode="External"/><Relationship Id="rId352" Type="http://schemas.openxmlformats.org/officeDocument/2006/relationships/hyperlink" Target="https://talan.bank.gov.ua/get-user-certificate/-wwVNUcvQUGbBEdqR9-6" TargetMode="External"/><Relationship Id="rId394" Type="http://schemas.openxmlformats.org/officeDocument/2006/relationships/hyperlink" Target="https://talan.bank.gov.ua/get-user-certificate/-wwVNR9cbVFqwtGlqBHS" TargetMode="External"/><Relationship Id="rId408" Type="http://schemas.openxmlformats.org/officeDocument/2006/relationships/hyperlink" Target="https://talan.bank.gov.ua/get-user-certificate/-wwVNayO03z_ldEDttnR" TargetMode="External"/><Relationship Id="rId212" Type="http://schemas.openxmlformats.org/officeDocument/2006/relationships/hyperlink" Target="https://talan.bank.gov.ua/get-user-certificate/-wwVNtn6t5Ai0sG-b27n" TargetMode="External"/><Relationship Id="rId254" Type="http://schemas.openxmlformats.org/officeDocument/2006/relationships/hyperlink" Target="https://talan.bank.gov.ua/get-user-certificate/-wwVN2_ZO2vyhLIGw73G" TargetMode="External"/><Relationship Id="rId49" Type="http://schemas.openxmlformats.org/officeDocument/2006/relationships/hyperlink" Target="https://talan.bank.gov.ua/get-user-certificate/-wwVNgAPKrJ8p2uXfHjo" TargetMode="External"/><Relationship Id="rId114" Type="http://schemas.openxmlformats.org/officeDocument/2006/relationships/hyperlink" Target="https://talan.bank.gov.ua/get-user-certificate/-wwVNBxsJiEPtow3_NcT" TargetMode="External"/><Relationship Id="rId296" Type="http://schemas.openxmlformats.org/officeDocument/2006/relationships/hyperlink" Target="https://talan.bank.gov.ua/get-user-certificate/-wwVN0OEM5sDPU-HzwxZ" TargetMode="External"/><Relationship Id="rId461" Type="http://schemas.openxmlformats.org/officeDocument/2006/relationships/hyperlink" Target="https://talan.bank.gov.ua/get-user-certificate/-wwVNcghBffAYop7lcDD" TargetMode="External"/><Relationship Id="rId517" Type="http://schemas.openxmlformats.org/officeDocument/2006/relationships/hyperlink" Target="https://talan.bank.gov.ua/get-user-certificate/-wwVN3aDae9G6x6_4pWd" TargetMode="External"/><Relationship Id="rId60" Type="http://schemas.openxmlformats.org/officeDocument/2006/relationships/hyperlink" Target="https://talan.bank.gov.ua/get-user-certificate/-wwVNBKwWPgWFH0X0cY2" TargetMode="External"/><Relationship Id="rId156" Type="http://schemas.openxmlformats.org/officeDocument/2006/relationships/hyperlink" Target="https://talan.bank.gov.ua/get-user-certificate/-wwVN1FVQOx_oms3tMrB" TargetMode="External"/><Relationship Id="rId198" Type="http://schemas.openxmlformats.org/officeDocument/2006/relationships/hyperlink" Target="https://talan.bank.gov.ua/get-user-certificate/-wwVN4t50GoSsLVhBKX5" TargetMode="External"/><Relationship Id="rId321" Type="http://schemas.openxmlformats.org/officeDocument/2006/relationships/hyperlink" Target="https://talan.bank.gov.ua/get-user-certificate/-wwVN15MhG50kFnGmeUp" TargetMode="External"/><Relationship Id="rId363" Type="http://schemas.openxmlformats.org/officeDocument/2006/relationships/hyperlink" Target="https://talan.bank.gov.ua/get-user-certificate/-wwVNjZNMJTfpWWpr7Il" TargetMode="External"/><Relationship Id="rId419" Type="http://schemas.openxmlformats.org/officeDocument/2006/relationships/hyperlink" Target="https://talan.bank.gov.ua/get-user-certificate/-wwVNs5lDQ1-bHp-nf3l" TargetMode="External"/><Relationship Id="rId223" Type="http://schemas.openxmlformats.org/officeDocument/2006/relationships/hyperlink" Target="https://talan.bank.gov.ua/get-user-certificate/-wwVNjliJktI1coDIZ7A" TargetMode="External"/><Relationship Id="rId430" Type="http://schemas.openxmlformats.org/officeDocument/2006/relationships/hyperlink" Target="https://talan.bank.gov.ua/get-user-certificate/-wwVNLqSsE8ZWdxrZDi7" TargetMode="External"/><Relationship Id="rId18" Type="http://schemas.openxmlformats.org/officeDocument/2006/relationships/hyperlink" Target="https://talan.bank.gov.ua/get-user-certificate/-wwVNmwLGVdNk4EmrqiC" TargetMode="External"/><Relationship Id="rId265" Type="http://schemas.openxmlformats.org/officeDocument/2006/relationships/hyperlink" Target="https://talan.bank.gov.ua/get-user-certificate/-wwVNmXqOllofl5P9Bji" TargetMode="External"/><Relationship Id="rId472" Type="http://schemas.openxmlformats.org/officeDocument/2006/relationships/hyperlink" Target="https://talan.bank.gov.ua/get-user-certificate/-wwVNDaCdAQJPaMx4Zbd" TargetMode="External"/><Relationship Id="rId528" Type="http://schemas.openxmlformats.org/officeDocument/2006/relationships/hyperlink" Target="https://talan.bank.gov.ua/get-user-certificate/-wwVNSZQ70Ouhbu-xnab" TargetMode="External"/><Relationship Id="rId125" Type="http://schemas.openxmlformats.org/officeDocument/2006/relationships/hyperlink" Target="https://talan.bank.gov.ua/get-user-certificate/-wwVN26ytVW5l6lPjfSc" TargetMode="External"/><Relationship Id="rId167" Type="http://schemas.openxmlformats.org/officeDocument/2006/relationships/hyperlink" Target="https://talan.bank.gov.ua/get-user-certificate/-wwVNBXetG4xUuVjvR_i" TargetMode="External"/><Relationship Id="rId332" Type="http://schemas.openxmlformats.org/officeDocument/2006/relationships/hyperlink" Target="https://talan.bank.gov.ua/get-user-certificate/-wwVN7YCNjjEjtlTCWjh" TargetMode="External"/><Relationship Id="rId374" Type="http://schemas.openxmlformats.org/officeDocument/2006/relationships/hyperlink" Target="https://talan.bank.gov.ua/get-user-certificate/-wwVNmBN2sANH_zc1OEH" TargetMode="External"/><Relationship Id="rId71" Type="http://schemas.openxmlformats.org/officeDocument/2006/relationships/hyperlink" Target="https://talan.bank.gov.ua/get-user-certificate/-wwVNr0OW3Imu2vaXhvS" TargetMode="External"/><Relationship Id="rId234" Type="http://schemas.openxmlformats.org/officeDocument/2006/relationships/hyperlink" Target="https://talan.bank.gov.ua/get-user-certificate/-wwVNBG81z1SUY1SoyQq" TargetMode="External"/><Relationship Id="rId2" Type="http://schemas.openxmlformats.org/officeDocument/2006/relationships/hyperlink" Target="https://talan.bank.gov.ua/get-user-certificate/-wwVNSssIbUEeWZUzQ6n" TargetMode="External"/><Relationship Id="rId29" Type="http://schemas.openxmlformats.org/officeDocument/2006/relationships/hyperlink" Target="https://talan.bank.gov.ua/get-user-certificate/-wwVN-O8E0t1S6fF3H27" TargetMode="External"/><Relationship Id="rId276" Type="http://schemas.openxmlformats.org/officeDocument/2006/relationships/hyperlink" Target="https://talan.bank.gov.ua/get-user-certificate/-wwVN-M7unTIZtIc4-Z8" TargetMode="External"/><Relationship Id="rId441" Type="http://schemas.openxmlformats.org/officeDocument/2006/relationships/hyperlink" Target="https://talan.bank.gov.ua/get-user-certificate/-wwVN48MNYe82OujSsk9" TargetMode="External"/><Relationship Id="rId483" Type="http://schemas.openxmlformats.org/officeDocument/2006/relationships/hyperlink" Target="https://talan.bank.gov.ua/get-user-certificate/-wwVNevysCUlFnlU45Y4" TargetMode="External"/><Relationship Id="rId539" Type="http://schemas.openxmlformats.org/officeDocument/2006/relationships/hyperlink" Target="https://talan.bank.gov.ua/get-user-certificate/-wwVNqt4-V6QyotuXyaB" TargetMode="External"/><Relationship Id="rId40" Type="http://schemas.openxmlformats.org/officeDocument/2006/relationships/hyperlink" Target="https://talan.bank.gov.ua/get-user-certificate/-wwVN5TnkluwbO6Reiq4" TargetMode="External"/><Relationship Id="rId136" Type="http://schemas.openxmlformats.org/officeDocument/2006/relationships/hyperlink" Target="https://talan.bank.gov.ua/get-user-certificate/-wwVNGZ2ezg0b-OEg7zv" TargetMode="External"/><Relationship Id="rId178" Type="http://schemas.openxmlformats.org/officeDocument/2006/relationships/hyperlink" Target="https://talan.bank.gov.ua/get-user-certificate/-wwVNwkSE8QNMJt5VA_B" TargetMode="External"/><Relationship Id="rId301" Type="http://schemas.openxmlformats.org/officeDocument/2006/relationships/hyperlink" Target="https://talan.bank.gov.ua/get-user-certificate/-wwVNkk6RDskrjPx-tdd" TargetMode="External"/><Relationship Id="rId343" Type="http://schemas.openxmlformats.org/officeDocument/2006/relationships/hyperlink" Target="https://talan.bank.gov.ua/get-user-certificate/-wwVNwlljtmwE1MJgnrN" TargetMode="External"/><Relationship Id="rId82" Type="http://schemas.openxmlformats.org/officeDocument/2006/relationships/hyperlink" Target="https://talan.bank.gov.ua/get-user-certificate/-wwVNf8BWQzzDKUc-ky6" TargetMode="External"/><Relationship Id="rId203" Type="http://schemas.openxmlformats.org/officeDocument/2006/relationships/hyperlink" Target="https://talan.bank.gov.ua/get-user-certificate/-wwVN-YEBeknBIvkHOtZ" TargetMode="External"/><Relationship Id="rId385" Type="http://schemas.openxmlformats.org/officeDocument/2006/relationships/hyperlink" Target="https://talan.bank.gov.ua/get-user-certificate/-wwVNxjb5LtRtvBtuT2F" TargetMode="External"/><Relationship Id="rId245" Type="http://schemas.openxmlformats.org/officeDocument/2006/relationships/hyperlink" Target="https://talan.bank.gov.ua/get-user-certificate/-wwVN_P4B73S6cQaTuUc" TargetMode="External"/><Relationship Id="rId287" Type="http://schemas.openxmlformats.org/officeDocument/2006/relationships/hyperlink" Target="https://talan.bank.gov.ua/get-user-certificate/-wwVNE8qGH8aMGvUuyaR" TargetMode="External"/><Relationship Id="rId410" Type="http://schemas.openxmlformats.org/officeDocument/2006/relationships/hyperlink" Target="https://talan.bank.gov.ua/get-user-certificate/-wwVNXht4QBsRzBnNfKQ" TargetMode="External"/><Relationship Id="rId452" Type="http://schemas.openxmlformats.org/officeDocument/2006/relationships/hyperlink" Target="https://talan.bank.gov.ua/get-user-certificate/-wwVN_UaJVhDBM_JLs9G" TargetMode="External"/><Relationship Id="rId494" Type="http://schemas.openxmlformats.org/officeDocument/2006/relationships/hyperlink" Target="https://talan.bank.gov.ua/get-user-certificate/-wwVN8bYT2g88_Wl4x6Z" TargetMode="External"/><Relationship Id="rId508" Type="http://schemas.openxmlformats.org/officeDocument/2006/relationships/hyperlink" Target="https://talan.bank.gov.ua/get-user-certificate/-wwVN6dVeQiVRPI2fJMb" TargetMode="External"/><Relationship Id="rId105" Type="http://schemas.openxmlformats.org/officeDocument/2006/relationships/hyperlink" Target="https://talan.bank.gov.ua/get-user-certificate/-wwVNjMfPEA8h61TAaB6" TargetMode="External"/><Relationship Id="rId147" Type="http://schemas.openxmlformats.org/officeDocument/2006/relationships/hyperlink" Target="https://talan.bank.gov.ua/get-user-certificate/-wwVNz6QScHhakuhosA7" TargetMode="External"/><Relationship Id="rId312" Type="http://schemas.openxmlformats.org/officeDocument/2006/relationships/hyperlink" Target="https://talan.bank.gov.ua/get-user-certificate/-wwVNQ0P7WejD1LAsdEg" TargetMode="External"/><Relationship Id="rId354" Type="http://schemas.openxmlformats.org/officeDocument/2006/relationships/hyperlink" Target="https://talan.bank.gov.ua/get-user-certificate/-wwVNlRwessRri9xygRO" TargetMode="External"/><Relationship Id="rId51" Type="http://schemas.openxmlformats.org/officeDocument/2006/relationships/hyperlink" Target="https://talan.bank.gov.ua/get-user-certificate/-wwVN7Oxf5dop9nGYMld" TargetMode="External"/><Relationship Id="rId93" Type="http://schemas.openxmlformats.org/officeDocument/2006/relationships/hyperlink" Target="https://talan.bank.gov.ua/get-user-certificate/-wwVNnxWKkOBgnOJbBS7" TargetMode="External"/><Relationship Id="rId189" Type="http://schemas.openxmlformats.org/officeDocument/2006/relationships/hyperlink" Target="https://talan.bank.gov.ua/get-user-certificate/-wwVNrkG-WbWLt-tiOEn" TargetMode="External"/><Relationship Id="rId396" Type="http://schemas.openxmlformats.org/officeDocument/2006/relationships/hyperlink" Target="https://talan.bank.gov.ua/get-user-certificate/-wwVNj-58HPURtav32VZ" TargetMode="External"/><Relationship Id="rId214" Type="http://schemas.openxmlformats.org/officeDocument/2006/relationships/hyperlink" Target="https://talan.bank.gov.ua/get-user-certificate/-wwVNFnSq_RdytO-WNXo" TargetMode="External"/><Relationship Id="rId256" Type="http://schemas.openxmlformats.org/officeDocument/2006/relationships/hyperlink" Target="https://talan.bank.gov.ua/get-user-certificate/-wwVNJ7ZqmDGlyA_Dsks" TargetMode="External"/><Relationship Id="rId298" Type="http://schemas.openxmlformats.org/officeDocument/2006/relationships/hyperlink" Target="https://talan.bank.gov.ua/get-user-certificate/-wwVNzXrhXR-9mtWZ4V9" TargetMode="External"/><Relationship Id="rId421" Type="http://schemas.openxmlformats.org/officeDocument/2006/relationships/hyperlink" Target="https://talan.bank.gov.ua/get-user-certificate/-wwVNSI-3Ku8SRELfoUs" TargetMode="External"/><Relationship Id="rId463" Type="http://schemas.openxmlformats.org/officeDocument/2006/relationships/hyperlink" Target="https://talan.bank.gov.ua/get-user-certificate/-wwVNy8ugTSG4UqxbPCf" TargetMode="External"/><Relationship Id="rId519" Type="http://schemas.openxmlformats.org/officeDocument/2006/relationships/hyperlink" Target="https://talan.bank.gov.ua/get-user-certificate/-wwVNEFd4Dz_iFdfq6Nq" TargetMode="External"/><Relationship Id="rId116" Type="http://schemas.openxmlformats.org/officeDocument/2006/relationships/hyperlink" Target="https://talan.bank.gov.ua/get-user-certificate/-wwVNOT1pQaWpL74gmsq" TargetMode="External"/><Relationship Id="rId158" Type="http://schemas.openxmlformats.org/officeDocument/2006/relationships/hyperlink" Target="https://talan.bank.gov.ua/get-user-certificate/-wwVNrGdk3qu9WwX11Cm" TargetMode="External"/><Relationship Id="rId323" Type="http://schemas.openxmlformats.org/officeDocument/2006/relationships/hyperlink" Target="https://talan.bank.gov.ua/get-user-certificate/-wwVNJLI8gWxmzigcfpb" TargetMode="External"/><Relationship Id="rId530" Type="http://schemas.openxmlformats.org/officeDocument/2006/relationships/hyperlink" Target="https://talan.bank.gov.ua/get-user-certificate/-wwVNnn7RqyNWJ90iTlC" TargetMode="External"/><Relationship Id="rId20" Type="http://schemas.openxmlformats.org/officeDocument/2006/relationships/hyperlink" Target="https://talan.bank.gov.ua/get-user-certificate/-wwVNh2_9cJqH4dq2svd" TargetMode="External"/><Relationship Id="rId62" Type="http://schemas.openxmlformats.org/officeDocument/2006/relationships/hyperlink" Target="https://talan.bank.gov.ua/get-user-certificate/-wwVN-VfAd42gAVElHAl" TargetMode="External"/><Relationship Id="rId365" Type="http://schemas.openxmlformats.org/officeDocument/2006/relationships/hyperlink" Target="https://talan.bank.gov.ua/get-user-certificate/-wwVNga-J5Il4ooRoHUT" TargetMode="External"/><Relationship Id="rId225" Type="http://schemas.openxmlformats.org/officeDocument/2006/relationships/hyperlink" Target="https://talan.bank.gov.ua/get-user-certificate/-wwVNL_FsnSJZkHDhZ0B" TargetMode="External"/><Relationship Id="rId267" Type="http://schemas.openxmlformats.org/officeDocument/2006/relationships/hyperlink" Target="https://talan.bank.gov.ua/get-user-certificate/-wwVNgQDbHPo1NV7PFKr" TargetMode="External"/><Relationship Id="rId432" Type="http://schemas.openxmlformats.org/officeDocument/2006/relationships/hyperlink" Target="https://talan.bank.gov.ua/get-user-certificate/-wwVNYcBp3G-8c-VdfHW" TargetMode="External"/><Relationship Id="rId474" Type="http://schemas.openxmlformats.org/officeDocument/2006/relationships/hyperlink" Target="https://talan.bank.gov.ua/get-user-certificate/-wwVNvD-sPhjTrQCt03t" TargetMode="External"/><Relationship Id="rId127" Type="http://schemas.openxmlformats.org/officeDocument/2006/relationships/hyperlink" Target="https://talan.bank.gov.ua/get-user-certificate/-wwVNC81AIavBT3wrqj_" TargetMode="External"/><Relationship Id="rId31" Type="http://schemas.openxmlformats.org/officeDocument/2006/relationships/hyperlink" Target="https://talan.bank.gov.ua/get-user-certificate/-wwVNFBImlvUiKmybXPV" TargetMode="External"/><Relationship Id="rId73" Type="http://schemas.openxmlformats.org/officeDocument/2006/relationships/hyperlink" Target="https://talan.bank.gov.ua/get-user-certificate/-wwVNAdIvp1Gzot1nSwh" TargetMode="External"/><Relationship Id="rId169" Type="http://schemas.openxmlformats.org/officeDocument/2006/relationships/hyperlink" Target="https://talan.bank.gov.ua/get-user-certificate/-wwVNHPyX2DdQXJ92soT" TargetMode="External"/><Relationship Id="rId334" Type="http://schemas.openxmlformats.org/officeDocument/2006/relationships/hyperlink" Target="https://talan.bank.gov.ua/get-user-certificate/-wwVNGqrMN-rMbCAy7WW" TargetMode="External"/><Relationship Id="rId376" Type="http://schemas.openxmlformats.org/officeDocument/2006/relationships/hyperlink" Target="https://talan.bank.gov.ua/get-user-certificate/-wwVN9oRb4RzN24fVC0y" TargetMode="External"/><Relationship Id="rId541" Type="http://schemas.openxmlformats.org/officeDocument/2006/relationships/hyperlink" Target="https://talan.bank.gov.ua/get-user-certificate/-wwVNWfgnEIoAIlz3p9A" TargetMode="External"/><Relationship Id="rId4" Type="http://schemas.openxmlformats.org/officeDocument/2006/relationships/hyperlink" Target="https://talan.bank.gov.ua/get-user-certificate/-wwVNQtO8dCtGXuEViSj" TargetMode="External"/><Relationship Id="rId180" Type="http://schemas.openxmlformats.org/officeDocument/2006/relationships/hyperlink" Target="https://talan.bank.gov.ua/get-user-certificate/-wwVNVEFf8vULll8a1Ip" TargetMode="External"/><Relationship Id="rId236" Type="http://schemas.openxmlformats.org/officeDocument/2006/relationships/hyperlink" Target="https://talan.bank.gov.ua/get-user-certificate/-wwVNN_ROazopEkdzwAJ" TargetMode="External"/><Relationship Id="rId278" Type="http://schemas.openxmlformats.org/officeDocument/2006/relationships/hyperlink" Target="https://talan.bank.gov.ua/get-user-certificate/-wwVNU8YuDtx1wtz20tK" TargetMode="External"/><Relationship Id="rId401" Type="http://schemas.openxmlformats.org/officeDocument/2006/relationships/hyperlink" Target="https://talan.bank.gov.ua/get-user-certificate/-wwVNMpOPG_YTMvBkDRX" TargetMode="External"/><Relationship Id="rId443" Type="http://schemas.openxmlformats.org/officeDocument/2006/relationships/hyperlink" Target="https://talan.bank.gov.ua/get-user-certificate/-wwVNGO9id-XyA2TI1ED" TargetMode="External"/><Relationship Id="rId303" Type="http://schemas.openxmlformats.org/officeDocument/2006/relationships/hyperlink" Target="https://talan.bank.gov.ua/get-user-certificate/-wwVNY5iLtWEOVRmWiiM" TargetMode="External"/><Relationship Id="rId485" Type="http://schemas.openxmlformats.org/officeDocument/2006/relationships/hyperlink" Target="https://talan.bank.gov.ua/get-user-certificate/-wwVNPi4_Co0xOFfCAsL" TargetMode="External"/><Relationship Id="rId42" Type="http://schemas.openxmlformats.org/officeDocument/2006/relationships/hyperlink" Target="https://talan.bank.gov.ua/get-user-certificate/-wwVNQXSj4zE90Kbw6hh" TargetMode="External"/><Relationship Id="rId84" Type="http://schemas.openxmlformats.org/officeDocument/2006/relationships/hyperlink" Target="https://talan.bank.gov.ua/get-user-certificate/-wwVNhHBmpSUQ4cOHJcI" TargetMode="External"/><Relationship Id="rId138" Type="http://schemas.openxmlformats.org/officeDocument/2006/relationships/hyperlink" Target="https://talan.bank.gov.ua/get-user-certificate/-wwVNbmMAuyaOkqYVmp_" TargetMode="External"/><Relationship Id="rId345" Type="http://schemas.openxmlformats.org/officeDocument/2006/relationships/hyperlink" Target="https://talan.bank.gov.ua/get-user-certificate/-wwVNMzddI4sKmnDUl_Q" TargetMode="External"/><Relationship Id="rId387" Type="http://schemas.openxmlformats.org/officeDocument/2006/relationships/hyperlink" Target="https://talan.bank.gov.ua/get-user-certificate/-wwVNk3SSFOaQlROlAPx" TargetMode="External"/><Relationship Id="rId510" Type="http://schemas.openxmlformats.org/officeDocument/2006/relationships/hyperlink" Target="https://talan.bank.gov.ua/get-user-certificate/-wwVNC0JNNVWtBB90amu" TargetMode="External"/><Relationship Id="rId191" Type="http://schemas.openxmlformats.org/officeDocument/2006/relationships/hyperlink" Target="https://talan.bank.gov.ua/get-user-certificate/-wwVNM57OVBfPu9C-RN6" TargetMode="External"/><Relationship Id="rId205" Type="http://schemas.openxmlformats.org/officeDocument/2006/relationships/hyperlink" Target="https://talan.bank.gov.ua/get-user-certificate/-wwVNxrzh3THTyRlByTx" TargetMode="External"/><Relationship Id="rId247" Type="http://schemas.openxmlformats.org/officeDocument/2006/relationships/hyperlink" Target="https://talan.bank.gov.ua/get-user-certificate/-wwVNmT-kDB1L5P6PW8r" TargetMode="External"/><Relationship Id="rId412" Type="http://schemas.openxmlformats.org/officeDocument/2006/relationships/hyperlink" Target="https://talan.bank.gov.ua/get-user-certificate/-wwVN3b_NGE08T8y3yOO" TargetMode="External"/><Relationship Id="rId107" Type="http://schemas.openxmlformats.org/officeDocument/2006/relationships/hyperlink" Target="https://talan.bank.gov.ua/get-user-certificate/-wwVNU6BEwBHy9CsGx2o" TargetMode="External"/><Relationship Id="rId289" Type="http://schemas.openxmlformats.org/officeDocument/2006/relationships/hyperlink" Target="https://talan.bank.gov.ua/get-user-certificate/-wwVNUT1uXLLxXpPN49l" TargetMode="External"/><Relationship Id="rId454" Type="http://schemas.openxmlformats.org/officeDocument/2006/relationships/hyperlink" Target="https://talan.bank.gov.ua/get-user-certificate/-wwVNwlCaHau6pzHZ6iW" TargetMode="External"/><Relationship Id="rId496" Type="http://schemas.openxmlformats.org/officeDocument/2006/relationships/hyperlink" Target="https://talan.bank.gov.ua/get-user-certificate/-wwVNtos1KIi8aJx_sUN" TargetMode="External"/><Relationship Id="rId11" Type="http://schemas.openxmlformats.org/officeDocument/2006/relationships/hyperlink" Target="https://talan.bank.gov.ua/get-user-certificate/-wwVNjXAj-2qujptkCiD" TargetMode="External"/><Relationship Id="rId53" Type="http://schemas.openxmlformats.org/officeDocument/2006/relationships/hyperlink" Target="https://talan.bank.gov.ua/get-user-certificate/-wwVNpwtkORFpru5rgIw" TargetMode="External"/><Relationship Id="rId149" Type="http://schemas.openxmlformats.org/officeDocument/2006/relationships/hyperlink" Target="https://talan.bank.gov.ua/get-user-certificate/-wwVNnX0B5EJ3LfhFcMg" TargetMode="External"/><Relationship Id="rId314" Type="http://schemas.openxmlformats.org/officeDocument/2006/relationships/hyperlink" Target="https://talan.bank.gov.ua/get-user-certificate/-wwVNgrYn0M4E9vsTZch" TargetMode="External"/><Relationship Id="rId356" Type="http://schemas.openxmlformats.org/officeDocument/2006/relationships/hyperlink" Target="https://talan.bank.gov.ua/get-user-certificate/-wwVNwGrNnImW-D2QuFn" TargetMode="External"/><Relationship Id="rId398" Type="http://schemas.openxmlformats.org/officeDocument/2006/relationships/hyperlink" Target="https://talan.bank.gov.ua/get-user-certificate/-wwVN7b8CVCNED32_hzW" TargetMode="External"/><Relationship Id="rId521" Type="http://schemas.openxmlformats.org/officeDocument/2006/relationships/hyperlink" Target="https://talan.bank.gov.ua/get-user-certificate/-wwVNXCyAvhq5_u3YF9G" TargetMode="External"/><Relationship Id="rId95" Type="http://schemas.openxmlformats.org/officeDocument/2006/relationships/hyperlink" Target="https://talan.bank.gov.ua/get-user-certificate/-wwVNai6zbIbR48TOgcL" TargetMode="External"/><Relationship Id="rId160" Type="http://schemas.openxmlformats.org/officeDocument/2006/relationships/hyperlink" Target="https://talan.bank.gov.ua/get-user-certificate/-wwVN3bREWkAQmbR_2TM" TargetMode="External"/><Relationship Id="rId216" Type="http://schemas.openxmlformats.org/officeDocument/2006/relationships/hyperlink" Target="https://talan.bank.gov.ua/get-user-certificate/-wwVNHw70EGcOWiu-qFf" TargetMode="External"/><Relationship Id="rId423" Type="http://schemas.openxmlformats.org/officeDocument/2006/relationships/hyperlink" Target="https://talan.bank.gov.ua/get-user-certificate/-wwVNAuoB4PfeLZbCqso" TargetMode="External"/><Relationship Id="rId258" Type="http://schemas.openxmlformats.org/officeDocument/2006/relationships/hyperlink" Target="https://talan.bank.gov.ua/get-user-certificate/-wwVN_1zIbscz6CEMdZA" TargetMode="External"/><Relationship Id="rId465" Type="http://schemas.openxmlformats.org/officeDocument/2006/relationships/hyperlink" Target="https://talan.bank.gov.ua/get-user-certificate/-wwVNzEZYI5tPY1sVceq" TargetMode="External"/><Relationship Id="rId22" Type="http://schemas.openxmlformats.org/officeDocument/2006/relationships/hyperlink" Target="https://talan.bank.gov.ua/get-user-certificate/-wwVNphv-WkvFXQlr_IQ" TargetMode="External"/><Relationship Id="rId64" Type="http://schemas.openxmlformats.org/officeDocument/2006/relationships/hyperlink" Target="https://talan.bank.gov.ua/get-user-certificate/-wwVN4qd_CupRM4NV42_" TargetMode="External"/><Relationship Id="rId118" Type="http://schemas.openxmlformats.org/officeDocument/2006/relationships/hyperlink" Target="https://talan.bank.gov.ua/get-user-certificate/-wwVNqsqjC6TZVoTdYtM" TargetMode="External"/><Relationship Id="rId325" Type="http://schemas.openxmlformats.org/officeDocument/2006/relationships/hyperlink" Target="https://talan.bank.gov.ua/get-user-certificate/-wwVNwyGG_7lIIiPmNO6" TargetMode="External"/><Relationship Id="rId367" Type="http://schemas.openxmlformats.org/officeDocument/2006/relationships/hyperlink" Target="https://talan.bank.gov.ua/get-user-certificate/-wwVNXkA_nvmOMj7hkwc" TargetMode="External"/><Relationship Id="rId532" Type="http://schemas.openxmlformats.org/officeDocument/2006/relationships/hyperlink" Target="https://talan.bank.gov.ua/get-user-certificate/-wwVNGJy12mX2l2ILYFP" TargetMode="External"/><Relationship Id="rId171" Type="http://schemas.openxmlformats.org/officeDocument/2006/relationships/hyperlink" Target="https://talan.bank.gov.ua/get-user-certificate/-wwVNsqwRHpK9vZJ3q7r" TargetMode="External"/><Relationship Id="rId227" Type="http://schemas.openxmlformats.org/officeDocument/2006/relationships/hyperlink" Target="https://talan.bank.gov.ua/get-user-certificate/-wwVN4S_xCz13SS9-KCl" TargetMode="External"/><Relationship Id="rId269" Type="http://schemas.openxmlformats.org/officeDocument/2006/relationships/hyperlink" Target="https://talan.bank.gov.ua/get-user-certificate/-wwVNLt1ajAqNZKdS6KD" TargetMode="External"/><Relationship Id="rId434" Type="http://schemas.openxmlformats.org/officeDocument/2006/relationships/hyperlink" Target="https://talan.bank.gov.ua/get-user-certificate/-wwVN9HXvmiqbWbkZ_cj" TargetMode="External"/><Relationship Id="rId476" Type="http://schemas.openxmlformats.org/officeDocument/2006/relationships/hyperlink" Target="https://talan.bank.gov.ua/get-user-certificate/-wwVNoFzf_m5cbAR0rpT" TargetMode="External"/><Relationship Id="rId33" Type="http://schemas.openxmlformats.org/officeDocument/2006/relationships/hyperlink" Target="https://talan.bank.gov.ua/get-user-certificate/-wwVNsTX--BwOsJTKldi" TargetMode="External"/><Relationship Id="rId129" Type="http://schemas.openxmlformats.org/officeDocument/2006/relationships/hyperlink" Target="https://talan.bank.gov.ua/get-user-certificate/-wwVNtrzxAdV0ZEpcZbx" TargetMode="External"/><Relationship Id="rId280" Type="http://schemas.openxmlformats.org/officeDocument/2006/relationships/hyperlink" Target="https://talan.bank.gov.ua/get-user-certificate/-wwVNG2LtaOru_UAvlaH" TargetMode="External"/><Relationship Id="rId336" Type="http://schemas.openxmlformats.org/officeDocument/2006/relationships/hyperlink" Target="https://talan.bank.gov.ua/get-user-certificate/-wwVNtq413AGzvpUcRkw" TargetMode="External"/><Relationship Id="rId501" Type="http://schemas.openxmlformats.org/officeDocument/2006/relationships/hyperlink" Target="https://talan.bank.gov.ua/get-user-certificate/-wwVNOFSmtXOrT2bFr7r" TargetMode="External"/><Relationship Id="rId543" Type="http://schemas.openxmlformats.org/officeDocument/2006/relationships/hyperlink" Target="https://talan.bank.gov.ua/get-user-certificate/-wwVNohkTcDstwlNWRxM" TargetMode="External"/><Relationship Id="rId75" Type="http://schemas.openxmlformats.org/officeDocument/2006/relationships/hyperlink" Target="https://talan.bank.gov.ua/get-user-certificate/-wwVNL4yKhDBPEKyijfo" TargetMode="External"/><Relationship Id="rId140" Type="http://schemas.openxmlformats.org/officeDocument/2006/relationships/hyperlink" Target="https://talan.bank.gov.ua/get-user-certificate/-wwVNvmM19YbjyUCsmYR" TargetMode="External"/><Relationship Id="rId182" Type="http://schemas.openxmlformats.org/officeDocument/2006/relationships/hyperlink" Target="https://talan.bank.gov.ua/get-user-certificate/-wwVNxO2nENEf22fisA3" TargetMode="External"/><Relationship Id="rId378" Type="http://schemas.openxmlformats.org/officeDocument/2006/relationships/hyperlink" Target="https://talan.bank.gov.ua/get-user-certificate/-wwVN3ln1hzTlnzRQOuJ" TargetMode="External"/><Relationship Id="rId403" Type="http://schemas.openxmlformats.org/officeDocument/2006/relationships/hyperlink" Target="https://talan.bank.gov.ua/get-user-certificate/-wwVNPACzXSvXw3gX7le" TargetMode="External"/><Relationship Id="rId6" Type="http://schemas.openxmlformats.org/officeDocument/2006/relationships/hyperlink" Target="https://talan.bank.gov.ua/get-user-certificate/-wwVND4vLcwBZ8UeSgjo" TargetMode="External"/><Relationship Id="rId238" Type="http://schemas.openxmlformats.org/officeDocument/2006/relationships/hyperlink" Target="https://talan.bank.gov.ua/get-user-certificate/-wwVNWQ62qu7Hm18g0pU" TargetMode="External"/><Relationship Id="rId445" Type="http://schemas.openxmlformats.org/officeDocument/2006/relationships/hyperlink" Target="https://talan.bank.gov.ua/get-user-certificate/-wwVNl2Asn-EoTJHmyHW" TargetMode="External"/><Relationship Id="rId487" Type="http://schemas.openxmlformats.org/officeDocument/2006/relationships/hyperlink" Target="https://talan.bank.gov.ua/get-user-certificate/-wwVNHiibGW-0DfBkWsV" TargetMode="External"/><Relationship Id="rId291" Type="http://schemas.openxmlformats.org/officeDocument/2006/relationships/hyperlink" Target="https://talan.bank.gov.ua/get-user-certificate/-wwVNGRk74Nm2O14gxcH" TargetMode="External"/><Relationship Id="rId305" Type="http://schemas.openxmlformats.org/officeDocument/2006/relationships/hyperlink" Target="https://talan.bank.gov.ua/get-user-certificate/-wwVNtNm78wZduNbVTgH" TargetMode="External"/><Relationship Id="rId347" Type="http://schemas.openxmlformats.org/officeDocument/2006/relationships/hyperlink" Target="https://talan.bank.gov.ua/get-user-certificate/-wwVNplpWXmm4m6O1vBM" TargetMode="External"/><Relationship Id="rId512" Type="http://schemas.openxmlformats.org/officeDocument/2006/relationships/hyperlink" Target="https://talan.bank.gov.ua/get-user-certificate/-wwVN2hHNakylVAejvnz" TargetMode="External"/><Relationship Id="rId44" Type="http://schemas.openxmlformats.org/officeDocument/2006/relationships/hyperlink" Target="https://talan.bank.gov.ua/get-user-certificate/-wwVNddsN1RZ26jROU9r" TargetMode="External"/><Relationship Id="rId86" Type="http://schemas.openxmlformats.org/officeDocument/2006/relationships/hyperlink" Target="https://talan.bank.gov.ua/get-user-certificate/-wwVN6DdyKwiAzHwRI7G" TargetMode="External"/><Relationship Id="rId151" Type="http://schemas.openxmlformats.org/officeDocument/2006/relationships/hyperlink" Target="https://talan.bank.gov.ua/get-user-certificate/-wwVNVRFicANq7DvMiDc" TargetMode="External"/><Relationship Id="rId389" Type="http://schemas.openxmlformats.org/officeDocument/2006/relationships/hyperlink" Target="https://talan.bank.gov.ua/get-user-certificate/-wwVNwqobSttIH1ruHIZ" TargetMode="External"/><Relationship Id="rId193" Type="http://schemas.openxmlformats.org/officeDocument/2006/relationships/hyperlink" Target="https://talan.bank.gov.ua/get-user-certificate/-wwVNJJ3zuY-xJC8pjoW" TargetMode="External"/><Relationship Id="rId207" Type="http://schemas.openxmlformats.org/officeDocument/2006/relationships/hyperlink" Target="https://talan.bank.gov.ua/get-user-certificate/-wwVNiOPDBSjx1QEQIUV" TargetMode="External"/><Relationship Id="rId249" Type="http://schemas.openxmlformats.org/officeDocument/2006/relationships/hyperlink" Target="https://talan.bank.gov.ua/get-user-certificate/-wwVNuGJ7_wQA5q9jqth" TargetMode="External"/><Relationship Id="rId414" Type="http://schemas.openxmlformats.org/officeDocument/2006/relationships/hyperlink" Target="https://talan.bank.gov.ua/get-user-certificate/-wwVN668siYnCWSvYXGV" TargetMode="External"/><Relationship Id="rId456" Type="http://schemas.openxmlformats.org/officeDocument/2006/relationships/hyperlink" Target="https://talan.bank.gov.ua/get-user-certificate/-wwVNxKp2GURs2kErzD_" TargetMode="External"/><Relationship Id="rId498" Type="http://schemas.openxmlformats.org/officeDocument/2006/relationships/hyperlink" Target="https://talan.bank.gov.ua/get-user-certificate/-wwVNb3Q5xWD9oyD4ZXM" TargetMode="External"/><Relationship Id="rId13" Type="http://schemas.openxmlformats.org/officeDocument/2006/relationships/hyperlink" Target="https://talan.bank.gov.ua/get-user-certificate/-wwVNdGXnEouoD3WoS7M" TargetMode="External"/><Relationship Id="rId109" Type="http://schemas.openxmlformats.org/officeDocument/2006/relationships/hyperlink" Target="https://talan.bank.gov.ua/get-user-certificate/-wwVNpbxIcRxe2qA5yeJ" TargetMode="External"/><Relationship Id="rId260" Type="http://schemas.openxmlformats.org/officeDocument/2006/relationships/hyperlink" Target="https://talan.bank.gov.ua/get-user-certificate/-wwVN-TEIcp6GyfSj_7_" TargetMode="External"/><Relationship Id="rId316" Type="http://schemas.openxmlformats.org/officeDocument/2006/relationships/hyperlink" Target="https://talan.bank.gov.ua/get-user-certificate/-wwVNJ5wsUgEExwPXHW1" TargetMode="External"/><Relationship Id="rId523" Type="http://schemas.openxmlformats.org/officeDocument/2006/relationships/hyperlink" Target="https://talan.bank.gov.ua/get-user-certificate/-wwVNtzABKlZV8A4VSdK" TargetMode="External"/><Relationship Id="rId55" Type="http://schemas.openxmlformats.org/officeDocument/2006/relationships/hyperlink" Target="https://talan.bank.gov.ua/get-user-certificate/-wwVNt7Cl9vDYokAalKE" TargetMode="External"/><Relationship Id="rId97" Type="http://schemas.openxmlformats.org/officeDocument/2006/relationships/hyperlink" Target="https://talan.bank.gov.ua/get-user-certificate/-wwVN-hOQA7v_xFvhKz4" TargetMode="External"/><Relationship Id="rId120" Type="http://schemas.openxmlformats.org/officeDocument/2006/relationships/hyperlink" Target="https://talan.bank.gov.ua/get-user-certificate/-wwVNGayCCYtLFEAhJSt" TargetMode="External"/><Relationship Id="rId358" Type="http://schemas.openxmlformats.org/officeDocument/2006/relationships/hyperlink" Target="https://talan.bank.gov.ua/get-user-certificate/-wwVNq8TeoUTyB2DGHqw" TargetMode="External"/><Relationship Id="rId162" Type="http://schemas.openxmlformats.org/officeDocument/2006/relationships/hyperlink" Target="https://talan.bank.gov.ua/get-user-certificate/-wwVNMDI7gge5bW8U3rx" TargetMode="External"/><Relationship Id="rId218" Type="http://schemas.openxmlformats.org/officeDocument/2006/relationships/hyperlink" Target="https://talan.bank.gov.ua/get-user-certificate/-wwVNjvZL4si6EmVgSHA" TargetMode="External"/><Relationship Id="rId425" Type="http://schemas.openxmlformats.org/officeDocument/2006/relationships/hyperlink" Target="https://talan.bank.gov.ua/get-user-certificate/-wwVNlHmp1liYS5Z_yxG" TargetMode="External"/><Relationship Id="rId467" Type="http://schemas.openxmlformats.org/officeDocument/2006/relationships/hyperlink" Target="https://talan.bank.gov.ua/get-user-certificate/-wwVN77amySIpWIRtgME" TargetMode="External"/><Relationship Id="rId271" Type="http://schemas.openxmlformats.org/officeDocument/2006/relationships/hyperlink" Target="https://talan.bank.gov.ua/get-user-certificate/-wwVNK3O20sDsjC3Z-oj" TargetMode="External"/><Relationship Id="rId24" Type="http://schemas.openxmlformats.org/officeDocument/2006/relationships/hyperlink" Target="https://talan.bank.gov.ua/get-user-certificate/-wwVN3jd9vh5qIp7LFDx" TargetMode="External"/><Relationship Id="rId66" Type="http://schemas.openxmlformats.org/officeDocument/2006/relationships/hyperlink" Target="https://talan.bank.gov.ua/get-user-certificate/-wwVN2M4wBUvxxjDQu-D" TargetMode="External"/><Relationship Id="rId131" Type="http://schemas.openxmlformats.org/officeDocument/2006/relationships/hyperlink" Target="https://talan.bank.gov.ua/get-user-certificate/-wwVNpRN3Q6b5CaQ-OTF" TargetMode="External"/><Relationship Id="rId327" Type="http://schemas.openxmlformats.org/officeDocument/2006/relationships/hyperlink" Target="https://talan.bank.gov.ua/get-user-certificate/-wwVNsHWzAx253Z704NO" TargetMode="External"/><Relationship Id="rId369" Type="http://schemas.openxmlformats.org/officeDocument/2006/relationships/hyperlink" Target="https://talan.bank.gov.ua/get-user-certificate/-wwVNcNNoCSCeEePxYm9" TargetMode="External"/><Relationship Id="rId534" Type="http://schemas.openxmlformats.org/officeDocument/2006/relationships/hyperlink" Target="https://talan.bank.gov.ua/get-user-certificate/-wwVNeNoV0n9pPGZbVZe" TargetMode="External"/><Relationship Id="rId173" Type="http://schemas.openxmlformats.org/officeDocument/2006/relationships/hyperlink" Target="https://talan.bank.gov.ua/get-user-certificate/-wwVNp3RhjvEpo9aXfgV" TargetMode="External"/><Relationship Id="rId229" Type="http://schemas.openxmlformats.org/officeDocument/2006/relationships/hyperlink" Target="https://talan.bank.gov.ua/get-user-certificate/-wwVNzXyXZS0t3kFn8xB" TargetMode="External"/><Relationship Id="rId380" Type="http://schemas.openxmlformats.org/officeDocument/2006/relationships/hyperlink" Target="https://talan.bank.gov.ua/get-user-certificate/-wwVNdDDrzGf9wsUKXqU" TargetMode="External"/><Relationship Id="rId436" Type="http://schemas.openxmlformats.org/officeDocument/2006/relationships/hyperlink" Target="https://talan.bank.gov.ua/get-user-certificate/-wwVNMPUxWv60ayQ-xK6" TargetMode="External"/><Relationship Id="rId240" Type="http://schemas.openxmlformats.org/officeDocument/2006/relationships/hyperlink" Target="https://talan.bank.gov.ua/get-user-certificate/-wwVNOTxgpxPBRucTmVv" TargetMode="External"/><Relationship Id="rId478" Type="http://schemas.openxmlformats.org/officeDocument/2006/relationships/hyperlink" Target="https://talan.bank.gov.ua/get-user-certificate/-wwVNFXQ-qmLYR-ATp7B" TargetMode="External"/><Relationship Id="rId35" Type="http://schemas.openxmlformats.org/officeDocument/2006/relationships/hyperlink" Target="https://talan.bank.gov.ua/get-user-certificate/-wwVNjVjizTvlq3Dw8AB" TargetMode="External"/><Relationship Id="rId77" Type="http://schemas.openxmlformats.org/officeDocument/2006/relationships/hyperlink" Target="https://talan.bank.gov.ua/get-user-certificate/-wwVN8sZIcM1DoJIFPFE" TargetMode="External"/><Relationship Id="rId100" Type="http://schemas.openxmlformats.org/officeDocument/2006/relationships/hyperlink" Target="https://talan.bank.gov.ua/get-user-certificate/-wwVN4Fnlo6pH05WnIPO" TargetMode="External"/><Relationship Id="rId282" Type="http://schemas.openxmlformats.org/officeDocument/2006/relationships/hyperlink" Target="https://talan.bank.gov.ua/get-user-certificate/-wwVN0-KgyZaFsPbxKfT" TargetMode="External"/><Relationship Id="rId338" Type="http://schemas.openxmlformats.org/officeDocument/2006/relationships/hyperlink" Target="https://talan.bank.gov.ua/get-user-certificate/-wwVNfpfuTaHTtwFoEMV" TargetMode="External"/><Relationship Id="rId503" Type="http://schemas.openxmlformats.org/officeDocument/2006/relationships/hyperlink" Target="https://talan.bank.gov.ua/get-user-certificate/-wwVNhE_BQT0r9OjSyX6" TargetMode="External"/><Relationship Id="rId545" Type="http://schemas.openxmlformats.org/officeDocument/2006/relationships/hyperlink" Target="https://talan.bank.gov.ua/get-user-certificate/-wwVNGfBKECgQEb3-2H1" TargetMode="External"/><Relationship Id="rId8" Type="http://schemas.openxmlformats.org/officeDocument/2006/relationships/hyperlink" Target="https://talan.bank.gov.ua/get-user-certificate/-wwVNBi5YfuREzpose7c" TargetMode="External"/><Relationship Id="rId142" Type="http://schemas.openxmlformats.org/officeDocument/2006/relationships/hyperlink" Target="https://talan.bank.gov.ua/get-user-certificate/-wwVNpdszheyn-saXIy_" TargetMode="External"/><Relationship Id="rId184" Type="http://schemas.openxmlformats.org/officeDocument/2006/relationships/hyperlink" Target="https://talan.bank.gov.ua/get-user-certificate/-wwVNpoKD2hjmV_8OEO3" TargetMode="External"/><Relationship Id="rId391" Type="http://schemas.openxmlformats.org/officeDocument/2006/relationships/hyperlink" Target="https://talan.bank.gov.ua/get-user-certificate/-wwVNtI9OMPpC5tIN5Mo" TargetMode="External"/><Relationship Id="rId405" Type="http://schemas.openxmlformats.org/officeDocument/2006/relationships/hyperlink" Target="https://talan.bank.gov.ua/get-user-certificate/-wwVNbV-e_FjYRkt5ajM" TargetMode="External"/><Relationship Id="rId447" Type="http://schemas.openxmlformats.org/officeDocument/2006/relationships/hyperlink" Target="https://talan.bank.gov.ua/get-user-certificate/-wwVNv7b-tDtGYlgNFMH" TargetMode="External"/><Relationship Id="rId251" Type="http://schemas.openxmlformats.org/officeDocument/2006/relationships/hyperlink" Target="https://talan.bank.gov.ua/get-user-certificate/-wwVNT56BUMi6oQJ5IWG" TargetMode="External"/><Relationship Id="rId489" Type="http://schemas.openxmlformats.org/officeDocument/2006/relationships/hyperlink" Target="https://talan.bank.gov.ua/get-user-certificate/-wwVNLTQwJ47KVybMA-r" TargetMode="External"/><Relationship Id="rId46" Type="http://schemas.openxmlformats.org/officeDocument/2006/relationships/hyperlink" Target="https://talan.bank.gov.ua/get-user-certificate/-wwVNZyKfwELbgQoN6km" TargetMode="External"/><Relationship Id="rId293" Type="http://schemas.openxmlformats.org/officeDocument/2006/relationships/hyperlink" Target="https://talan.bank.gov.ua/get-user-certificate/-wwVN4tbcNgEb-njMXMi" TargetMode="External"/><Relationship Id="rId307" Type="http://schemas.openxmlformats.org/officeDocument/2006/relationships/hyperlink" Target="https://talan.bank.gov.ua/get-user-certificate/-wwVN3c3CVrHxjxmjXPK" TargetMode="External"/><Relationship Id="rId349" Type="http://schemas.openxmlformats.org/officeDocument/2006/relationships/hyperlink" Target="https://talan.bank.gov.ua/get-user-certificate/-wwVNwIB9Z5PAzmZk0ih" TargetMode="External"/><Relationship Id="rId514" Type="http://schemas.openxmlformats.org/officeDocument/2006/relationships/hyperlink" Target="https://talan.bank.gov.ua/get-user-certificate/-wwVNEUvte-tBVtYOzSV" TargetMode="External"/><Relationship Id="rId88" Type="http://schemas.openxmlformats.org/officeDocument/2006/relationships/hyperlink" Target="https://talan.bank.gov.ua/get-user-certificate/-wwVNe4inyfPw788VVqc" TargetMode="External"/><Relationship Id="rId111" Type="http://schemas.openxmlformats.org/officeDocument/2006/relationships/hyperlink" Target="https://talan.bank.gov.ua/get-user-certificate/-wwVNLFCa4DsZHqDl_lT" TargetMode="External"/><Relationship Id="rId153" Type="http://schemas.openxmlformats.org/officeDocument/2006/relationships/hyperlink" Target="https://talan.bank.gov.ua/get-user-certificate/-wwVN2G1f6i0tRG4--EW" TargetMode="External"/><Relationship Id="rId195" Type="http://schemas.openxmlformats.org/officeDocument/2006/relationships/hyperlink" Target="https://talan.bank.gov.ua/get-user-certificate/-wwVNzQh5iwOhamfAUFe" TargetMode="External"/><Relationship Id="rId209" Type="http://schemas.openxmlformats.org/officeDocument/2006/relationships/hyperlink" Target="https://talan.bank.gov.ua/get-user-certificate/-wwVN3VVJygQvUiF_rQC" TargetMode="External"/><Relationship Id="rId360" Type="http://schemas.openxmlformats.org/officeDocument/2006/relationships/hyperlink" Target="https://talan.bank.gov.ua/get-user-certificate/-wwVNrRN71mTB-_h-Hm1" TargetMode="External"/><Relationship Id="rId416" Type="http://schemas.openxmlformats.org/officeDocument/2006/relationships/hyperlink" Target="https://talan.bank.gov.ua/get-user-certificate/-wwVNDwzFya0pKZvhN8q" TargetMode="External"/><Relationship Id="rId220" Type="http://schemas.openxmlformats.org/officeDocument/2006/relationships/hyperlink" Target="https://talan.bank.gov.ua/get-user-certificate/-wwVNYmsPlHsONzNYbpL" TargetMode="External"/><Relationship Id="rId458" Type="http://schemas.openxmlformats.org/officeDocument/2006/relationships/hyperlink" Target="https://talan.bank.gov.ua/get-user-certificate/-wwVNcRuItlAOkKx4wdt" TargetMode="External"/><Relationship Id="rId15" Type="http://schemas.openxmlformats.org/officeDocument/2006/relationships/hyperlink" Target="https://talan.bank.gov.ua/get-user-certificate/-wwVNpTbSFMXfKs05Hri" TargetMode="External"/><Relationship Id="rId57" Type="http://schemas.openxmlformats.org/officeDocument/2006/relationships/hyperlink" Target="https://talan.bank.gov.ua/get-user-certificate/-wwVNJ27hGwvK1Xllen5" TargetMode="External"/><Relationship Id="rId262" Type="http://schemas.openxmlformats.org/officeDocument/2006/relationships/hyperlink" Target="https://talan.bank.gov.ua/get-user-certificate/-wwVN48Ydjn1UJ8HPTeT" TargetMode="External"/><Relationship Id="rId318" Type="http://schemas.openxmlformats.org/officeDocument/2006/relationships/hyperlink" Target="https://talan.bank.gov.ua/get-user-certificate/-wwVNhc4DLxRbLH2eLXN" TargetMode="External"/><Relationship Id="rId525" Type="http://schemas.openxmlformats.org/officeDocument/2006/relationships/hyperlink" Target="https://talan.bank.gov.ua/get-user-certificate/-wwVNjtp4yBMygQFwEQs" TargetMode="External"/><Relationship Id="rId99" Type="http://schemas.openxmlformats.org/officeDocument/2006/relationships/hyperlink" Target="https://talan.bank.gov.ua/get-user-certificate/-wwVNg2DeX_FFI3BBnaV" TargetMode="External"/><Relationship Id="rId122" Type="http://schemas.openxmlformats.org/officeDocument/2006/relationships/hyperlink" Target="https://talan.bank.gov.ua/get-user-certificate/-wwVNlR_2LDB-5vhtVgf" TargetMode="External"/><Relationship Id="rId164" Type="http://schemas.openxmlformats.org/officeDocument/2006/relationships/hyperlink" Target="https://talan.bank.gov.ua/get-user-certificate/-wwVNJ784PijtmJ80n6g" TargetMode="External"/><Relationship Id="rId371" Type="http://schemas.openxmlformats.org/officeDocument/2006/relationships/hyperlink" Target="https://talan.bank.gov.ua/get-user-certificate/-wwVNEFLkl56m8Ee5ss_" TargetMode="External"/><Relationship Id="rId427" Type="http://schemas.openxmlformats.org/officeDocument/2006/relationships/hyperlink" Target="https://talan.bank.gov.ua/get-user-certificate/-wwVN5jjm3Rr19nylOzl" TargetMode="External"/><Relationship Id="rId469" Type="http://schemas.openxmlformats.org/officeDocument/2006/relationships/hyperlink" Target="https://talan.bank.gov.ua/get-user-certificate/-wwVNyOYFbyx3B-IDpcf" TargetMode="External"/><Relationship Id="rId26" Type="http://schemas.openxmlformats.org/officeDocument/2006/relationships/hyperlink" Target="https://talan.bank.gov.ua/get-user-certificate/-wwVNDLkguCy0GA7Kp0e" TargetMode="External"/><Relationship Id="rId231" Type="http://schemas.openxmlformats.org/officeDocument/2006/relationships/hyperlink" Target="https://talan.bank.gov.ua/get-user-certificate/-wwVNLc6t0Yr9jo213hR" TargetMode="External"/><Relationship Id="rId273" Type="http://schemas.openxmlformats.org/officeDocument/2006/relationships/hyperlink" Target="https://talan.bank.gov.ua/get-user-certificate/-wwVNIUcfrkMlUaE4UMq" TargetMode="External"/><Relationship Id="rId329" Type="http://schemas.openxmlformats.org/officeDocument/2006/relationships/hyperlink" Target="https://talan.bank.gov.ua/get-user-certificate/-wwVNxXb0EWULATU6Ftb" TargetMode="External"/><Relationship Id="rId480" Type="http://schemas.openxmlformats.org/officeDocument/2006/relationships/hyperlink" Target="https://talan.bank.gov.ua/get-user-certificate/-wwVNwCxr9IS4K_uR0Ut" TargetMode="External"/><Relationship Id="rId536" Type="http://schemas.openxmlformats.org/officeDocument/2006/relationships/hyperlink" Target="https://talan.bank.gov.ua/get-user-certificate/-wwVNs1RSYiSZEE3ABnv" TargetMode="External"/><Relationship Id="rId68" Type="http://schemas.openxmlformats.org/officeDocument/2006/relationships/hyperlink" Target="https://talan.bank.gov.ua/get-user-certificate/-wwVNgSjBPcXAEfS1YoQ" TargetMode="External"/><Relationship Id="rId133" Type="http://schemas.openxmlformats.org/officeDocument/2006/relationships/hyperlink" Target="https://talan.bank.gov.ua/get-user-certificate/-wwVNkjKPhHoNcDoIZov" TargetMode="External"/><Relationship Id="rId175" Type="http://schemas.openxmlformats.org/officeDocument/2006/relationships/hyperlink" Target="https://talan.bank.gov.ua/get-user-certificate/-wwVN0cP5gsviffi8nzj" TargetMode="External"/><Relationship Id="rId340" Type="http://schemas.openxmlformats.org/officeDocument/2006/relationships/hyperlink" Target="https://talan.bank.gov.ua/get-user-certificate/-wwVNyOxkZ97FgHeC87J" TargetMode="External"/><Relationship Id="rId200" Type="http://schemas.openxmlformats.org/officeDocument/2006/relationships/hyperlink" Target="https://talan.bank.gov.ua/get-user-certificate/-wwVN2e7mJucEfmMyRI7" TargetMode="External"/><Relationship Id="rId382" Type="http://schemas.openxmlformats.org/officeDocument/2006/relationships/hyperlink" Target="https://talan.bank.gov.ua/get-user-certificate/-wwVNg4yDGzrbyMX1Xnu" TargetMode="External"/><Relationship Id="rId438" Type="http://schemas.openxmlformats.org/officeDocument/2006/relationships/hyperlink" Target="https://talan.bank.gov.ua/get-user-certificate/-wwVN571kv8bh9a7hA40" TargetMode="External"/><Relationship Id="rId242" Type="http://schemas.openxmlformats.org/officeDocument/2006/relationships/hyperlink" Target="https://talan.bank.gov.ua/get-user-certificate/-wwVNQw2n8kOyb-8Tb2V" TargetMode="External"/><Relationship Id="rId284" Type="http://schemas.openxmlformats.org/officeDocument/2006/relationships/hyperlink" Target="https://talan.bank.gov.ua/get-user-certificate/-wwVNpk7kiUIEs4AMvRN" TargetMode="External"/><Relationship Id="rId491" Type="http://schemas.openxmlformats.org/officeDocument/2006/relationships/hyperlink" Target="https://talan.bank.gov.ua/get-user-certificate/-wwVNA6iBgOiStLJz07N" TargetMode="External"/><Relationship Id="rId505" Type="http://schemas.openxmlformats.org/officeDocument/2006/relationships/hyperlink" Target="https://talan.bank.gov.ua/get-user-certificate/-wwVNQk4b77e7b40sTHS" TargetMode="External"/><Relationship Id="rId37" Type="http://schemas.openxmlformats.org/officeDocument/2006/relationships/hyperlink" Target="https://talan.bank.gov.ua/get-user-certificate/-wwVN13jmSY5vAtkiLQA" TargetMode="External"/><Relationship Id="rId79" Type="http://schemas.openxmlformats.org/officeDocument/2006/relationships/hyperlink" Target="https://talan.bank.gov.ua/get-user-certificate/-wwVN0L5FZuH6ZCRZ0AO" TargetMode="External"/><Relationship Id="rId102" Type="http://schemas.openxmlformats.org/officeDocument/2006/relationships/hyperlink" Target="https://talan.bank.gov.ua/get-user-certificate/-wwVNUjsCXgCRud5o0X-" TargetMode="External"/><Relationship Id="rId144" Type="http://schemas.openxmlformats.org/officeDocument/2006/relationships/hyperlink" Target="https://talan.bank.gov.ua/get-user-certificate/-wwVNPBro7algqd4ti1M" TargetMode="External"/><Relationship Id="rId547" Type="http://schemas.openxmlformats.org/officeDocument/2006/relationships/hyperlink" Target="https://talan.bank.gov.ua/get-user-certificate/-wwVNGz7aOTeoTRSE3Ga" TargetMode="External"/><Relationship Id="rId90" Type="http://schemas.openxmlformats.org/officeDocument/2006/relationships/hyperlink" Target="https://talan.bank.gov.ua/get-user-certificate/-wwVNEX_2o8GY_89ogNs" TargetMode="External"/><Relationship Id="rId186" Type="http://schemas.openxmlformats.org/officeDocument/2006/relationships/hyperlink" Target="https://talan.bank.gov.ua/get-user-certificate/-wwVNI5cGsC8V1W_nQtB" TargetMode="External"/><Relationship Id="rId351" Type="http://schemas.openxmlformats.org/officeDocument/2006/relationships/hyperlink" Target="https://talan.bank.gov.ua/get-user-certificate/-wwVNoTd9flimVeEVN7O" TargetMode="External"/><Relationship Id="rId393" Type="http://schemas.openxmlformats.org/officeDocument/2006/relationships/hyperlink" Target="https://talan.bank.gov.ua/get-user-certificate/-wwVN85ulcN06pMkRRfb" TargetMode="External"/><Relationship Id="rId407" Type="http://schemas.openxmlformats.org/officeDocument/2006/relationships/hyperlink" Target="https://talan.bank.gov.ua/get-user-certificate/-wwVNe3uAmRwQDn85r3W" TargetMode="External"/><Relationship Id="rId449" Type="http://schemas.openxmlformats.org/officeDocument/2006/relationships/hyperlink" Target="https://talan.bank.gov.ua/get-user-certificate/-wwVNmWw2YDJkbVX6DU0" TargetMode="External"/><Relationship Id="rId211" Type="http://schemas.openxmlformats.org/officeDocument/2006/relationships/hyperlink" Target="https://talan.bank.gov.ua/get-user-certificate/-wwVNwbNjSjkdBP1LHof" TargetMode="External"/><Relationship Id="rId253" Type="http://schemas.openxmlformats.org/officeDocument/2006/relationships/hyperlink" Target="https://talan.bank.gov.ua/get-user-certificate/-wwVNXpBHMidESRDCEEl" TargetMode="External"/><Relationship Id="rId295" Type="http://schemas.openxmlformats.org/officeDocument/2006/relationships/hyperlink" Target="https://talan.bank.gov.ua/get-user-certificate/-wwVNISp4fSBRDlxWmVF" TargetMode="External"/><Relationship Id="rId309" Type="http://schemas.openxmlformats.org/officeDocument/2006/relationships/hyperlink" Target="https://talan.bank.gov.ua/get-user-certificate/-wwVNrxkXrZ7wWEfQfEN" TargetMode="External"/><Relationship Id="rId460" Type="http://schemas.openxmlformats.org/officeDocument/2006/relationships/hyperlink" Target="https://talan.bank.gov.ua/get-user-certificate/-wwVNswWX4qPSxZBRhcj" TargetMode="External"/><Relationship Id="rId516" Type="http://schemas.openxmlformats.org/officeDocument/2006/relationships/hyperlink" Target="https://talan.bank.gov.ua/get-user-certificate/-wwVNGCnubyXryO3NVS5" TargetMode="External"/><Relationship Id="rId48" Type="http://schemas.openxmlformats.org/officeDocument/2006/relationships/hyperlink" Target="https://talan.bank.gov.ua/get-user-certificate/-wwVNMBrst2NcIfx7f9L" TargetMode="External"/><Relationship Id="rId113" Type="http://schemas.openxmlformats.org/officeDocument/2006/relationships/hyperlink" Target="https://talan.bank.gov.ua/get-user-certificate/-wwVN9AMCGt4HNbMAIfW" TargetMode="External"/><Relationship Id="rId320" Type="http://schemas.openxmlformats.org/officeDocument/2006/relationships/hyperlink" Target="https://talan.bank.gov.ua/get-user-certificate/-wwVN1nRkUXePBvTu_5X" TargetMode="External"/><Relationship Id="rId155" Type="http://schemas.openxmlformats.org/officeDocument/2006/relationships/hyperlink" Target="https://talan.bank.gov.ua/get-user-certificate/-wwVNAKuWwD-FyBZTGvt" TargetMode="External"/><Relationship Id="rId197" Type="http://schemas.openxmlformats.org/officeDocument/2006/relationships/hyperlink" Target="https://talan.bank.gov.ua/get-user-certificate/-wwVNePmHOJ6F4WN8CMZ" TargetMode="External"/><Relationship Id="rId362" Type="http://schemas.openxmlformats.org/officeDocument/2006/relationships/hyperlink" Target="https://talan.bank.gov.ua/get-user-certificate/-wwVN7IyG1zDoVkPpsLh" TargetMode="External"/><Relationship Id="rId418" Type="http://schemas.openxmlformats.org/officeDocument/2006/relationships/hyperlink" Target="https://talan.bank.gov.ua/get-user-certificate/-wwVNX4ji-OuLxZQtpFa" TargetMode="External"/><Relationship Id="rId222" Type="http://schemas.openxmlformats.org/officeDocument/2006/relationships/hyperlink" Target="https://talan.bank.gov.ua/get-user-certificate/-wwVNyFf-HV1nEc81UDI" TargetMode="External"/><Relationship Id="rId264" Type="http://schemas.openxmlformats.org/officeDocument/2006/relationships/hyperlink" Target="https://talan.bank.gov.ua/get-user-certificate/-wwVNMZsNl_YcIkUTjr_" TargetMode="External"/><Relationship Id="rId471" Type="http://schemas.openxmlformats.org/officeDocument/2006/relationships/hyperlink" Target="https://talan.bank.gov.ua/get-user-certificate/-wwVNr5kM7-w9z2CFnWo" TargetMode="External"/><Relationship Id="rId17" Type="http://schemas.openxmlformats.org/officeDocument/2006/relationships/hyperlink" Target="https://talan.bank.gov.ua/get-user-certificate/-wwVNxc4AGPLPajqqzPM" TargetMode="External"/><Relationship Id="rId59" Type="http://schemas.openxmlformats.org/officeDocument/2006/relationships/hyperlink" Target="https://talan.bank.gov.ua/get-user-certificate/-wwVNPmKks-DEt1aJguy" TargetMode="External"/><Relationship Id="rId124" Type="http://schemas.openxmlformats.org/officeDocument/2006/relationships/hyperlink" Target="https://talan.bank.gov.ua/get-user-certificate/-wwVNOqLgPp7ZfVPNKIf" TargetMode="External"/><Relationship Id="rId527" Type="http://schemas.openxmlformats.org/officeDocument/2006/relationships/hyperlink" Target="https://talan.bank.gov.ua/get-user-certificate/-wwVNa3-DPV7JVe-9Cpy" TargetMode="External"/><Relationship Id="rId70" Type="http://schemas.openxmlformats.org/officeDocument/2006/relationships/hyperlink" Target="https://talan.bank.gov.ua/get-user-certificate/-wwVNVZzw-B6i6fsZMQL" TargetMode="External"/><Relationship Id="rId166" Type="http://schemas.openxmlformats.org/officeDocument/2006/relationships/hyperlink" Target="https://talan.bank.gov.ua/get-user-certificate/-wwVNVroL7aUo3u8ksVG" TargetMode="External"/><Relationship Id="rId331" Type="http://schemas.openxmlformats.org/officeDocument/2006/relationships/hyperlink" Target="https://talan.bank.gov.ua/get-user-certificate/-wwVNJrSvTy78DlAqBbq" TargetMode="External"/><Relationship Id="rId373" Type="http://schemas.openxmlformats.org/officeDocument/2006/relationships/hyperlink" Target="https://talan.bank.gov.ua/get-user-certificate/-wwVNZNNoK8FE5WN3NSA" TargetMode="External"/><Relationship Id="rId429" Type="http://schemas.openxmlformats.org/officeDocument/2006/relationships/hyperlink" Target="https://talan.bank.gov.ua/get-user-certificate/-wwVNgMeq9E_5v9XLkry" TargetMode="External"/><Relationship Id="rId1" Type="http://schemas.openxmlformats.org/officeDocument/2006/relationships/hyperlink" Target="https://talan.bank.gov.ua/get-user-certificate/-wwVNiawZ5kHznEgjtta" TargetMode="External"/><Relationship Id="rId233" Type="http://schemas.openxmlformats.org/officeDocument/2006/relationships/hyperlink" Target="https://talan.bank.gov.ua/get-user-certificate/-wwVN80IsC_5GOcnvIBT" TargetMode="External"/><Relationship Id="rId440" Type="http://schemas.openxmlformats.org/officeDocument/2006/relationships/hyperlink" Target="https://talan.bank.gov.ua/get-user-certificate/-wwVNFlnmC_hO0NQZKTm" TargetMode="External"/><Relationship Id="rId28" Type="http://schemas.openxmlformats.org/officeDocument/2006/relationships/hyperlink" Target="https://talan.bank.gov.ua/get-user-certificate/-wwVNer2PYkZvajI6hoa" TargetMode="External"/><Relationship Id="rId275" Type="http://schemas.openxmlformats.org/officeDocument/2006/relationships/hyperlink" Target="https://talan.bank.gov.ua/get-user-certificate/-wwVN8SovR9dhGoQgMxv" TargetMode="External"/><Relationship Id="rId300" Type="http://schemas.openxmlformats.org/officeDocument/2006/relationships/hyperlink" Target="https://talan.bank.gov.ua/get-user-certificate/-wwVNuLdRCXwNBqtHHHA" TargetMode="External"/><Relationship Id="rId482" Type="http://schemas.openxmlformats.org/officeDocument/2006/relationships/hyperlink" Target="https://talan.bank.gov.ua/get-user-certificate/-wwVNqswssvUoKRN449A" TargetMode="External"/><Relationship Id="rId538" Type="http://schemas.openxmlformats.org/officeDocument/2006/relationships/hyperlink" Target="https://talan.bank.gov.ua/get-user-certificate/-wwVNaVEjhchsBotxmez" TargetMode="External"/><Relationship Id="rId81" Type="http://schemas.openxmlformats.org/officeDocument/2006/relationships/hyperlink" Target="https://talan.bank.gov.ua/get-user-certificate/-wwVNxOAlLJ3adZFCM2D" TargetMode="External"/><Relationship Id="rId135" Type="http://schemas.openxmlformats.org/officeDocument/2006/relationships/hyperlink" Target="https://talan.bank.gov.ua/get-user-certificate/-wwVNxcg7SgMneBB06Tt" TargetMode="External"/><Relationship Id="rId177" Type="http://schemas.openxmlformats.org/officeDocument/2006/relationships/hyperlink" Target="https://talan.bank.gov.ua/get-user-certificate/-wwVN-XpNPh7imZrIQQq" TargetMode="External"/><Relationship Id="rId342" Type="http://schemas.openxmlformats.org/officeDocument/2006/relationships/hyperlink" Target="https://talan.bank.gov.ua/get-user-certificate/-wwVNmjhRRbJSdZtvXZE" TargetMode="External"/><Relationship Id="rId384" Type="http://schemas.openxmlformats.org/officeDocument/2006/relationships/hyperlink" Target="https://talan.bank.gov.ua/get-user-certificate/-wwVNLIUosth3GTBRYmH" TargetMode="External"/><Relationship Id="rId202" Type="http://schemas.openxmlformats.org/officeDocument/2006/relationships/hyperlink" Target="https://talan.bank.gov.ua/get-user-certificate/-wwVNrGraVhOFC5LiVRx" TargetMode="External"/><Relationship Id="rId244" Type="http://schemas.openxmlformats.org/officeDocument/2006/relationships/hyperlink" Target="https://talan.bank.gov.ua/get-user-certificate/-wwVNrC4r7Eda3ZJkjIG" TargetMode="External"/><Relationship Id="rId39" Type="http://schemas.openxmlformats.org/officeDocument/2006/relationships/hyperlink" Target="https://talan.bank.gov.ua/get-user-certificate/-wwVNSUnnfaMOkdRU-XF" TargetMode="External"/><Relationship Id="rId286" Type="http://schemas.openxmlformats.org/officeDocument/2006/relationships/hyperlink" Target="https://talan.bank.gov.ua/get-user-certificate/-wwVN7d63dpMl8bLZVvD" TargetMode="External"/><Relationship Id="rId451" Type="http://schemas.openxmlformats.org/officeDocument/2006/relationships/hyperlink" Target="https://talan.bank.gov.ua/get-user-certificate/-wwVN9VJpPJNu3wYOrNz" TargetMode="External"/><Relationship Id="rId493" Type="http://schemas.openxmlformats.org/officeDocument/2006/relationships/hyperlink" Target="https://talan.bank.gov.ua/get-user-certificate/-wwVNSuLNMRtPkKZGFJH" TargetMode="External"/><Relationship Id="rId507" Type="http://schemas.openxmlformats.org/officeDocument/2006/relationships/hyperlink" Target="https://talan.bank.gov.ua/get-user-certificate/-wwVNIH2x2L8MtxGMqDu" TargetMode="External"/><Relationship Id="rId549" Type="http://schemas.openxmlformats.org/officeDocument/2006/relationships/hyperlink" Target="https://talan.bank.gov.ua/get-user-certificate/o2h1ZKWbC6p9-bYPf7ME" TargetMode="External"/><Relationship Id="rId50" Type="http://schemas.openxmlformats.org/officeDocument/2006/relationships/hyperlink" Target="https://talan.bank.gov.ua/get-user-certificate/-wwVNmt42eHDUmq4bIzR" TargetMode="External"/><Relationship Id="rId104" Type="http://schemas.openxmlformats.org/officeDocument/2006/relationships/hyperlink" Target="https://talan.bank.gov.ua/get-user-certificate/-wwVN01wQbqURFGd5_oz" TargetMode="External"/><Relationship Id="rId146" Type="http://schemas.openxmlformats.org/officeDocument/2006/relationships/hyperlink" Target="https://talan.bank.gov.ua/get-user-certificate/-wwVN4GfLeomdDEp07oK" TargetMode="External"/><Relationship Id="rId188" Type="http://schemas.openxmlformats.org/officeDocument/2006/relationships/hyperlink" Target="https://talan.bank.gov.ua/get-user-certificate/-wwVNkJWmLD4SvhPeRef" TargetMode="External"/><Relationship Id="rId311" Type="http://schemas.openxmlformats.org/officeDocument/2006/relationships/hyperlink" Target="https://talan.bank.gov.ua/get-user-certificate/-wwVNg-vXdILx6-iZacc" TargetMode="External"/><Relationship Id="rId353" Type="http://schemas.openxmlformats.org/officeDocument/2006/relationships/hyperlink" Target="https://talan.bank.gov.ua/get-user-certificate/-wwVNwHj9YXU1w0XSnaz" TargetMode="External"/><Relationship Id="rId395" Type="http://schemas.openxmlformats.org/officeDocument/2006/relationships/hyperlink" Target="https://talan.bank.gov.ua/get-user-certificate/-wwVNtoJUEgSuoOIv6-J" TargetMode="External"/><Relationship Id="rId409" Type="http://schemas.openxmlformats.org/officeDocument/2006/relationships/hyperlink" Target="https://talan.bank.gov.ua/get-user-certificate/-wwVN4kdfgzagTWYEw7h" TargetMode="External"/><Relationship Id="rId92" Type="http://schemas.openxmlformats.org/officeDocument/2006/relationships/hyperlink" Target="https://talan.bank.gov.ua/get-user-certificate/-wwVNIgKGMIbu3JD895Z" TargetMode="External"/><Relationship Id="rId213" Type="http://schemas.openxmlformats.org/officeDocument/2006/relationships/hyperlink" Target="https://talan.bank.gov.ua/get-user-certificate/-wwVNIrwTZpBJ8qhvWZt" TargetMode="External"/><Relationship Id="rId420" Type="http://schemas.openxmlformats.org/officeDocument/2006/relationships/hyperlink" Target="https://talan.bank.gov.ua/get-user-certificate/-wwVNrRm1uDi_73DCvCC" TargetMode="External"/><Relationship Id="rId255" Type="http://schemas.openxmlformats.org/officeDocument/2006/relationships/hyperlink" Target="https://talan.bank.gov.ua/get-user-certificate/-wwVNyDqE70dMR_zcsHO" TargetMode="External"/><Relationship Id="rId297" Type="http://schemas.openxmlformats.org/officeDocument/2006/relationships/hyperlink" Target="https://talan.bank.gov.ua/get-user-certificate/-wwVN6U0qeZgVJBttlje" TargetMode="External"/><Relationship Id="rId462" Type="http://schemas.openxmlformats.org/officeDocument/2006/relationships/hyperlink" Target="https://talan.bank.gov.ua/get-user-certificate/-wwVNyPpLyT-kI-O6z-B" TargetMode="External"/><Relationship Id="rId518" Type="http://schemas.openxmlformats.org/officeDocument/2006/relationships/hyperlink" Target="https://talan.bank.gov.ua/get-user-certificate/-wwVN3PcmX3q4Nk916pj" TargetMode="External"/><Relationship Id="rId115" Type="http://schemas.openxmlformats.org/officeDocument/2006/relationships/hyperlink" Target="https://talan.bank.gov.ua/get-user-certificate/-wwVNSxuMJHx1U_9DNB0" TargetMode="External"/><Relationship Id="rId157" Type="http://schemas.openxmlformats.org/officeDocument/2006/relationships/hyperlink" Target="https://talan.bank.gov.ua/get-user-certificate/-wwVNbAMo7Xq6U6YkoLL" TargetMode="External"/><Relationship Id="rId322" Type="http://schemas.openxmlformats.org/officeDocument/2006/relationships/hyperlink" Target="https://talan.bank.gov.ua/get-user-certificate/-wwVNJnnLm0zRM5J2q76" TargetMode="External"/><Relationship Id="rId364" Type="http://schemas.openxmlformats.org/officeDocument/2006/relationships/hyperlink" Target="https://talan.bank.gov.ua/get-user-certificate/-wwVNykmh8b172BgtO7m" TargetMode="External"/><Relationship Id="rId61" Type="http://schemas.openxmlformats.org/officeDocument/2006/relationships/hyperlink" Target="https://talan.bank.gov.ua/get-user-certificate/-wwVNmLezqQ_ZO8u1kNb" TargetMode="External"/><Relationship Id="rId199" Type="http://schemas.openxmlformats.org/officeDocument/2006/relationships/hyperlink" Target="https://talan.bank.gov.ua/get-user-certificate/-wwVNg12hAzr_ZGElhRx" TargetMode="External"/><Relationship Id="rId19" Type="http://schemas.openxmlformats.org/officeDocument/2006/relationships/hyperlink" Target="https://talan.bank.gov.ua/get-user-certificate/-wwVN19sXSNaYBx2jo5v" TargetMode="External"/><Relationship Id="rId224" Type="http://schemas.openxmlformats.org/officeDocument/2006/relationships/hyperlink" Target="https://talan.bank.gov.ua/get-user-certificate/-wwVNqffFCv1y3rto27Q" TargetMode="External"/><Relationship Id="rId266" Type="http://schemas.openxmlformats.org/officeDocument/2006/relationships/hyperlink" Target="https://talan.bank.gov.ua/get-user-certificate/-wwVNSxFrJ15MiieCsVr" TargetMode="External"/><Relationship Id="rId431" Type="http://schemas.openxmlformats.org/officeDocument/2006/relationships/hyperlink" Target="https://talan.bank.gov.ua/get-user-certificate/-wwVNFreZEVMpDnPVIw6" TargetMode="External"/><Relationship Id="rId473" Type="http://schemas.openxmlformats.org/officeDocument/2006/relationships/hyperlink" Target="https://talan.bank.gov.ua/get-user-certificate/-wwVNozZOZxVSLFNAcns" TargetMode="External"/><Relationship Id="rId529" Type="http://schemas.openxmlformats.org/officeDocument/2006/relationships/hyperlink" Target="https://talan.bank.gov.ua/get-user-certificate/-wwVNEYiLhL6JHD7iiKI" TargetMode="External"/><Relationship Id="rId30" Type="http://schemas.openxmlformats.org/officeDocument/2006/relationships/hyperlink" Target="https://talan.bank.gov.ua/get-user-certificate/-wwVNYL0LnZjq_edXIse" TargetMode="External"/><Relationship Id="rId126" Type="http://schemas.openxmlformats.org/officeDocument/2006/relationships/hyperlink" Target="https://talan.bank.gov.ua/get-user-certificate/-wwVNywEcRaYeTiyO8WB" TargetMode="External"/><Relationship Id="rId168" Type="http://schemas.openxmlformats.org/officeDocument/2006/relationships/hyperlink" Target="https://talan.bank.gov.ua/get-user-certificate/-wwVNkl7PrD5IO2WjCeG" TargetMode="External"/><Relationship Id="rId333" Type="http://schemas.openxmlformats.org/officeDocument/2006/relationships/hyperlink" Target="https://talan.bank.gov.ua/get-user-certificate/-wwVNv4fSrhRT9LWfBrp" TargetMode="External"/><Relationship Id="rId540" Type="http://schemas.openxmlformats.org/officeDocument/2006/relationships/hyperlink" Target="https://talan.bank.gov.ua/get-user-certificate/-wwVNmOixjfb8wWeR2vA" TargetMode="External"/><Relationship Id="rId72" Type="http://schemas.openxmlformats.org/officeDocument/2006/relationships/hyperlink" Target="https://talan.bank.gov.ua/get-user-certificate/-wwVNbyAMwhiR-Fuqzqm" TargetMode="External"/><Relationship Id="rId375" Type="http://schemas.openxmlformats.org/officeDocument/2006/relationships/hyperlink" Target="https://talan.bank.gov.ua/get-user-certificate/-wwVNlYppY1y9wG7PzhJ" TargetMode="External"/><Relationship Id="rId3" Type="http://schemas.openxmlformats.org/officeDocument/2006/relationships/hyperlink" Target="https://talan.bank.gov.ua/get-user-certificate/-wwVN1S4eM-YMmcKkJ_1" TargetMode="External"/><Relationship Id="rId235" Type="http://schemas.openxmlformats.org/officeDocument/2006/relationships/hyperlink" Target="https://talan.bank.gov.ua/get-user-certificate/-wwVNG9HB8-WT_iTfQCb" TargetMode="External"/><Relationship Id="rId277" Type="http://schemas.openxmlformats.org/officeDocument/2006/relationships/hyperlink" Target="https://talan.bank.gov.ua/get-user-certificate/-wwVNU8J_IB3km98-9vV" TargetMode="External"/><Relationship Id="rId400" Type="http://schemas.openxmlformats.org/officeDocument/2006/relationships/hyperlink" Target="https://talan.bank.gov.ua/get-user-certificate/-wwVNzzTmsO5fI31Pd6M" TargetMode="External"/><Relationship Id="rId442" Type="http://schemas.openxmlformats.org/officeDocument/2006/relationships/hyperlink" Target="https://talan.bank.gov.ua/get-user-certificate/-wwVNH1S5o6hMR5O06lk" TargetMode="External"/><Relationship Id="rId484" Type="http://schemas.openxmlformats.org/officeDocument/2006/relationships/hyperlink" Target="https://talan.bank.gov.ua/get-user-certificate/-wwVNvtutagiMNYI_HFX" TargetMode="External"/><Relationship Id="rId137" Type="http://schemas.openxmlformats.org/officeDocument/2006/relationships/hyperlink" Target="https://talan.bank.gov.ua/get-user-certificate/-wwVNlTk8jtvLeh7WqOu" TargetMode="External"/><Relationship Id="rId302" Type="http://schemas.openxmlformats.org/officeDocument/2006/relationships/hyperlink" Target="https://talan.bank.gov.ua/get-user-certificate/-wwVNfxSlf-1r_mGIJR0" TargetMode="External"/><Relationship Id="rId344" Type="http://schemas.openxmlformats.org/officeDocument/2006/relationships/hyperlink" Target="https://talan.bank.gov.ua/get-user-certificate/-wwVNZDtXECF1laZVyTl" TargetMode="External"/><Relationship Id="rId41" Type="http://schemas.openxmlformats.org/officeDocument/2006/relationships/hyperlink" Target="https://talan.bank.gov.ua/get-user-certificate/-wwVNqZzrHXm3BGearIu" TargetMode="External"/><Relationship Id="rId83" Type="http://schemas.openxmlformats.org/officeDocument/2006/relationships/hyperlink" Target="https://talan.bank.gov.ua/get-user-certificate/-wwVNLbbkE769iufJjdB" TargetMode="External"/><Relationship Id="rId179" Type="http://schemas.openxmlformats.org/officeDocument/2006/relationships/hyperlink" Target="https://talan.bank.gov.ua/get-user-certificate/-wwVNv_6-_gyVqki003O" TargetMode="External"/><Relationship Id="rId386" Type="http://schemas.openxmlformats.org/officeDocument/2006/relationships/hyperlink" Target="https://talan.bank.gov.ua/get-user-certificate/-wwVNg33fAj8KL4cne7v" TargetMode="External"/><Relationship Id="rId190" Type="http://schemas.openxmlformats.org/officeDocument/2006/relationships/hyperlink" Target="https://talan.bank.gov.ua/get-user-certificate/-wwVNbEKJlhHQi4o5sXJ" TargetMode="External"/><Relationship Id="rId204" Type="http://schemas.openxmlformats.org/officeDocument/2006/relationships/hyperlink" Target="https://talan.bank.gov.ua/get-user-certificate/-wwVNWQg1MjU52CSvSBd" TargetMode="External"/><Relationship Id="rId246" Type="http://schemas.openxmlformats.org/officeDocument/2006/relationships/hyperlink" Target="https://talan.bank.gov.ua/get-user-certificate/-wwVNH27lLnvbf5prPBA" TargetMode="External"/><Relationship Id="rId288" Type="http://schemas.openxmlformats.org/officeDocument/2006/relationships/hyperlink" Target="https://talan.bank.gov.ua/get-user-certificate/-wwVNR4dClIOXAKghNzR" TargetMode="External"/><Relationship Id="rId411" Type="http://schemas.openxmlformats.org/officeDocument/2006/relationships/hyperlink" Target="https://talan.bank.gov.ua/get-user-certificate/-wwVNYQzZFwKImsy8Lus" TargetMode="External"/><Relationship Id="rId453" Type="http://schemas.openxmlformats.org/officeDocument/2006/relationships/hyperlink" Target="https://talan.bank.gov.ua/get-user-certificate/-wwVNBWTYAPgx0Bv_egT" TargetMode="External"/><Relationship Id="rId509" Type="http://schemas.openxmlformats.org/officeDocument/2006/relationships/hyperlink" Target="https://talan.bank.gov.ua/get-user-certificate/-wwVNxJCL44P6iN5nQG4" TargetMode="External"/><Relationship Id="rId106" Type="http://schemas.openxmlformats.org/officeDocument/2006/relationships/hyperlink" Target="https://talan.bank.gov.ua/get-user-certificate/-wwVNJvNF_Xe4jTPFI9P" TargetMode="External"/><Relationship Id="rId313" Type="http://schemas.openxmlformats.org/officeDocument/2006/relationships/hyperlink" Target="https://talan.bank.gov.ua/get-user-certificate/-wwVNmKaedXiFuHjIyzZ" TargetMode="External"/><Relationship Id="rId495" Type="http://schemas.openxmlformats.org/officeDocument/2006/relationships/hyperlink" Target="https://talan.bank.gov.ua/get-user-certificate/-wwVNxbYGWVw3LNoAt-s" TargetMode="External"/><Relationship Id="rId10" Type="http://schemas.openxmlformats.org/officeDocument/2006/relationships/hyperlink" Target="https://talan.bank.gov.ua/get-user-certificate/-wwVNL2KuYEXGDDUDoP1" TargetMode="External"/><Relationship Id="rId52" Type="http://schemas.openxmlformats.org/officeDocument/2006/relationships/hyperlink" Target="https://talan.bank.gov.ua/get-user-certificate/-wwVN8I2b6kUv8M6KwfD" TargetMode="External"/><Relationship Id="rId94" Type="http://schemas.openxmlformats.org/officeDocument/2006/relationships/hyperlink" Target="https://talan.bank.gov.ua/get-user-certificate/-wwVNJW_GTKWwh2XKw4_" TargetMode="External"/><Relationship Id="rId148" Type="http://schemas.openxmlformats.org/officeDocument/2006/relationships/hyperlink" Target="https://talan.bank.gov.ua/get-user-certificate/-wwVNkNcZdJAG9HZ0Ars" TargetMode="External"/><Relationship Id="rId355" Type="http://schemas.openxmlformats.org/officeDocument/2006/relationships/hyperlink" Target="https://talan.bank.gov.ua/get-user-certificate/-wwVNCsOxEt1z27Vxrzj" TargetMode="External"/><Relationship Id="rId397" Type="http://schemas.openxmlformats.org/officeDocument/2006/relationships/hyperlink" Target="https://talan.bank.gov.ua/get-user-certificate/-wwVN_x08d1Rw_5BHJyB" TargetMode="External"/><Relationship Id="rId520" Type="http://schemas.openxmlformats.org/officeDocument/2006/relationships/hyperlink" Target="https://talan.bank.gov.ua/get-user-certificate/-wwVN_vOWpKml6DGkLmN" TargetMode="External"/><Relationship Id="rId215" Type="http://schemas.openxmlformats.org/officeDocument/2006/relationships/hyperlink" Target="https://talan.bank.gov.ua/get-user-certificate/-wwVNw1YgbAbhEf6t65P" TargetMode="External"/><Relationship Id="rId257" Type="http://schemas.openxmlformats.org/officeDocument/2006/relationships/hyperlink" Target="https://talan.bank.gov.ua/get-user-certificate/-wwVN7OuL_MSmYriSZt7" TargetMode="External"/><Relationship Id="rId422" Type="http://schemas.openxmlformats.org/officeDocument/2006/relationships/hyperlink" Target="https://talan.bank.gov.ua/get-user-certificate/-wwVNR9nLauA6TbBi5NZ" TargetMode="External"/><Relationship Id="rId464" Type="http://schemas.openxmlformats.org/officeDocument/2006/relationships/hyperlink" Target="https://talan.bank.gov.ua/get-user-certificate/-wwVNOyrffa_8PTTo9uN" TargetMode="External"/><Relationship Id="rId299" Type="http://schemas.openxmlformats.org/officeDocument/2006/relationships/hyperlink" Target="https://talan.bank.gov.ua/get-user-certificate/-wwVNboCP5M4_UUucj_P" TargetMode="External"/><Relationship Id="rId63" Type="http://schemas.openxmlformats.org/officeDocument/2006/relationships/hyperlink" Target="https://talan.bank.gov.ua/get-user-certificate/-wwVN8W8yJdZqw7n3Vur" TargetMode="External"/><Relationship Id="rId159" Type="http://schemas.openxmlformats.org/officeDocument/2006/relationships/hyperlink" Target="https://talan.bank.gov.ua/get-user-certificate/-wwVNTYu_9LD5fIuoxLv" TargetMode="External"/><Relationship Id="rId366" Type="http://schemas.openxmlformats.org/officeDocument/2006/relationships/hyperlink" Target="https://talan.bank.gov.ua/get-user-certificate/-wwVNXhN65RAp3V8C2gN" TargetMode="External"/><Relationship Id="rId226" Type="http://schemas.openxmlformats.org/officeDocument/2006/relationships/hyperlink" Target="https://talan.bank.gov.ua/get-user-certificate/-wwVN7H5e8SbmE2ilVI7" TargetMode="External"/><Relationship Id="rId433" Type="http://schemas.openxmlformats.org/officeDocument/2006/relationships/hyperlink" Target="https://talan.bank.gov.ua/get-user-certificate/-wwVNkRU1ppBcf3aIGZs" TargetMode="External"/><Relationship Id="rId74" Type="http://schemas.openxmlformats.org/officeDocument/2006/relationships/hyperlink" Target="https://talan.bank.gov.ua/get-user-certificate/-wwVN4Lmna_Unzyx6W2D" TargetMode="External"/><Relationship Id="rId377" Type="http://schemas.openxmlformats.org/officeDocument/2006/relationships/hyperlink" Target="https://talan.bank.gov.ua/get-user-certificate/-wwVN7MUfWq_RpoeXZN-" TargetMode="External"/><Relationship Id="rId500" Type="http://schemas.openxmlformats.org/officeDocument/2006/relationships/hyperlink" Target="https://talan.bank.gov.ua/get-user-certificate/-wwVNNPOKIN2TIjYAa0l" TargetMode="External"/><Relationship Id="rId5" Type="http://schemas.openxmlformats.org/officeDocument/2006/relationships/hyperlink" Target="https://talan.bank.gov.ua/get-user-certificate/-wwVNKWJC3KzxSxLAksc" TargetMode="External"/><Relationship Id="rId237" Type="http://schemas.openxmlformats.org/officeDocument/2006/relationships/hyperlink" Target="https://talan.bank.gov.ua/get-user-certificate/-wwVNCRFLH7fN6m80h0T" TargetMode="External"/><Relationship Id="rId444" Type="http://schemas.openxmlformats.org/officeDocument/2006/relationships/hyperlink" Target="https://talan.bank.gov.ua/get-user-certificate/-wwVN9Nt8uchziVzGIX9" TargetMode="External"/><Relationship Id="rId290" Type="http://schemas.openxmlformats.org/officeDocument/2006/relationships/hyperlink" Target="https://talan.bank.gov.ua/get-user-certificate/-wwVNm0bewdcAeH2GZOl" TargetMode="External"/><Relationship Id="rId304" Type="http://schemas.openxmlformats.org/officeDocument/2006/relationships/hyperlink" Target="https://talan.bank.gov.ua/get-user-certificate/-wwVNGHpKjpcYS0viVbQ" TargetMode="External"/><Relationship Id="rId388" Type="http://schemas.openxmlformats.org/officeDocument/2006/relationships/hyperlink" Target="https://talan.bank.gov.ua/get-user-certificate/-wwVNXH12aZ9PUgtB11D" TargetMode="External"/><Relationship Id="rId511" Type="http://schemas.openxmlformats.org/officeDocument/2006/relationships/hyperlink" Target="https://talan.bank.gov.ua/get-user-certificate/-wwVNRGfiJxfy31WkkJU" TargetMode="External"/><Relationship Id="rId85" Type="http://schemas.openxmlformats.org/officeDocument/2006/relationships/hyperlink" Target="https://talan.bank.gov.ua/get-user-certificate/-wwVN2hgT2VyikLwnrXO" TargetMode="External"/><Relationship Id="rId150" Type="http://schemas.openxmlformats.org/officeDocument/2006/relationships/hyperlink" Target="https://talan.bank.gov.ua/get-user-certificate/-wwVNREdk-ExSBH8BmGI" TargetMode="External"/><Relationship Id="rId248" Type="http://schemas.openxmlformats.org/officeDocument/2006/relationships/hyperlink" Target="https://talan.bank.gov.ua/get-user-certificate/-wwVNuKsryRti1d_eocU" TargetMode="External"/><Relationship Id="rId455" Type="http://schemas.openxmlformats.org/officeDocument/2006/relationships/hyperlink" Target="https://talan.bank.gov.ua/get-user-certificate/-wwVNmjpVcThqy8qrf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0"/>
  <sheetViews>
    <sheetView tabSelected="1" topLeftCell="A77" workbookViewId="0">
      <selection activeCell="D91" sqref="D91"/>
    </sheetView>
  </sheetViews>
  <sheetFormatPr defaultRowHeight="14.4" x14ac:dyDescent="0.3"/>
  <cols>
    <col min="1" max="1" width="8.88671875" style="4"/>
    <col min="2" max="2" width="12.6640625" customWidth="1"/>
    <col min="3" max="3" width="33.44140625" customWidth="1"/>
    <col min="4" max="4" width="22.44140625" customWidth="1"/>
  </cols>
  <sheetData>
    <row r="1" spans="1:4" s="3" customFormat="1" ht="28.8" x14ac:dyDescent="0.3">
      <c r="A1" s="1" t="s">
        <v>1099</v>
      </c>
      <c r="B1" s="1" t="s">
        <v>1100</v>
      </c>
      <c r="C1" s="2" t="s">
        <v>0</v>
      </c>
      <c r="D1" s="1" t="s">
        <v>1</v>
      </c>
    </row>
    <row r="2" spans="1:4" x14ac:dyDescent="0.3">
      <c r="A2" s="4">
        <v>1</v>
      </c>
      <c r="B2" t="s">
        <v>2</v>
      </c>
      <c r="C2" t="s">
        <v>3</v>
      </c>
      <c r="D2" t="str">
        <f>HYPERLINK("https://talan.bank.gov.ua/get-user-certificate/-wwVNiawZ5kHznEgjtta","Завантажити сертифікат")</f>
        <v>Завантажити сертифікат</v>
      </c>
    </row>
    <row r="3" spans="1:4" x14ac:dyDescent="0.3">
      <c r="A3" s="4">
        <v>2</v>
      </c>
      <c r="B3" t="s">
        <v>4</v>
      </c>
      <c r="C3" t="s">
        <v>5</v>
      </c>
      <c r="D3" t="str">
        <f>HYPERLINK("https://talan.bank.gov.ua/get-user-certificate/-wwVNSssIbUEeWZUzQ6n","Завантажити сертифікат")</f>
        <v>Завантажити сертифікат</v>
      </c>
    </row>
    <row r="4" spans="1:4" x14ac:dyDescent="0.3">
      <c r="A4" s="4">
        <v>3</v>
      </c>
      <c r="B4" t="s">
        <v>6</v>
      </c>
      <c r="C4" t="s">
        <v>7</v>
      </c>
      <c r="D4" t="str">
        <f>HYPERLINK("https://talan.bank.gov.ua/get-user-certificate/-wwVN1S4eM-YMmcKkJ_1","Завантажити сертифікат")</f>
        <v>Завантажити сертифікат</v>
      </c>
    </row>
    <row r="5" spans="1:4" x14ac:dyDescent="0.3">
      <c r="A5" s="4">
        <v>4</v>
      </c>
      <c r="B5" t="s">
        <v>8</v>
      </c>
      <c r="C5" t="s">
        <v>9</v>
      </c>
      <c r="D5" t="str">
        <f>HYPERLINK("https://talan.bank.gov.ua/get-user-certificate/-wwVNQtO8dCtGXuEViSj","Завантажити сертифікат")</f>
        <v>Завантажити сертифікат</v>
      </c>
    </row>
    <row r="6" spans="1:4" x14ac:dyDescent="0.3">
      <c r="A6" s="4">
        <v>5</v>
      </c>
      <c r="B6" t="s">
        <v>10</v>
      </c>
      <c r="C6" t="s">
        <v>11</v>
      </c>
      <c r="D6" t="str">
        <f>HYPERLINK("https://talan.bank.gov.ua/get-user-certificate/-wwVNKWJC3KzxSxLAksc","Завантажити сертифікат")</f>
        <v>Завантажити сертифікат</v>
      </c>
    </row>
    <row r="7" spans="1:4" x14ac:dyDescent="0.3">
      <c r="A7" s="4">
        <v>6</v>
      </c>
      <c r="B7" t="s">
        <v>12</v>
      </c>
      <c r="C7" t="s">
        <v>13</v>
      </c>
      <c r="D7" t="str">
        <f>HYPERLINK("https://talan.bank.gov.ua/get-user-certificate/-wwVND4vLcwBZ8UeSgjo","Завантажити сертифікат")</f>
        <v>Завантажити сертифікат</v>
      </c>
    </row>
    <row r="8" spans="1:4" x14ac:dyDescent="0.3">
      <c r="A8" s="4">
        <v>7</v>
      </c>
      <c r="B8" t="s">
        <v>14</v>
      </c>
      <c r="C8" t="s">
        <v>15</v>
      </c>
      <c r="D8" t="str">
        <f>HYPERLINK("https://talan.bank.gov.ua/get-user-certificate/-wwVNyM8fc6X-I6pqrwf","Завантажити сертифікат")</f>
        <v>Завантажити сертифікат</v>
      </c>
    </row>
    <row r="9" spans="1:4" x14ac:dyDescent="0.3">
      <c r="A9" s="4">
        <v>8</v>
      </c>
      <c r="B9" t="s">
        <v>16</v>
      </c>
      <c r="C9" t="s">
        <v>17</v>
      </c>
      <c r="D9" t="str">
        <f>HYPERLINK("https://talan.bank.gov.ua/get-user-certificate/-wwVNBi5YfuREzpose7c","Завантажити сертифікат")</f>
        <v>Завантажити сертифікат</v>
      </c>
    </row>
    <row r="10" spans="1:4" x14ac:dyDescent="0.3">
      <c r="A10" s="4">
        <v>9</v>
      </c>
      <c r="B10" t="s">
        <v>18</v>
      </c>
      <c r="C10" t="s">
        <v>19</v>
      </c>
      <c r="D10" t="str">
        <f>HYPERLINK("https://talan.bank.gov.ua/get-user-certificate/-wwVNOcgXn9YcC1coERd","Завантажити сертифікат")</f>
        <v>Завантажити сертифікат</v>
      </c>
    </row>
    <row r="11" spans="1:4" x14ac:dyDescent="0.3">
      <c r="A11" s="4">
        <v>10</v>
      </c>
      <c r="B11" t="s">
        <v>20</v>
      </c>
      <c r="C11" t="s">
        <v>21</v>
      </c>
      <c r="D11" t="str">
        <f>HYPERLINK("https://talan.bank.gov.ua/get-user-certificate/-wwVNL2KuYEXGDDUDoP1","Завантажити сертифікат")</f>
        <v>Завантажити сертифікат</v>
      </c>
    </row>
    <row r="12" spans="1:4" x14ac:dyDescent="0.3">
      <c r="A12" s="4">
        <v>11</v>
      </c>
      <c r="B12" t="s">
        <v>22</v>
      </c>
      <c r="C12" t="s">
        <v>23</v>
      </c>
      <c r="D12" t="str">
        <f>HYPERLINK("https://talan.bank.gov.ua/get-user-certificate/-wwVNjXAj-2qujptkCiD","Завантажити сертифікат")</f>
        <v>Завантажити сертифікат</v>
      </c>
    </row>
    <row r="13" spans="1:4" x14ac:dyDescent="0.3">
      <c r="A13" s="4">
        <v>12</v>
      </c>
      <c r="B13" t="s">
        <v>24</v>
      </c>
      <c r="C13" t="s">
        <v>25</v>
      </c>
      <c r="D13" t="str">
        <f>HYPERLINK("https://talan.bank.gov.ua/get-user-certificate/-wwVNJoEL-f4fNDtTZj2","Завантажити сертифікат")</f>
        <v>Завантажити сертифікат</v>
      </c>
    </row>
    <row r="14" spans="1:4" x14ac:dyDescent="0.3">
      <c r="A14" s="4">
        <v>13</v>
      </c>
      <c r="B14" t="s">
        <v>26</v>
      </c>
      <c r="C14" t="s">
        <v>27</v>
      </c>
      <c r="D14" t="str">
        <f>HYPERLINK("https://talan.bank.gov.ua/get-user-certificate/-wwVNdGXnEouoD3WoS7M","Завантажити сертифікат")</f>
        <v>Завантажити сертифікат</v>
      </c>
    </row>
    <row r="15" spans="1:4" x14ac:dyDescent="0.3">
      <c r="A15" s="4">
        <v>14</v>
      </c>
      <c r="B15" t="s">
        <v>28</v>
      </c>
      <c r="C15" t="s">
        <v>29</v>
      </c>
      <c r="D15" t="str">
        <f>HYPERLINK("https://talan.bank.gov.ua/get-user-certificate/-wwVN3m8MZlnjwo-AiM_","Завантажити сертифікат")</f>
        <v>Завантажити сертифікат</v>
      </c>
    </row>
    <row r="16" spans="1:4" x14ac:dyDescent="0.3">
      <c r="A16" s="4">
        <v>15</v>
      </c>
      <c r="B16" t="s">
        <v>30</v>
      </c>
      <c r="C16" t="s">
        <v>31</v>
      </c>
      <c r="D16" t="str">
        <f>HYPERLINK("https://talan.bank.gov.ua/get-user-certificate/-wwVNpTbSFMXfKs05Hri","Завантажити сертифікат")</f>
        <v>Завантажити сертифікат</v>
      </c>
    </row>
    <row r="17" spans="1:4" x14ac:dyDescent="0.3">
      <c r="A17" s="4">
        <v>16</v>
      </c>
      <c r="B17" t="s">
        <v>32</v>
      </c>
      <c r="C17" t="s">
        <v>33</v>
      </c>
      <c r="D17" t="str">
        <f>HYPERLINK("https://talan.bank.gov.ua/get-user-certificate/-wwVNxYVIRtW4m3_CgRF","Завантажити сертифікат")</f>
        <v>Завантажити сертифікат</v>
      </c>
    </row>
    <row r="18" spans="1:4" x14ac:dyDescent="0.3">
      <c r="A18" s="4">
        <v>17</v>
      </c>
      <c r="B18" t="s">
        <v>34</v>
      </c>
      <c r="C18" t="s">
        <v>35</v>
      </c>
      <c r="D18" t="str">
        <f>HYPERLINK("https://talan.bank.gov.ua/get-user-certificate/-wwVNxc4AGPLPajqqzPM","Завантажити сертифікат")</f>
        <v>Завантажити сертифікат</v>
      </c>
    </row>
    <row r="19" spans="1:4" x14ac:dyDescent="0.3">
      <c r="A19" s="4">
        <v>18</v>
      </c>
      <c r="B19" t="s">
        <v>36</v>
      </c>
      <c r="C19" t="s">
        <v>37</v>
      </c>
      <c r="D19" t="str">
        <f>HYPERLINK("https://talan.bank.gov.ua/get-user-certificate/-wwVNmwLGVdNk4EmrqiC","Завантажити сертифікат")</f>
        <v>Завантажити сертифікат</v>
      </c>
    </row>
    <row r="20" spans="1:4" x14ac:dyDescent="0.3">
      <c r="A20" s="4">
        <v>19</v>
      </c>
      <c r="B20" t="s">
        <v>38</v>
      </c>
      <c r="C20" t="s">
        <v>39</v>
      </c>
      <c r="D20" t="str">
        <f>HYPERLINK("https://talan.bank.gov.ua/get-user-certificate/-wwVN19sXSNaYBx2jo5v","Завантажити сертифікат")</f>
        <v>Завантажити сертифікат</v>
      </c>
    </row>
    <row r="21" spans="1:4" x14ac:dyDescent="0.3">
      <c r="A21" s="4">
        <v>20</v>
      </c>
      <c r="B21" t="s">
        <v>40</v>
      </c>
      <c r="C21" t="s">
        <v>41</v>
      </c>
      <c r="D21" t="str">
        <f>HYPERLINK("https://talan.bank.gov.ua/get-user-certificate/-wwVNh2_9cJqH4dq2svd","Завантажити сертифікат")</f>
        <v>Завантажити сертифікат</v>
      </c>
    </row>
    <row r="22" spans="1:4" x14ac:dyDescent="0.3">
      <c r="A22" s="4">
        <v>21</v>
      </c>
      <c r="B22" t="s">
        <v>42</v>
      </c>
      <c r="C22" t="s">
        <v>43</v>
      </c>
      <c r="D22" t="str">
        <f>HYPERLINK("https://talan.bank.gov.ua/get-user-certificate/-wwVNzjx3uqxGG3Tyu2B","Завантажити сертифікат")</f>
        <v>Завантажити сертифікат</v>
      </c>
    </row>
    <row r="23" spans="1:4" x14ac:dyDescent="0.3">
      <c r="A23" s="4">
        <v>22</v>
      </c>
      <c r="B23" t="s">
        <v>44</v>
      </c>
      <c r="C23" t="s">
        <v>45</v>
      </c>
      <c r="D23" t="str">
        <f>HYPERLINK("https://talan.bank.gov.ua/get-user-certificate/-wwVNphv-WkvFXQlr_IQ","Завантажити сертифікат")</f>
        <v>Завантажити сертифікат</v>
      </c>
    </row>
    <row r="24" spans="1:4" x14ac:dyDescent="0.3">
      <c r="A24" s="4">
        <v>23</v>
      </c>
      <c r="B24" t="s">
        <v>46</v>
      </c>
      <c r="C24" t="s">
        <v>47</v>
      </c>
      <c r="D24" t="str">
        <f>HYPERLINK("https://talan.bank.gov.ua/get-user-certificate/-wwVNAw3qVFQKJwe1Fli","Завантажити сертифікат")</f>
        <v>Завантажити сертифікат</v>
      </c>
    </row>
    <row r="25" spans="1:4" x14ac:dyDescent="0.3">
      <c r="A25" s="4">
        <v>24</v>
      </c>
      <c r="B25" t="s">
        <v>48</v>
      </c>
      <c r="C25" t="s">
        <v>49</v>
      </c>
      <c r="D25" t="str">
        <f>HYPERLINK("https://talan.bank.gov.ua/get-user-certificate/-wwVN3jd9vh5qIp7LFDx","Завантажити сертифікат")</f>
        <v>Завантажити сертифікат</v>
      </c>
    </row>
    <row r="26" spans="1:4" x14ac:dyDescent="0.3">
      <c r="A26" s="4">
        <v>25</v>
      </c>
      <c r="B26" t="s">
        <v>50</v>
      </c>
      <c r="C26" t="s">
        <v>51</v>
      </c>
      <c r="D26" t="str">
        <f>HYPERLINK("https://talan.bank.gov.ua/get-user-certificate/-wwVNK_MDurBJ4dAM7P_","Завантажити сертифікат")</f>
        <v>Завантажити сертифікат</v>
      </c>
    </row>
    <row r="27" spans="1:4" x14ac:dyDescent="0.3">
      <c r="A27" s="4">
        <v>26</v>
      </c>
      <c r="B27" t="s">
        <v>52</v>
      </c>
      <c r="C27" t="s">
        <v>53</v>
      </c>
      <c r="D27" t="str">
        <f>HYPERLINK("https://talan.bank.gov.ua/get-user-certificate/-wwVNDLkguCy0GA7Kp0e","Завантажити сертифікат")</f>
        <v>Завантажити сертифікат</v>
      </c>
    </row>
    <row r="28" spans="1:4" x14ac:dyDescent="0.3">
      <c r="A28" s="4">
        <v>27</v>
      </c>
      <c r="B28" t="s">
        <v>54</v>
      </c>
      <c r="C28" t="s">
        <v>55</v>
      </c>
      <c r="D28" t="str">
        <f>HYPERLINK("https://talan.bank.gov.ua/get-user-certificate/-wwVNQtHWV9fPs3DVgUS","Завантажити сертифікат")</f>
        <v>Завантажити сертифікат</v>
      </c>
    </row>
    <row r="29" spans="1:4" x14ac:dyDescent="0.3">
      <c r="A29" s="4">
        <v>28</v>
      </c>
      <c r="B29" t="s">
        <v>56</v>
      </c>
      <c r="C29" t="s">
        <v>57</v>
      </c>
      <c r="D29" t="str">
        <f>HYPERLINK("https://talan.bank.gov.ua/get-user-certificate/-wwVNer2PYkZvajI6hoa","Завантажити сертифікат")</f>
        <v>Завантажити сертифікат</v>
      </c>
    </row>
    <row r="30" spans="1:4" x14ac:dyDescent="0.3">
      <c r="A30" s="4">
        <v>29</v>
      </c>
      <c r="B30" t="s">
        <v>58</v>
      </c>
      <c r="C30" t="s">
        <v>59</v>
      </c>
      <c r="D30" t="str">
        <f>HYPERLINK("https://talan.bank.gov.ua/get-user-certificate/-wwVN-O8E0t1S6fF3H27","Завантажити сертифікат")</f>
        <v>Завантажити сертифікат</v>
      </c>
    </row>
    <row r="31" spans="1:4" x14ac:dyDescent="0.3">
      <c r="A31" s="4">
        <v>30</v>
      </c>
      <c r="B31" t="s">
        <v>60</v>
      </c>
      <c r="C31" t="s">
        <v>61</v>
      </c>
      <c r="D31" t="str">
        <f>HYPERLINK("https://talan.bank.gov.ua/get-user-certificate/-wwVNYL0LnZjq_edXIse","Завантажити сертифікат")</f>
        <v>Завантажити сертифікат</v>
      </c>
    </row>
    <row r="32" spans="1:4" x14ac:dyDescent="0.3">
      <c r="A32" s="4">
        <v>31</v>
      </c>
      <c r="B32" t="s">
        <v>62</v>
      </c>
      <c r="C32" t="s">
        <v>63</v>
      </c>
      <c r="D32" t="str">
        <f>HYPERLINK("https://talan.bank.gov.ua/get-user-certificate/-wwVNFBImlvUiKmybXPV","Завантажити сертифікат")</f>
        <v>Завантажити сертифікат</v>
      </c>
    </row>
    <row r="33" spans="1:4" x14ac:dyDescent="0.3">
      <c r="A33" s="4">
        <v>32</v>
      </c>
      <c r="B33" t="s">
        <v>64</v>
      </c>
      <c r="C33" t="s">
        <v>65</v>
      </c>
      <c r="D33" t="str">
        <f>HYPERLINK("https://talan.bank.gov.ua/get-user-certificate/-wwVNiObx23kLHWL1vu1","Завантажити сертифікат")</f>
        <v>Завантажити сертифікат</v>
      </c>
    </row>
    <row r="34" spans="1:4" x14ac:dyDescent="0.3">
      <c r="A34" s="4">
        <v>33</v>
      </c>
      <c r="B34" t="s">
        <v>66</v>
      </c>
      <c r="C34" t="s">
        <v>67</v>
      </c>
      <c r="D34" t="str">
        <f>HYPERLINK("https://talan.bank.gov.ua/get-user-certificate/-wwVNsTX--BwOsJTKldi","Завантажити сертифікат")</f>
        <v>Завантажити сертифікат</v>
      </c>
    </row>
    <row r="35" spans="1:4" x14ac:dyDescent="0.3">
      <c r="A35" s="4">
        <v>34</v>
      </c>
      <c r="B35" t="s">
        <v>68</v>
      </c>
      <c r="C35" t="s">
        <v>69</v>
      </c>
      <c r="D35" t="str">
        <f>HYPERLINK("https://talan.bank.gov.ua/get-user-certificate/-wwVN_L68xKXuklVXu71","Завантажити сертифікат")</f>
        <v>Завантажити сертифікат</v>
      </c>
    </row>
    <row r="36" spans="1:4" x14ac:dyDescent="0.3">
      <c r="A36" s="4">
        <v>35</v>
      </c>
      <c r="B36" t="s">
        <v>70</v>
      </c>
      <c r="C36" t="s">
        <v>71</v>
      </c>
      <c r="D36" t="str">
        <f>HYPERLINK("https://talan.bank.gov.ua/get-user-certificate/-wwVNjVjizTvlq3Dw8AB","Завантажити сертифікат")</f>
        <v>Завантажити сертифікат</v>
      </c>
    </row>
    <row r="37" spans="1:4" x14ac:dyDescent="0.3">
      <c r="A37" s="4">
        <v>36</v>
      </c>
      <c r="B37" t="s">
        <v>72</v>
      </c>
      <c r="C37" t="s">
        <v>73</v>
      </c>
      <c r="D37" t="str">
        <f>HYPERLINK("https://talan.bank.gov.ua/get-user-certificate/-wwVNIhRL4vKuJkXrq1j","Завантажити сертифікат")</f>
        <v>Завантажити сертифікат</v>
      </c>
    </row>
    <row r="38" spans="1:4" x14ac:dyDescent="0.3">
      <c r="A38" s="4">
        <v>37</v>
      </c>
      <c r="B38" t="s">
        <v>74</v>
      </c>
      <c r="C38" t="s">
        <v>75</v>
      </c>
      <c r="D38" t="str">
        <f>HYPERLINK("https://talan.bank.gov.ua/get-user-certificate/-wwVN13jmSY5vAtkiLQA","Завантажити сертифікат")</f>
        <v>Завантажити сертифікат</v>
      </c>
    </row>
    <row r="39" spans="1:4" x14ac:dyDescent="0.3">
      <c r="A39" s="4">
        <v>38</v>
      </c>
      <c r="B39" t="s">
        <v>76</v>
      </c>
      <c r="C39" t="s">
        <v>77</v>
      </c>
      <c r="D39" t="str">
        <f>HYPERLINK("https://talan.bank.gov.ua/get-user-certificate/-wwVNDxEaVcobHqZKiu9","Завантажити сертифікат")</f>
        <v>Завантажити сертифікат</v>
      </c>
    </row>
    <row r="40" spans="1:4" x14ac:dyDescent="0.3">
      <c r="A40" s="4">
        <v>39</v>
      </c>
      <c r="B40" t="s">
        <v>78</v>
      </c>
      <c r="C40" t="s">
        <v>79</v>
      </c>
      <c r="D40" t="str">
        <f>HYPERLINK("https://talan.bank.gov.ua/get-user-certificate/-wwVNSUnnfaMOkdRU-XF","Завантажити сертифікат")</f>
        <v>Завантажити сертифікат</v>
      </c>
    </row>
    <row r="41" spans="1:4" x14ac:dyDescent="0.3">
      <c r="A41" s="4">
        <v>40</v>
      </c>
      <c r="B41" t="s">
        <v>80</v>
      </c>
      <c r="C41" t="s">
        <v>81</v>
      </c>
      <c r="D41" t="str">
        <f>HYPERLINK("https://talan.bank.gov.ua/get-user-certificate/-wwVN5TnkluwbO6Reiq4","Завантажити сертифікат")</f>
        <v>Завантажити сертифікат</v>
      </c>
    </row>
    <row r="42" spans="1:4" x14ac:dyDescent="0.3">
      <c r="A42" s="4">
        <v>41</v>
      </c>
      <c r="B42" t="s">
        <v>82</v>
      </c>
      <c r="C42" t="s">
        <v>83</v>
      </c>
      <c r="D42" t="str">
        <f>HYPERLINK("https://talan.bank.gov.ua/get-user-certificate/-wwVNqZzrHXm3BGearIu","Завантажити сертифікат")</f>
        <v>Завантажити сертифікат</v>
      </c>
    </row>
    <row r="43" spans="1:4" x14ac:dyDescent="0.3">
      <c r="A43" s="4">
        <v>42</v>
      </c>
      <c r="B43" t="s">
        <v>84</v>
      </c>
      <c r="C43" t="s">
        <v>85</v>
      </c>
      <c r="D43" t="str">
        <f>HYPERLINK("https://talan.bank.gov.ua/get-user-certificate/-wwVNQXSj4zE90Kbw6hh","Завантажити сертифікат")</f>
        <v>Завантажити сертифікат</v>
      </c>
    </row>
    <row r="44" spans="1:4" x14ac:dyDescent="0.3">
      <c r="A44" s="4">
        <v>43</v>
      </c>
      <c r="B44" t="s">
        <v>86</v>
      </c>
      <c r="C44" t="s">
        <v>87</v>
      </c>
      <c r="D44" t="str">
        <f>HYPERLINK("https://talan.bank.gov.ua/get-user-certificate/-wwVNP1xr4nhhvhnN-kk","Завантажити сертифікат")</f>
        <v>Завантажити сертифікат</v>
      </c>
    </row>
    <row r="45" spans="1:4" x14ac:dyDescent="0.3">
      <c r="A45" s="4">
        <v>44</v>
      </c>
      <c r="B45" t="s">
        <v>88</v>
      </c>
      <c r="C45" t="s">
        <v>89</v>
      </c>
      <c r="D45" t="str">
        <f>HYPERLINK("https://talan.bank.gov.ua/get-user-certificate/-wwVNddsN1RZ26jROU9r","Завантажити сертифікат")</f>
        <v>Завантажити сертифікат</v>
      </c>
    </row>
    <row r="46" spans="1:4" x14ac:dyDescent="0.3">
      <c r="A46" s="4">
        <v>45</v>
      </c>
      <c r="B46" t="s">
        <v>90</v>
      </c>
      <c r="C46" t="s">
        <v>91</v>
      </c>
      <c r="D46" t="str">
        <f>HYPERLINK("https://talan.bank.gov.ua/get-user-certificate/-wwVNsnbrMQTnLHTD8sf","Завантажити сертифікат")</f>
        <v>Завантажити сертифікат</v>
      </c>
    </row>
    <row r="47" spans="1:4" x14ac:dyDescent="0.3">
      <c r="A47" s="4">
        <v>46</v>
      </c>
      <c r="B47" t="s">
        <v>92</v>
      </c>
      <c r="C47" t="s">
        <v>93</v>
      </c>
      <c r="D47" t="str">
        <f>HYPERLINK("https://talan.bank.gov.ua/get-user-certificate/-wwVNZyKfwELbgQoN6km","Завантажити сертифікат")</f>
        <v>Завантажити сертифікат</v>
      </c>
    </row>
    <row r="48" spans="1:4" x14ac:dyDescent="0.3">
      <c r="A48" s="4">
        <v>47</v>
      </c>
      <c r="B48" t="s">
        <v>94</v>
      </c>
      <c r="C48" t="s">
        <v>95</v>
      </c>
      <c r="D48" t="str">
        <f>HYPERLINK("https://talan.bank.gov.ua/get-user-certificate/-wwVN7JLdoTCHmmxJP_4","Завантажити сертифікат")</f>
        <v>Завантажити сертифікат</v>
      </c>
    </row>
    <row r="49" spans="1:4" x14ac:dyDescent="0.3">
      <c r="A49" s="4">
        <v>48</v>
      </c>
      <c r="B49" t="s">
        <v>96</v>
      </c>
      <c r="C49" t="s">
        <v>97</v>
      </c>
      <c r="D49" t="str">
        <f>HYPERLINK("https://talan.bank.gov.ua/get-user-certificate/-wwVNMBrst2NcIfx7f9L","Завантажити сертифікат")</f>
        <v>Завантажити сертифікат</v>
      </c>
    </row>
    <row r="50" spans="1:4" x14ac:dyDescent="0.3">
      <c r="A50" s="4">
        <v>49</v>
      </c>
      <c r="B50" t="s">
        <v>98</v>
      </c>
      <c r="C50" t="s">
        <v>99</v>
      </c>
      <c r="D50" t="str">
        <f>HYPERLINK("https://talan.bank.gov.ua/get-user-certificate/-wwVNgAPKrJ8p2uXfHjo","Завантажити сертифікат")</f>
        <v>Завантажити сертифікат</v>
      </c>
    </row>
    <row r="51" spans="1:4" x14ac:dyDescent="0.3">
      <c r="A51" s="4">
        <v>50</v>
      </c>
      <c r="B51" t="s">
        <v>100</v>
      </c>
      <c r="C51" t="s">
        <v>101</v>
      </c>
      <c r="D51" t="str">
        <f>HYPERLINK("https://talan.bank.gov.ua/get-user-certificate/-wwVNmt42eHDUmq4bIzR","Завантажити сертифікат")</f>
        <v>Завантажити сертифікат</v>
      </c>
    </row>
    <row r="52" spans="1:4" x14ac:dyDescent="0.3">
      <c r="A52" s="4">
        <v>51</v>
      </c>
      <c r="B52" t="s">
        <v>102</v>
      </c>
      <c r="C52" t="s">
        <v>103</v>
      </c>
      <c r="D52" t="str">
        <f>HYPERLINK("https://talan.bank.gov.ua/get-user-certificate/-wwVN7Oxf5dop9nGYMld","Завантажити сертифікат")</f>
        <v>Завантажити сертифікат</v>
      </c>
    </row>
    <row r="53" spans="1:4" x14ac:dyDescent="0.3">
      <c r="A53" s="4">
        <v>52</v>
      </c>
      <c r="B53" t="s">
        <v>104</v>
      </c>
      <c r="C53" t="s">
        <v>105</v>
      </c>
      <c r="D53" t="str">
        <f>HYPERLINK("https://talan.bank.gov.ua/get-user-certificate/-wwVN8I2b6kUv8M6KwfD","Завантажити сертифікат")</f>
        <v>Завантажити сертифікат</v>
      </c>
    </row>
    <row r="54" spans="1:4" x14ac:dyDescent="0.3">
      <c r="A54" s="4">
        <v>53</v>
      </c>
      <c r="B54" t="s">
        <v>106</v>
      </c>
      <c r="C54" t="s">
        <v>107</v>
      </c>
      <c r="D54" t="str">
        <f>HYPERLINK("https://talan.bank.gov.ua/get-user-certificate/-wwVNpwtkORFpru5rgIw","Завантажити сертифікат")</f>
        <v>Завантажити сертифікат</v>
      </c>
    </row>
    <row r="55" spans="1:4" x14ac:dyDescent="0.3">
      <c r="A55" s="4">
        <v>54</v>
      </c>
      <c r="B55" t="s">
        <v>108</v>
      </c>
      <c r="C55" t="s">
        <v>109</v>
      </c>
      <c r="D55" t="str">
        <f>HYPERLINK("https://talan.bank.gov.ua/get-user-certificate/-wwVNb7gUAa2Vx2u_mvH","Завантажити сертифікат")</f>
        <v>Завантажити сертифікат</v>
      </c>
    </row>
    <row r="56" spans="1:4" x14ac:dyDescent="0.3">
      <c r="A56" s="4">
        <v>55</v>
      </c>
      <c r="B56" t="s">
        <v>110</v>
      </c>
      <c r="C56" t="s">
        <v>111</v>
      </c>
      <c r="D56" t="str">
        <f>HYPERLINK("https://talan.bank.gov.ua/get-user-certificate/-wwVNt7Cl9vDYokAalKE","Завантажити сертифікат")</f>
        <v>Завантажити сертифікат</v>
      </c>
    </row>
    <row r="57" spans="1:4" x14ac:dyDescent="0.3">
      <c r="A57" s="4">
        <v>56</v>
      </c>
      <c r="B57" t="s">
        <v>112</v>
      </c>
      <c r="C57" t="s">
        <v>113</v>
      </c>
      <c r="D57" t="str">
        <f>HYPERLINK("https://talan.bank.gov.ua/get-user-certificate/-wwVNNTYymLcI70sy0V7","Завантажити сертифікат")</f>
        <v>Завантажити сертифікат</v>
      </c>
    </row>
    <row r="58" spans="1:4" x14ac:dyDescent="0.3">
      <c r="A58" s="4">
        <v>57</v>
      </c>
      <c r="B58" t="s">
        <v>114</v>
      </c>
      <c r="C58" t="s">
        <v>115</v>
      </c>
      <c r="D58" t="str">
        <f>HYPERLINK("https://talan.bank.gov.ua/get-user-certificate/-wwVNJ27hGwvK1Xllen5","Завантажити сертифікат")</f>
        <v>Завантажити сертифікат</v>
      </c>
    </row>
    <row r="59" spans="1:4" x14ac:dyDescent="0.3">
      <c r="A59" s="4">
        <v>58</v>
      </c>
      <c r="B59" t="s">
        <v>116</v>
      </c>
      <c r="C59" t="s">
        <v>117</v>
      </c>
      <c r="D59" t="str">
        <f>HYPERLINK("https://talan.bank.gov.ua/get-user-certificate/-wwVNAjIfiGOTvR0Vq1g","Завантажити сертифікат")</f>
        <v>Завантажити сертифікат</v>
      </c>
    </row>
    <row r="60" spans="1:4" x14ac:dyDescent="0.3">
      <c r="A60" s="4">
        <v>59</v>
      </c>
      <c r="B60" t="s">
        <v>118</v>
      </c>
      <c r="C60" t="s">
        <v>119</v>
      </c>
      <c r="D60" t="str">
        <f>HYPERLINK("https://talan.bank.gov.ua/get-user-certificate/-wwVNPmKks-DEt1aJguy","Завантажити сертифікат")</f>
        <v>Завантажити сертифікат</v>
      </c>
    </row>
    <row r="61" spans="1:4" x14ac:dyDescent="0.3">
      <c r="A61" s="4">
        <v>60</v>
      </c>
      <c r="B61" t="s">
        <v>120</v>
      </c>
      <c r="C61" t="s">
        <v>121</v>
      </c>
      <c r="D61" t="str">
        <f>HYPERLINK("https://talan.bank.gov.ua/get-user-certificate/-wwVNBKwWPgWFH0X0cY2","Завантажити сертифікат")</f>
        <v>Завантажити сертифікат</v>
      </c>
    </row>
    <row r="62" spans="1:4" x14ac:dyDescent="0.3">
      <c r="A62" s="4">
        <v>61</v>
      </c>
      <c r="B62" t="s">
        <v>122</v>
      </c>
      <c r="C62" t="s">
        <v>123</v>
      </c>
      <c r="D62" t="str">
        <f>HYPERLINK("https://talan.bank.gov.ua/get-user-certificate/-wwVNmLezqQ_ZO8u1kNb","Завантажити сертифікат")</f>
        <v>Завантажити сертифікат</v>
      </c>
    </row>
    <row r="63" spans="1:4" x14ac:dyDescent="0.3">
      <c r="A63" s="4">
        <v>62</v>
      </c>
      <c r="B63" t="s">
        <v>124</v>
      </c>
      <c r="C63" t="s">
        <v>125</v>
      </c>
      <c r="D63" t="str">
        <f>HYPERLINK("https://talan.bank.gov.ua/get-user-certificate/-wwVN-VfAd42gAVElHAl","Завантажити сертифікат")</f>
        <v>Завантажити сертифікат</v>
      </c>
    </row>
    <row r="64" spans="1:4" x14ac:dyDescent="0.3">
      <c r="A64" s="4">
        <v>63</v>
      </c>
      <c r="B64" t="s">
        <v>126</v>
      </c>
      <c r="C64" t="s">
        <v>127</v>
      </c>
      <c r="D64" t="str">
        <f>HYPERLINK("https://talan.bank.gov.ua/get-user-certificate/-wwVN8W8yJdZqw7n3Vur","Завантажити сертифікат")</f>
        <v>Завантажити сертифікат</v>
      </c>
    </row>
    <row r="65" spans="1:4" x14ac:dyDescent="0.3">
      <c r="A65" s="4">
        <v>64</v>
      </c>
      <c r="B65" t="s">
        <v>128</v>
      </c>
      <c r="C65" t="s">
        <v>129</v>
      </c>
      <c r="D65" t="str">
        <f>HYPERLINK("https://talan.bank.gov.ua/get-user-certificate/-wwVN4qd_CupRM4NV42_","Завантажити сертифікат")</f>
        <v>Завантажити сертифікат</v>
      </c>
    </row>
    <row r="66" spans="1:4" x14ac:dyDescent="0.3">
      <c r="A66" s="4">
        <v>65</v>
      </c>
      <c r="B66" t="s">
        <v>130</v>
      </c>
      <c r="C66" t="s">
        <v>131</v>
      </c>
      <c r="D66" t="str">
        <f>HYPERLINK("https://talan.bank.gov.ua/get-user-certificate/-wwVNUFaP0m3a9qwlaBx","Завантажити сертифікат")</f>
        <v>Завантажити сертифікат</v>
      </c>
    </row>
    <row r="67" spans="1:4" x14ac:dyDescent="0.3">
      <c r="A67" s="4">
        <v>66</v>
      </c>
      <c r="B67" t="s">
        <v>132</v>
      </c>
      <c r="C67" t="s">
        <v>133</v>
      </c>
      <c r="D67" t="str">
        <f>HYPERLINK("https://talan.bank.gov.ua/get-user-certificate/-wwVN2M4wBUvxxjDQu-D","Завантажити сертифікат")</f>
        <v>Завантажити сертифікат</v>
      </c>
    </row>
    <row r="68" spans="1:4" x14ac:dyDescent="0.3">
      <c r="A68" s="4">
        <v>67</v>
      </c>
      <c r="B68" t="s">
        <v>134</v>
      </c>
      <c r="C68" t="s">
        <v>135</v>
      </c>
      <c r="D68" t="str">
        <f>HYPERLINK("https://talan.bank.gov.ua/get-user-certificate/-wwVNjZReMnPunJnzPiN","Завантажити сертифікат")</f>
        <v>Завантажити сертифікат</v>
      </c>
    </row>
    <row r="69" spans="1:4" x14ac:dyDescent="0.3">
      <c r="A69" s="4">
        <v>68</v>
      </c>
      <c r="B69" t="s">
        <v>136</v>
      </c>
      <c r="C69" t="s">
        <v>137</v>
      </c>
      <c r="D69" t="str">
        <f>HYPERLINK("https://talan.bank.gov.ua/get-user-certificate/-wwVNgSjBPcXAEfS1YoQ","Завантажити сертифікат")</f>
        <v>Завантажити сертифікат</v>
      </c>
    </row>
    <row r="70" spans="1:4" x14ac:dyDescent="0.3">
      <c r="A70" s="4">
        <v>69</v>
      </c>
      <c r="B70" t="s">
        <v>138</v>
      </c>
      <c r="C70" t="s">
        <v>139</v>
      </c>
      <c r="D70" t="str">
        <f>HYPERLINK("https://talan.bank.gov.ua/get-user-certificate/-wwVN9RDeUg5nZfintb2","Завантажити сертифікат")</f>
        <v>Завантажити сертифікат</v>
      </c>
    </row>
    <row r="71" spans="1:4" x14ac:dyDescent="0.3">
      <c r="A71" s="4">
        <v>70</v>
      </c>
      <c r="B71" t="s">
        <v>140</v>
      </c>
      <c r="C71" t="s">
        <v>141</v>
      </c>
      <c r="D71" t="str">
        <f>HYPERLINK("https://talan.bank.gov.ua/get-user-certificate/-wwVNVZzw-B6i6fsZMQL","Завантажити сертифікат")</f>
        <v>Завантажити сертифікат</v>
      </c>
    </row>
    <row r="72" spans="1:4" x14ac:dyDescent="0.3">
      <c r="A72" s="4">
        <v>71</v>
      </c>
      <c r="B72" t="s">
        <v>142</v>
      </c>
      <c r="C72" t="s">
        <v>143</v>
      </c>
      <c r="D72" t="str">
        <f>HYPERLINK("https://talan.bank.gov.ua/get-user-certificate/-wwVNr0OW3Imu2vaXhvS","Завантажити сертифікат")</f>
        <v>Завантажити сертифікат</v>
      </c>
    </row>
    <row r="73" spans="1:4" x14ac:dyDescent="0.3">
      <c r="A73" s="4">
        <v>72</v>
      </c>
      <c r="B73" t="s">
        <v>144</v>
      </c>
      <c r="C73" t="s">
        <v>145</v>
      </c>
      <c r="D73" t="str">
        <f>HYPERLINK("https://talan.bank.gov.ua/get-user-certificate/-wwVNbyAMwhiR-Fuqzqm","Завантажити сертифікат")</f>
        <v>Завантажити сертифікат</v>
      </c>
    </row>
    <row r="74" spans="1:4" x14ac:dyDescent="0.3">
      <c r="A74" s="4">
        <v>73</v>
      </c>
      <c r="B74" t="s">
        <v>146</v>
      </c>
      <c r="C74" t="s">
        <v>147</v>
      </c>
      <c r="D74" t="str">
        <f>HYPERLINK("https://talan.bank.gov.ua/get-user-certificate/-wwVNAdIvp1Gzot1nSwh","Завантажити сертифікат")</f>
        <v>Завантажити сертифікат</v>
      </c>
    </row>
    <row r="75" spans="1:4" x14ac:dyDescent="0.3">
      <c r="A75" s="4">
        <v>74</v>
      </c>
      <c r="B75" t="s">
        <v>148</v>
      </c>
      <c r="C75" t="s">
        <v>149</v>
      </c>
      <c r="D75" t="str">
        <f>HYPERLINK("https://talan.bank.gov.ua/get-user-certificate/-wwVN4Lmna_Unzyx6W2D","Завантажити сертифікат")</f>
        <v>Завантажити сертифікат</v>
      </c>
    </row>
    <row r="76" spans="1:4" x14ac:dyDescent="0.3">
      <c r="A76" s="4">
        <v>75</v>
      </c>
      <c r="B76" t="s">
        <v>150</v>
      </c>
      <c r="C76" t="s">
        <v>151</v>
      </c>
      <c r="D76" t="str">
        <f>HYPERLINK("https://talan.bank.gov.ua/get-user-certificate/-wwVNL4yKhDBPEKyijfo","Завантажити сертифікат")</f>
        <v>Завантажити сертифікат</v>
      </c>
    </row>
    <row r="77" spans="1:4" x14ac:dyDescent="0.3">
      <c r="A77" s="4">
        <v>76</v>
      </c>
      <c r="B77" t="s">
        <v>152</v>
      </c>
      <c r="C77" t="s">
        <v>153</v>
      </c>
      <c r="D77" t="str">
        <f>HYPERLINK("https://talan.bank.gov.ua/get-user-certificate/-wwVNDDgWFsaErhen71c","Завантажити сертифікат")</f>
        <v>Завантажити сертифікат</v>
      </c>
    </row>
    <row r="78" spans="1:4" x14ac:dyDescent="0.3">
      <c r="A78" s="4">
        <v>77</v>
      </c>
      <c r="B78" t="s">
        <v>154</v>
      </c>
      <c r="C78" t="s">
        <v>155</v>
      </c>
      <c r="D78" t="str">
        <f>HYPERLINK("https://talan.bank.gov.ua/get-user-certificate/-wwVN8sZIcM1DoJIFPFE","Завантажити сертифікат")</f>
        <v>Завантажити сертифікат</v>
      </c>
    </row>
    <row r="79" spans="1:4" x14ac:dyDescent="0.3">
      <c r="A79" s="4">
        <v>78</v>
      </c>
      <c r="B79" t="s">
        <v>156</v>
      </c>
      <c r="C79" t="s">
        <v>157</v>
      </c>
      <c r="D79" t="str">
        <f>HYPERLINK("https://talan.bank.gov.ua/get-user-certificate/-wwVN6uWXa70pPxP3Xpe","Завантажити сертифікат")</f>
        <v>Завантажити сертифікат</v>
      </c>
    </row>
    <row r="80" spans="1:4" x14ac:dyDescent="0.3">
      <c r="A80" s="4">
        <v>79</v>
      </c>
      <c r="B80" t="s">
        <v>158</v>
      </c>
      <c r="C80" t="s">
        <v>159</v>
      </c>
      <c r="D80" t="str">
        <f>HYPERLINK("https://talan.bank.gov.ua/get-user-certificate/-wwVN0L5FZuH6ZCRZ0AO","Завантажити сертифікат")</f>
        <v>Завантажити сертифікат</v>
      </c>
    </row>
    <row r="81" spans="1:4" x14ac:dyDescent="0.3">
      <c r="A81" s="4">
        <v>80</v>
      </c>
      <c r="B81" t="s">
        <v>160</v>
      </c>
      <c r="C81" t="s">
        <v>161</v>
      </c>
      <c r="D81" t="str">
        <f>HYPERLINK("https://talan.bank.gov.ua/get-user-certificate/-wwVNQ_suBRGVWpfdvr7","Завантажити сертифікат")</f>
        <v>Завантажити сертифікат</v>
      </c>
    </row>
    <row r="82" spans="1:4" x14ac:dyDescent="0.3">
      <c r="A82" s="4">
        <v>81</v>
      </c>
      <c r="B82" t="s">
        <v>162</v>
      </c>
      <c r="C82" t="s">
        <v>163</v>
      </c>
      <c r="D82" t="str">
        <f>HYPERLINK("https://talan.bank.gov.ua/get-user-certificate/-wwVNxOAlLJ3adZFCM2D","Завантажити сертифікат")</f>
        <v>Завантажити сертифікат</v>
      </c>
    </row>
    <row r="83" spans="1:4" x14ac:dyDescent="0.3">
      <c r="A83" s="4">
        <v>82</v>
      </c>
      <c r="B83" t="s">
        <v>164</v>
      </c>
      <c r="C83" t="s">
        <v>165</v>
      </c>
      <c r="D83" t="str">
        <f>HYPERLINK("https://talan.bank.gov.ua/get-user-certificate/-wwVNf8BWQzzDKUc-ky6","Завантажити сертифікат")</f>
        <v>Завантажити сертифікат</v>
      </c>
    </row>
    <row r="84" spans="1:4" x14ac:dyDescent="0.3">
      <c r="A84" s="4">
        <v>83</v>
      </c>
      <c r="B84" t="s">
        <v>166</v>
      </c>
      <c r="C84" t="s">
        <v>167</v>
      </c>
      <c r="D84" t="str">
        <f>HYPERLINK("https://talan.bank.gov.ua/get-user-certificate/-wwVNLbbkE769iufJjdB","Завантажити сертифікат")</f>
        <v>Завантажити сертифікат</v>
      </c>
    </row>
    <row r="85" spans="1:4" x14ac:dyDescent="0.3">
      <c r="A85" s="4">
        <v>84</v>
      </c>
      <c r="B85" t="s">
        <v>168</v>
      </c>
      <c r="C85" t="s">
        <v>169</v>
      </c>
      <c r="D85" t="str">
        <f>HYPERLINK("https://talan.bank.gov.ua/get-user-certificate/-wwVNhHBmpSUQ4cOHJcI","Завантажити сертифікат")</f>
        <v>Завантажити сертифікат</v>
      </c>
    </row>
    <row r="86" spans="1:4" x14ac:dyDescent="0.3">
      <c r="A86" s="4">
        <v>85</v>
      </c>
      <c r="B86" t="s">
        <v>170</v>
      </c>
      <c r="C86" t="s">
        <v>171</v>
      </c>
      <c r="D86" t="str">
        <f>HYPERLINK("https://talan.bank.gov.ua/get-user-certificate/-wwVN2hgT2VyikLwnrXO","Завантажити сертифікат")</f>
        <v>Завантажити сертифікат</v>
      </c>
    </row>
    <row r="87" spans="1:4" x14ac:dyDescent="0.3">
      <c r="A87" s="4">
        <v>86</v>
      </c>
      <c r="B87" t="s">
        <v>172</v>
      </c>
      <c r="C87" t="s">
        <v>173</v>
      </c>
      <c r="D87" t="str">
        <f>HYPERLINK("https://talan.bank.gov.ua/get-user-certificate/-wwVN6DdyKwiAzHwRI7G","Завантажити сертифікат")</f>
        <v>Завантажити сертифікат</v>
      </c>
    </row>
    <row r="88" spans="1:4" x14ac:dyDescent="0.3">
      <c r="A88" s="4">
        <v>87</v>
      </c>
      <c r="B88" t="s">
        <v>174</v>
      </c>
      <c r="C88" t="s">
        <v>175</v>
      </c>
      <c r="D88" t="str">
        <f>HYPERLINK("https://talan.bank.gov.ua/get-user-certificate/-wwVNwQ6gQxVeVLe5eVe","Завантажити сертифікат")</f>
        <v>Завантажити сертифікат</v>
      </c>
    </row>
    <row r="89" spans="1:4" x14ac:dyDescent="0.3">
      <c r="A89" s="4">
        <v>88</v>
      </c>
      <c r="B89" t="s">
        <v>176</v>
      </c>
      <c r="C89" t="s">
        <v>177</v>
      </c>
      <c r="D89" t="str">
        <f>HYPERLINK("https://talan.bank.gov.ua/get-user-certificate/-wwVNe4inyfPw788VVqc","Завантажити сертифікат")</f>
        <v>Завантажити сертифікат</v>
      </c>
    </row>
    <row r="90" spans="1:4" x14ac:dyDescent="0.3">
      <c r="A90" s="4">
        <v>89</v>
      </c>
      <c r="B90" t="s">
        <v>178</v>
      </c>
      <c r="C90" t="s">
        <v>179</v>
      </c>
      <c r="D90" t="str">
        <f>HYPERLINK("https://talan.bank.gov.ua/get-user-certificate/-wwVNANF6nuy4mP-1aUM","Завантажити сертифікат")</f>
        <v>Завантажити сертифікат</v>
      </c>
    </row>
    <row r="91" spans="1:4" x14ac:dyDescent="0.3">
      <c r="A91" s="4">
        <v>90</v>
      </c>
      <c r="B91" t="s">
        <v>180</v>
      </c>
      <c r="C91" t="s">
        <v>1101</v>
      </c>
      <c r="D91" t="str">
        <f>HYPERLINK("https://talan.bank.gov.ua/get-user-certificate/o2h1ZKWbC6p9-bYPf7ME","Завантажити сертифікат")</f>
        <v>Завантажити сертифікат</v>
      </c>
    </row>
    <row r="92" spans="1:4" x14ac:dyDescent="0.3">
      <c r="A92" s="4">
        <v>91</v>
      </c>
      <c r="B92" t="s">
        <v>181</v>
      </c>
      <c r="C92" t="s">
        <v>182</v>
      </c>
      <c r="D92" t="str">
        <f>HYPERLINK("https://talan.bank.gov.ua/get-user-certificate/-wwVNEX_2o8GY_89ogNs","Завантажити сертифікат")</f>
        <v>Завантажити сертифікат</v>
      </c>
    </row>
    <row r="93" spans="1:4" x14ac:dyDescent="0.3">
      <c r="A93" s="4">
        <v>92</v>
      </c>
      <c r="B93" t="s">
        <v>183</v>
      </c>
      <c r="C93" t="s">
        <v>184</v>
      </c>
      <c r="D93" t="str">
        <f>HYPERLINK("https://talan.bank.gov.ua/get-user-certificate/-wwVNAxcyGqSRFWodKqF","Завантажити сертифікат")</f>
        <v>Завантажити сертифікат</v>
      </c>
    </row>
    <row r="94" spans="1:4" x14ac:dyDescent="0.3">
      <c r="A94" s="4">
        <v>93</v>
      </c>
      <c r="B94" t="s">
        <v>185</v>
      </c>
      <c r="C94" t="s">
        <v>186</v>
      </c>
      <c r="D94" t="str">
        <f>HYPERLINK("https://talan.bank.gov.ua/get-user-certificate/-wwVNIgKGMIbu3JD895Z","Завантажити сертифікат")</f>
        <v>Завантажити сертифікат</v>
      </c>
    </row>
    <row r="95" spans="1:4" x14ac:dyDescent="0.3">
      <c r="A95" s="4">
        <v>94</v>
      </c>
      <c r="B95" t="s">
        <v>187</v>
      </c>
      <c r="C95" t="s">
        <v>188</v>
      </c>
      <c r="D95" t="str">
        <f>HYPERLINK("https://talan.bank.gov.ua/get-user-certificate/-wwVNnxWKkOBgnOJbBS7","Завантажити сертифікат")</f>
        <v>Завантажити сертифікат</v>
      </c>
    </row>
    <row r="96" spans="1:4" x14ac:dyDescent="0.3">
      <c r="A96" s="4">
        <v>95</v>
      </c>
      <c r="B96" t="s">
        <v>189</v>
      </c>
      <c r="C96" t="s">
        <v>190</v>
      </c>
      <c r="D96" t="str">
        <f>HYPERLINK("https://talan.bank.gov.ua/get-user-certificate/-wwVNJW_GTKWwh2XKw4_","Завантажити сертифікат")</f>
        <v>Завантажити сертифікат</v>
      </c>
    </row>
    <row r="97" spans="1:4" x14ac:dyDescent="0.3">
      <c r="A97" s="4">
        <v>96</v>
      </c>
      <c r="B97" t="s">
        <v>191</v>
      </c>
      <c r="C97" t="s">
        <v>192</v>
      </c>
      <c r="D97" t="str">
        <f>HYPERLINK("https://talan.bank.gov.ua/get-user-certificate/-wwVNai6zbIbR48TOgcL","Завантажити сертифікат")</f>
        <v>Завантажити сертифікат</v>
      </c>
    </row>
    <row r="98" spans="1:4" x14ac:dyDescent="0.3">
      <c r="A98" s="4">
        <v>97</v>
      </c>
      <c r="B98" t="s">
        <v>193</v>
      </c>
      <c r="C98" t="s">
        <v>194</v>
      </c>
      <c r="D98" t="str">
        <f>HYPERLINK("https://talan.bank.gov.ua/get-user-certificate/-wwVNY_AmIYHtV85ixYN","Завантажити сертифікат")</f>
        <v>Завантажити сертифікат</v>
      </c>
    </row>
    <row r="99" spans="1:4" x14ac:dyDescent="0.3">
      <c r="A99" s="4">
        <v>98</v>
      </c>
      <c r="B99" t="s">
        <v>195</v>
      </c>
      <c r="C99" t="s">
        <v>196</v>
      </c>
      <c r="D99" t="str">
        <f>HYPERLINK("https://talan.bank.gov.ua/get-user-certificate/-wwVN-hOQA7v_xFvhKz4","Завантажити сертифікат")</f>
        <v>Завантажити сертифікат</v>
      </c>
    </row>
    <row r="100" spans="1:4" x14ac:dyDescent="0.3">
      <c r="A100" s="4">
        <v>99</v>
      </c>
      <c r="B100" t="s">
        <v>197</v>
      </c>
      <c r="C100" t="s">
        <v>198</v>
      </c>
      <c r="D100" t="str">
        <f>HYPERLINK("https://talan.bank.gov.ua/get-user-certificate/-wwVN3ezrhxf8Uaet2Gx","Завантажити сертифікат")</f>
        <v>Завантажити сертифікат</v>
      </c>
    </row>
    <row r="101" spans="1:4" x14ac:dyDescent="0.3">
      <c r="A101" s="4">
        <v>100</v>
      </c>
      <c r="B101" t="s">
        <v>199</v>
      </c>
      <c r="C101" t="s">
        <v>200</v>
      </c>
      <c r="D101" t="str">
        <f>HYPERLINK("https://talan.bank.gov.ua/get-user-certificate/-wwVNg2DeX_FFI3BBnaV","Завантажити сертифікат")</f>
        <v>Завантажити сертифікат</v>
      </c>
    </row>
    <row r="102" spans="1:4" x14ac:dyDescent="0.3">
      <c r="A102" s="4">
        <v>101</v>
      </c>
      <c r="B102" t="s">
        <v>201</v>
      </c>
      <c r="C102" t="s">
        <v>202</v>
      </c>
      <c r="D102" t="str">
        <f>HYPERLINK("https://talan.bank.gov.ua/get-user-certificate/-wwVN4Fnlo6pH05WnIPO","Завантажити сертифікат")</f>
        <v>Завантажити сертифікат</v>
      </c>
    </row>
    <row r="103" spans="1:4" x14ac:dyDescent="0.3">
      <c r="A103" s="4">
        <v>102</v>
      </c>
      <c r="B103" t="s">
        <v>203</v>
      </c>
      <c r="C103" t="s">
        <v>204</v>
      </c>
      <c r="D103" t="str">
        <f>HYPERLINK("https://talan.bank.gov.ua/get-user-certificate/-wwVN6IZs3SbO6wYHEBC","Завантажити сертифікат")</f>
        <v>Завантажити сертифікат</v>
      </c>
    </row>
    <row r="104" spans="1:4" x14ac:dyDescent="0.3">
      <c r="A104" s="4">
        <v>103</v>
      </c>
      <c r="B104" t="s">
        <v>205</v>
      </c>
      <c r="C104" t="s">
        <v>206</v>
      </c>
      <c r="D104" t="str">
        <f>HYPERLINK("https://talan.bank.gov.ua/get-user-certificate/-wwVNUjsCXgCRud5o0X-","Завантажити сертифікат")</f>
        <v>Завантажити сертифікат</v>
      </c>
    </row>
    <row r="105" spans="1:4" x14ac:dyDescent="0.3">
      <c r="A105" s="4">
        <v>104</v>
      </c>
      <c r="B105" t="s">
        <v>207</v>
      </c>
      <c r="C105" t="s">
        <v>208</v>
      </c>
      <c r="D105" t="str">
        <f>HYPERLINK("https://talan.bank.gov.ua/get-user-certificate/-wwVN_4CUo8JsCpj5-SJ","Завантажити сертифікат")</f>
        <v>Завантажити сертифікат</v>
      </c>
    </row>
    <row r="106" spans="1:4" x14ac:dyDescent="0.3">
      <c r="A106" s="4">
        <v>105</v>
      </c>
      <c r="B106" t="s">
        <v>209</v>
      </c>
      <c r="C106" t="s">
        <v>210</v>
      </c>
      <c r="D106" t="str">
        <f>HYPERLINK("https://talan.bank.gov.ua/get-user-certificate/-wwVN01wQbqURFGd5_oz","Завантажити сертифікат")</f>
        <v>Завантажити сертифікат</v>
      </c>
    </row>
    <row r="107" spans="1:4" x14ac:dyDescent="0.3">
      <c r="A107" s="4">
        <v>106</v>
      </c>
      <c r="B107" t="s">
        <v>211</v>
      </c>
      <c r="C107" t="s">
        <v>212</v>
      </c>
      <c r="D107" t="str">
        <f>HYPERLINK("https://talan.bank.gov.ua/get-user-certificate/-wwVNjMfPEA8h61TAaB6","Завантажити сертифікат")</f>
        <v>Завантажити сертифікат</v>
      </c>
    </row>
    <row r="108" spans="1:4" x14ac:dyDescent="0.3">
      <c r="A108" s="4">
        <v>107</v>
      </c>
      <c r="B108" t="s">
        <v>213</v>
      </c>
      <c r="C108" t="s">
        <v>214</v>
      </c>
      <c r="D108" t="str">
        <f>HYPERLINK("https://talan.bank.gov.ua/get-user-certificate/-wwVNJvNF_Xe4jTPFI9P","Завантажити сертифікат")</f>
        <v>Завантажити сертифікат</v>
      </c>
    </row>
    <row r="109" spans="1:4" x14ac:dyDescent="0.3">
      <c r="A109" s="4">
        <v>108</v>
      </c>
      <c r="B109" t="s">
        <v>215</v>
      </c>
      <c r="C109" t="s">
        <v>216</v>
      </c>
      <c r="D109" t="str">
        <f>HYPERLINK("https://talan.bank.gov.ua/get-user-certificate/-wwVNU6BEwBHy9CsGx2o","Завантажити сертифікат")</f>
        <v>Завантажити сертифікат</v>
      </c>
    </row>
    <row r="110" spans="1:4" x14ac:dyDescent="0.3">
      <c r="A110" s="4">
        <v>109</v>
      </c>
      <c r="B110" t="s">
        <v>217</v>
      </c>
      <c r="C110" t="s">
        <v>218</v>
      </c>
      <c r="D110" t="str">
        <f>HYPERLINK("https://talan.bank.gov.ua/get-user-certificate/-wwVN1p-xoHqx9zHgo_n","Завантажити сертифікат")</f>
        <v>Завантажити сертифікат</v>
      </c>
    </row>
    <row r="111" spans="1:4" x14ac:dyDescent="0.3">
      <c r="A111" s="4">
        <v>110</v>
      </c>
      <c r="B111" t="s">
        <v>219</v>
      </c>
      <c r="C111" t="s">
        <v>220</v>
      </c>
      <c r="D111" t="str">
        <f>HYPERLINK("https://talan.bank.gov.ua/get-user-certificate/-wwVNpbxIcRxe2qA5yeJ","Завантажити сертифікат")</f>
        <v>Завантажити сертифікат</v>
      </c>
    </row>
    <row r="112" spans="1:4" x14ac:dyDescent="0.3">
      <c r="A112" s="4">
        <v>111</v>
      </c>
      <c r="B112" t="s">
        <v>221</v>
      </c>
      <c r="C112" t="s">
        <v>222</v>
      </c>
      <c r="D112" t="str">
        <f>HYPERLINK("https://talan.bank.gov.ua/get-user-certificate/-wwVNvWc_oN99BQL9I1a","Завантажити сертифікат")</f>
        <v>Завантажити сертифікат</v>
      </c>
    </row>
    <row r="113" spans="1:4" x14ac:dyDescent="0.3">
      <c r="A113" s="4">
        <v>112</v>
      </c>
      <c r="B113" t="s">
        <v>223</v>
      </c>
      <c r="C113" t="s">
        <v>224</v>
      </c>
      <c r="D113" t="str">
        <f>HYPERLINK("https://talan.bank.gov.ua/get-user-certificate/-wwVNLFCa4DsZHqDl_lT","Завантажити сертифікат")</f>
        <v>Завантажити сертифікат</v>
      </c>
    </row>
    <row r="114" spans="1:4" x14ac:dyDescent="0.3">
      <c r="A114" s="4">
        <v>113</v>
      </c>
      <c r="B114" t="s">
        <v>225</v>
      </c>
      <c r="C114" t="s">
        <v>226</v>
      </c>
      <c r="D114" t="str">
        <f>HYPERLINK("https://talan.bank.gov.ua/get-user-certificate/-wwVNTFBExDH_esKa4yt","Завантажити сертифікат")</f>
        <v>Завантажити сертифікат</v>
      </c>
    </row>
    <row r="115" spans="1:4" x14ac:dyDescent="0.3">
      <c r="A115" s="4">
        <v>114</v>
      </c>
      <c r="B115" t="s">
        <v>227</v>
      </c>
      <c r="C115" t="s">
        <v>228</v>
      </c>
      <c r="D115" t="str">
        <f>HYPERLINK("https://talan.bank.gov.ua/get-user-certificate/-wwVN9AMCGt4HNbMAIfW","Завантажити сертифікат")</f>
        <v>Завантажити сертифікат</v>
      </c>
    </row>
    <row r="116" spans="1:4" x14ac:dyDescent="0.3">
      <c r="A116" s="4">
        <v>115</v>
      </c>
      <c r="B116" t="s">
        <v>229</v>
      </c>
      <c r="C116" t="s">
        <v>230</v>
      </c>
      <c r="D116" t="str">
        <f>HYPERLINK("https://talan.bank.gov.ua/get-user-certificate/-wwVNBxsJiEPtow3_NcT","Завантажити сертифікат")</f>
        <v>Завантажити сертифікат</v>
      </c>
    </row>
    <row r="117" spans="1:4" x14ac:dyDescent="0.3">
      <c r="A117" s="4">
        <v>116</v>
      </c>
      <c r="B117" t="s">
        <v>231</v>
      </c>
      <c r="C117" t="s">
        <v>232</v>
      </c>
      <c r="D117" t="str">
        <f>HYPERLINK("https://talan.bank.gov.ua/get-user-certificate/-wwVNSxuMJHx1U_9DNB0","Завантажити сертифікат")</f>
        <v>Завантажити сертифікат</v>
      </c>
    </row>
    <row r="118" spans="1:4" x14ac:dyDescent="0.3">
      <c r="A118" s="4">
        <v>117</v>
      </c>
      <c r="B118" t="s">
        <v>233</v>
      </c>
      <c r="C118" t="s">
        <v>234</v>
      </c>
      <c r="D118" t="str">
        <f>HYPERLINK("https://talan.bank.gov.ua/get-user-certificate/-wwVNOT1pQaWpL74gmsq","Завантажити сертифікат")</f>
        <v>Завантажити сертифікат</v>
      </c>
    </row>
    <row r="119" spans="1:4" x14ac:dyDescent="0.3">
      <c r="A119" s="4">
        <v>118</v>
      </c>
      <c r="B119" t="s">
        <v>235</v>
      </c>
      <c r="C119" t="s">
        <v>236</v>
      </c>
      <c r="D119" t="str">
        <f>HYPERLINK("https://talan.bank.gov.ua/get-user-certificate/-wwVN2cmlMjIvL5Fy3lY","Завантажити сертифікат")</f>
        <v>Завантажити сертифікат</v>
      </c>
    </row>
    <row r="120" spans="1:4" x14ac:dyDescent="0.3">
      <c r="A120" s="4">
        <v>119</v>
      </c>
      <c r="B120" t="s">
        <v>237</v>
      </c>
      <c r="C120" t="s">
        <v>238</v>
      </c>
      <c r="D120" t="str">
        <f>HYPERLINK("https://talan.bank.gov.ua/get-user-certificate/-wwVNqsqjC6TZVoTdYtM","Завантажити сертифікат")</f>
        <v>Завантажити сертифікат</v>
      </c>
    </row>
    <row r="121" spans="1:4" x14ac:dyDescent="0.3">
      <c r="A121" s="4">
        <v>120</v>
      </c>
      <c r="B121" t="s">
        <v>239</v>
      </c>
      <c r="C121" t="s">
        <v>240</v>
      </c>
      <c r="D121" t="str">
        <f>HYPERLINK("https://talan.bank.gov.ua/get-user-certificate/-wwVND3yRSWQt5fvODHD","Завантажити сертифікат")</f>
        <v>Завантажити сертифікат</v>
      </c>
    </row>
    <row r="122" spans="1:4" x14ac:dyDescent="0.3">
      <c r="A122" s="4">
        <v>121</v>
      </c>
      <c r="B122" t="s">
        <v>241</v>
      </c>
      <c r="C122" t="s">
        <v>242</v>
      </c>
      <c r="D122" t="str">
        <f>HYPERLINK("https://talan.bank.gov.ua/get-user-certificate/-wwVNGayCCYtLFEAhJSt","Завантажити сертифікат")</f>
        <v>Завантажити сертифікат</v>
      </c>
    </row>
    <row r="123" spans="1:4" x14ac:dyDescent="0.3">
      <c r="A123" s="4">
        <v>122</v>
      </c>
      <c r="B123" t="s">
        <v>243</v>
      </c>
      <c r="C123" t="s">
        <v>244</v>
      </c>
      <c r="D123" t="str">
        <f>HYPERLINK("https://talan.bank.gov.ua/get-user-certificate/-wwVNkqZ2aXmIQK-7-Wl","Завантажити сертифікат")</f>
        <v>Завантажити сертифікат</v>
      </c>
    </row>
    <row r="124" spans="1:4" x14ac:dyDescent="0.3">
      <c r="A124" s="4">
        <v>123</v>
      </c>
      <c r="B124" t="s">
        <v>245</v>
      </c>
      <c r="C124" t="s">
        <v>246</v>
      </c>
      <c r="D124" t="str">
        <f>HYPERLINK("https://talan.bank.gov.ua/get-user-certificate/-wwVNlR_2LDB-5vhtVgf","Завантажити сертифікат")</f>
        <v>Завантажити сертифікат</v>
      </c>
    </row>
    <row r="125" spans="1:4" x14ac:dyDescent="0.3">
      <c r="A125" s="4">
        <v>124</v>
      </c>
      <c r="B125" t="s">
        <v>247</v>
      </c>
      <c r="C125" t="s">
        <v>248</v>
      </c>
      <c r="D125" t="str">
        <f>HYPERLINK("https://talan.bank.gov.ua/get-user-certificate/-wwVNXypUhzPx3crZ7pT","Завантажити сертифікат")</f>
        <v>Завантажити сертифікат</v>
      </c>
    </row>
    <row r="126" spans="1:4" x14ac:dyDescent="0.3">
      <c r="A126" s="4">
        <v>125</v>
      </c>
      <c r="B126" t="s">
        <v>249</v>
      </c>
      <c r="C126" t="s">
        <v>250</v>
      </c>
      <c r="D126" t="str">
        <f>HYPERLINK("https://talan.bank.gov.ua/get-user-certificate/-wwVNOqLgPp7ZfVPNKIf","Завантажити сертифікат")</f>
        <v>Завантажити сертифікат</v>
      </c>
    </row>
    <row r="127" spans="1:4" x14ac:dyDescent="0.3">
      <c r="A127" s="4">
        <v>126</v>
      </c>
      <c r="B127" t="s">
        <v>251</v>
      </c>
      <c r="C127" t="s">
        <v>252</v>
      </c>
      <c r="D127" t="str">
        <f>HYPERLINK("https://talan.bank.gov.ua/get-user-certificate/-wwVN26ytVW5l6lPjfSc","Завантажити сертифікат")</f>
        <v>Завантажити сертифікат</v>
      </c>
    </row>
    <row r="128" spans="1:4" x14ac:dyDescent="0.3">
      <c r="A128" s="4">
        <v>127</v>
      </c>
      <c r="B128" t="s">
        <v>253</v>
      </c>
      <c r="C128" t="s">
        <v>254</v>
      </c>
      <c r="D128" t="str">
        <f>HYPERLINK("https://talan.bank.gov.ua/get-user-certificate/-wwVNywEcRaYeTiyO8WB","Завантажити сертифікат")</f>
        <v>Завантажити сертифікат</v>
      </c>
    </row>
    <row r="129" spans="1:4" x14ac:dyDescent="0.3">
      <c r="A129" s="4">
        <v>128</v>
      </c>
      <c r="B129" t="s">
        <v>255</v>
      </c>
      <c r="C129" t="s">
        <v>256</v>
      </c>
      <c r="D129" t="str">
        <f>HYPERLINK("https://talan.bank.gov.ua/get-user-certificate/-wwVNC81AIavBT3wrqj_","Завантажити сертифікат")</f>
        <v>Завантажити сертифікат</v>
      </c>
    </row>
    <row r="130" spans="1:4" x14ac:dyDescent="0.3">
      <c r="A130" s="4">
        <v>129</v>
      </c>
      <c r="B130" t="s">
        <v>257</v>
      </c>
      <c r="C130" t="s">
        <v>258</v>
      </c>
      <c r="D130" t="str">
        <f>HYPERLINK("https://talan.bank.gov.ua/get-user-certificate/-wwVNc77_pX4v6ytcyCY","Завантажити сертифікат")</f>
        <v>Завантажити сертифікат</v>
      </c>
    </row>
    <row r="131" spans="1:4" x14ac:dyDescent="0.3">
      <c r="A131" s="4">
        <v>130</v>
      </c>
      <c r="B131" t="s">
        <v>259</v>
      </c>
      <c r="C131" t="s">
        <v>260</v>
      </c>
      <c r="D131" t="str">
        <f>HYPERLINK("https://talan.bank.gov.ua/get-user-certificate/-wwVNtrzxAdV0ZEpcZbx","Завантажити сертифікат")</f>
        <v>Завантажити сертифікат</v>
      </c>
    </row>
    <row r="132" spans="1:4" x14ac:dyDescent="0.3">
      <c r="A132" s="4">
        <v>131</v>
      </c>
      <c r="B132" t="s">
        <v>261</v>
      </c>
      <c r="C132" t="s">
        <v>262</v>
      </c>
      <c r="D132" t="str">
        <f>HYPERLINK("https://talan.bank.gov.ua/get-user-certificate/-wwVNKZppaGCR24dj8s_","Завантажити сертифікат")</f>
        <v>Завантажити сертифікат</v>
      </c>
    </row>
    <row r="133" spans="1:4" x14ac:dyDescent="0.3">
      <c r="A133" s="4">
        <v>132</v>
      </c>
      <c r="B133" t="s">
        <v>263</v>
      </c>
      <c r="C133" t="s">
        <v>264</v>
      </c>
      <c r="D133" t="str">
        <f>HYPERLINK("https://talan.bank.gov.ua/get-user-certificate/-wwVNpRN3Q6b5CaQ-OTF","Завантажити сертифікат")</f>
        <v>Завантажити сертифікат</v>
      </c>
    </row>
    <row r="134" spans="1:4" x14ac:dyDescent="0.3">
      <c r="A134" s="4">
        <v>133</v>
      </c>
      <c r="B134" t="s">
        <v>265</v>
      </c>
      <c r="C134" t="s">
        <v>266</v>
      </c>
      <c r="D134" t="str">
        <f>HYPERLINK("https://talan.bank.gov.ua/get-user-certificate/-wwVNOF5p3h62ftQTvgs","Завантажити сертифікат")</f>
        <v>Завантажити сертифікат</v>
      </c>
    </row>
    <row r="135" spans="1:4" x14ac:dyDescent="0.3">
      <c r="A135" s="4">
        <v>134</v>
      </c>
      <c r="B135" t="s">
        <v>267</v>
      </c>
      <c r="C135" t="s">
        <v>268</v>
      </c>
      <c r="D135" t="str">
        <f>HYPERLINK("https://talan.bank.gov.ua/get-user-certificate/-wwVNkjKPhHoNcDoIZov","Завантажити сертифікат")</f>
        <v>Завантажити сертифікат</v>
      </c>
    </row>
    <row r="136" spans="1:4" x14ac:dyDescent="0.3">
      <c r="A136" s="4">
        <v>135</v>
      </c>
      <c r="B136" t="s">
        <v>269</v>
      </c>
      <c r="C136" t="s">
        <v>270</v>
      </c>
      <c r="D136" t="str">
        <f>HYPERLINK("https://talan.bank.gov.ua/get-user-certificate/-wwVNG2sgZK1Dv4m-h1k","Завантажити сертифікат")</f>
        <v>Завантажити сертифікат</v>
      </c>
    </row>
    <row r="137" spans="1:4" x14ac:dyDescent="0.3">
      <c r="A137" s="4">
        <v>136</v>
      </c>
      <c r="B137" t="s">
        <v>271</v>
      </c>
      <c r="C137" t="s">
        <v>272</v>
      </c>
      <c r="D137" t="str">
        <f>HYPERLINK("https://talan.bank.gov.ua/get-user-certificate/-wwVNxcg7SgMneBB06Tt","Завантажити сертифікат")</f>
        <v>Завантажити сертифікат</v>
      </c>
    </row>
    <row r="138" spans="1:4" x14ac:dyDescent="0.3">
      <c r="A138" s="4">
        <v>137</v>
      </c>
      <c r="B138" t="s">
        <v>273</v>
      </c>
      <c r="C138" t="s">
        <v>274</v>
      </c>
      <c r="D138" t="str">
        <f>HYPERLINK("https://talan.bank.gov.ua/get-user-certificate/-wwVNGZ2ezg0b-OEg7zv","Завантажити сертифікат")</f>
        <v>Завантажити сертифікат</v>
      </c>
    </row>
    <row r="139" spans="1:4" x14ac:dyDescent="0.3">
      <c r="A139" s="4">
        <v>138</v>
      </c>
      <c r="B139" t="s">
        <v>275</v>
      </c>
      <c r="C139" t="s">
        <v>276</v>
      </c>
      <c r="D139" t="str">
        <f>HYPERLINK("https://talan.bank.gov.ua/get-user-certificate/-wwVNlTk8jtvLeh7WqOu","Завантажити сертифікат")</f>
        <v>Завантажити сертифікат</v>
      </c>
    </row>
    <row r="140" spans="1:4" x14ac:dyDescent="0.3">
      <c r="A140" s="4">
        <v>139</v>
      </c>
      <c r="B140" t="s">
        <v>277</v>
      </c>
      <c r="C140" t="s">
        <v>278</v>
      </c>
      <c r="D140" t="str">
        <f>HYPERLINK("https://talan.bank.gov.ua/get-user-certificate/-wwVNbmMAuyaOkqYVmp_","Завантажити сертифікат")</f>
        <v>Завантажити сертифікат</v>
      </c>
    </row>
    <row r="141" spans="1:4" x14ac:dyDescent="0.3">
      <c r="A141" s="4">
        <v>140</v>
      </c>
      <c r="B141" t="s">
        <v>279</v>
      </c>
      <c r="C141" t="s">
        <v>280</v>
      </c>
      <c r="D141" t="str">
        <f>HYPERLINK("https://talan.bank.gov.ua/get-user-certificate/-wwVNJAg4lidgSbZtBzE","Завантажити сертифікат")</f>
        <v>Завантажити сертифікат</v>
      </c>
    </row>
    <row r="142" spans="1:4" x14ac:dyDescent="0.3">
      <c r="A142" s="4">
        <v>141</v>
      </c>
      <c r="B142" t="s">
        <v>281</v>
      </c>
      <c r="C142" t="s">
        <v>282</v>
      </c>
      <c r="D142" t="str">
        <f>HYPERLINK("https://talan.bank.gov.ua/get-user-certificate/-wwVNvmM19YbjyUCsmYR","Завантажити сертифікат")</f>
        <v>Завантажити сертифікат</v>
      </c>
    </row>
    <row r="143" spans="1:4" x14ac:dyDescent="0.3">
      <c r="A143" s="4">
        <v>142</v>
      </c>
      <c r="B143" t="s">
        <v>283</v>
      </c>
      <c r="C143" t="s">
        <v>284</v>
      </c>
      <c r="D143" t="str">
        <f>HYPERLINK("https://talan.bank.gov.ua/get-user-certificate/-wwVNziLOvrl_fAT2Xzi","Завантажити сертифікат")</f>
        <v>Завантажити сертифікат</v>
      </c>
    </row>
    <row r="144" spans="1:4" x14ac:dyDescent="0.3">
      <c r="A144" s="4">
        <v>143</v>
      </c>
      <c r="B144" t="s">
        <v>285</v>
      </c>
      <c r="C144" t="s">
        <v>286</v>
      </c>
      <c r="D144" t="str">
        <f>HYPERLINK("https://talan.bank.gov.ua/get-user-certificate/-wwVNpdszheyn-saXIy_","Завантажити сертифікат")</f>
        <v>Завантажити сертифікат</v>
      </c>
    </row>
    <row r="145" spans="1:4" x14ac:dyDescent="0.3">
      <c r="A145" s="4">
        <v>144</v>
      </c>
      <c r="B145" t="s">
        <v>287</v>
      </c>
      <c r="C145" t="s">
        <v>288</v>
      </c>
      <c r="D145" t="str">
        <f>HYPERLINK("https://talan.bank.gov.ua/get-user-certificate/-wwVNXr5B4A6uqQ9UxWx","Завантажити сертифікат")</f>
        <v>Завантажити сертифікат</v>
      </c>
    </row>
    <row r="146" spans="1:4" x14ac:dyDescent="0.3">
      <c r="A146" s="4">
        <v>145</v>
      </c>
      <c r="B146" t="s">
        <v>289</v>
      </c>
      <c r="C146" t="s">
        <v>290</v>
      </c>
      <c r="D146" t="str">
        <f>HYPERLINK("https://talan.bank.gov.ua/get-user-certificate/-wwVNPBro7algqd4ti1M","Завантажити сертифікат")</f>
        <v>Завантажити сертифікат</v>
      </c>
    </row>
    <row r="147" spans="1:4" x14ac:dyDescent="0.3">
      <c r="A147" s="4">
        <v>146</v>
      </c>
      <c r="B147" t="s">
        <v>291</v>
      </c>
      <c r="C147" t="s">
        <v>292</v>
      </c>
      <c r="D147" t="str">
        <f>HYPERLINK("https://talan.bank.gov.ua/get-user-certificate/-wwVN6fcdMJIDmhVrL6B","Завантажити сертифікат")</f>
        <v>Завантажити сертифікат</v>
      </c>
    </row>
    <row r="148" spans="1:4" x14ac:dyDescent="0.3">
      <c r="A148" s="4">
        <v>147</v>
      </c>
      <c r="B148" t="s">
        <v>293</v>
      </c>
      <c r="C148" t="s">
        <v>294</v>
      </c>
      <c r="D148" t="str">
        <f>HYPERLINK("https://talan.bank.gov.ua/get-user-certificate/-wwVN4GfLeomdDEp07oK","Завантажити сертифікат")</f>
        <v>Завантажити сертифікат</v>
      </c>
    </row>
    <row r="149" spans="1:4" x14ac:dyDescent="0.3">
      <c r="A149" s="4">
        <v>148</v>
      </c>
      <c r="B149" t="s">
        <v>295</v>
      </c>
      <c r="C149" t="s">
        <v>296</v>
      </c>
      <c r="D149" t="str">
        <f>HYPERLINK("https://talan.bank.gov.ua/get-user-certificate/-wwVNz6QScHhakuhosA7","Завантажити сертифікат")</f>
        <v>Завантажити сертифікат</v>
      </c>
    </row>
    <row r="150" spans="1:4" x14ac:dyDescent="0.3">
      <c r="A150" s="4">
        <v>149</v>
      </c>
      <c r="B150" t="s">
        <v>297</v>
      </c>
      <c r="C150" t="s">
        <v>298</v>
      </c>
      <c r="D150" t="str">
        <f>HYPERLINK("https://talan.bank.gov.ua/get-user-certificate/-wwVNkNcZdJAG9HZ0Ars","Завантажити сертифікат")</f>
        <v>Завантажити сертифікат</v>
      </c>
    </row>
    <row r="151" spans="1:4" x14ac:dyDescent="0.3">
      <c r="A151" s="4">
        <v>150</v>
      </c>
      <c r="B151" t="s">
        <v>299</v>
      </c>
      <c r="C151" t="s">
        <v>300</v>
      </c>
      <c r="D151" t="str">
        <f>HYPERLINK("https://talan.bank.gov.ua/get-user-certificate/-wwVNnX0B5EJ3LfhFcMg","Завантажити сертифікат")</f>
        <v>Завантажити сертифікат</v>
      </c>
    </row>
    <row r="152" spans="1:4" x14ac:dyDescent="0.3">
      <c r="A152" s="4">
        <v>151</v>
      </c>
      <c r="B152" t="s">
        <v>301</v>
      </c>
      <c r="C152" t="s">
        <v>302</v>
      </c>
      <c r="D152" t="str">
        <f>HYPERLINK("https://talan.bank.gov.ua/get-user-certificate/-wwVNREdk-ExSBH8BmGI","Завантажити сертифікат")</f>
        <v>Завантажити сертифікат</v>
      </c>
    </row>
    <row r="153" spans="1:4" x14ac:dyDescent="0.3">
      <c r="A153" s="4">
        <v>152</v>
      </c>
      <c r="B153" t="s">
        <v>303</v>
      </c>
      <c r="C153" t="s">
        <v>304</v>
      </c>
      <c r="D153" t="str">
        <f>HYPERLINK("https://talan.bank.gov.ua/get-user-certificate/-wwVNVRFicANq7DvMiDc","Завантажити сертифікат")</f>
        <v>Завантажити сертифікат</v>
      </c>
    </row>
    <row r="154" spans="1:4" x14ac:dyDescent="0.3">
      <c r="A154" s="4">
        <v>153</v>
      </c>
      <c r="B154" t="s">
        <v>305</v>
      </c>
      <c r="C154" t="s">
        <v>306</v>
      </c>
      <c r="D154" t="str">
        <f>HYPERLINK("https://talan.bank.gov.ua/get-user-certificate/-wwVNZ4Gtb-qZRW4hVmD","Завантажити сертифікат")</f>
        <v>Завантажити сертифікат</v>
      </c>
    </row>
    <row r="155" spans="1:4" x14ac:dyDescent="0.3">
      <c r="A155" s="4">
        <v>154</v>
      </c>
      <c r="B155" t="s">
        <v>307</v>
      </c>
      <c r="C155" t="s">
        <v>308</v>
      </c>
      <c r="D155" t="str">
        <f>HYPERLINK("https://talan.bank.gov.ua/get-user-certificate/-wwVN2G1f6i0tRG4--EW","Завантажити сертифікат")</f>
        <v>Завантажити сертифікат</v>
      </c>
    </row>
    <row r="156" spans="1:4" x14ac:dyDescent="0.3">
      <c r="A156" s="4">
        <v>155</v>
      </c>
      <c r="B156" t="s">
        <v>309</v>
      </c>
      <c r="C156" t="s">
        <v>310</v>
      </c>
      <c r="D156" t="str">
        <f>HYPERLINK("https://talan.bank.gov.ua/get-user-certificate/-wwVNoc7o3VSmQ-M1FGI","Завантажити сертифікат")</f>
        <v>Завантажити сертифікат</v>
      </c>
    </row>
    <row r="157" spans="1:4" x14ac:dyDescent="0.3">
      <c r="A157" s="4">
        <v>156</v>
      </c>
      <c r="B157" t="s">
        <v>311</v>
      </c>
      <c r="C157" t="s">
        <v>312</v>
      </c>
      <c r="D157" t="str">
        <f>HYPERLINK("https://talan.bank.gov.ua/get-user-certificate/-wwVNAKuWwD-FyBZTGvt","Завантажити сертифікат")</f>
        <v>Завантажити сертифікат</v>
      </c>
    </row>
    <row r="158" spans="1:4" x14ac:dyDescent="0.3">
      <c r="A158" s="4">
        <v>157</v>
      </c>
      <c r="B158" t="s">
        <v>313</v>
      </c>
      <c r="C158" t="s">
        <v>314</v>
      </c>
      <c r="D158" t="str">
        <f>HYPERLINK("https://talan.bank.gov.ua/get-user-certificate/-wwVN1FVQOx_oms3tMrB","Завантажити сертифікат")</f>
        <v>Завантажити сертифікат</v>
      </c>
    </row>
    <row r="159" spans="1:4" x14ac:dyDescent="0.3">
      <c r="A159" s="4">
        <v>158</v>
      </c>
      <c r="B159" t="s">
        <v>315</v>
      </c>
      <c r="C159" t="s">
        <v>316</v>
      </c>
      <c r="D159" t="str">
        <f>HYPERLINK("https://talan.bank.gov.ua/get-user-certificate/-wwVNbAMo7Xq6U6YkoLL","Завантажити сертифікат")</f>
        <v>Завантажити сертифікат</v>
      </c>
    </row>
    <row r="160" spans="1:4" x14ac:dyDescent="0.3">
      <c r="A160" s="4">
        <v>159</v>
      </c>
      <c r="B160" t="s">
        <v>317</v>
      </c>
      <c r="C160" t="s">
        <v>318</v>
      </c>
      <c r="D160" t="str">
        <f>HYPERLINK("https://talan.bank.gov.ua/get-user-certificate/-wwVNrGdk3qu9WwX11Cm","Завантажити сертифікат")</f>
        <v>Завантажити сертифікат</v>
      </c>
    </row>
    <row r="161" spans="1:4" x14ac:dyDescent="0.3">
      <c r="A161" s="4">
        <v>160</v>
      </c>
      <c r="B161" t="s">
        <v>319</v>
      </c>
      <c r="C161" t="s">
        <v>320</v>
      </c>
      <c r="D161" t="str">
        <f>HYPERLINK("https://talan.bank.gov.ua/get-user-certificate/-wwVNTYu_9LD5fIuoxLv","Завантажити сертифікат")</f>
        <v>Завантажити сертифікат</v>
      </c>
    </row>
    <row r="162" spans="1:4" x14ac:dyDescent="0.3">
      <c r="A162" s="4">
        <v>161</v>
      </c>
      <c r="B162" t="s">
        <v>321</v>
      </c>
      <c r="C162" t="s">
        <v>322</v>
      </c>
      <c r="D162" t="str">
        <f>HYPERLINK("https://talan.bank.gov.ua/get-user-certificate/-wwVN3bREWkAQmbR_2TM","Завантажити сертифікат")</f>
        <v>Завантажити сертифікат</v>
      </c>
    </row>
    <row r="163" spans="1:4" x14ac:dyDescent="0.3">
      <c r="A163" s="4">
        <v>162</v>
      </c>
      <c r="B163" t="s">
        <v>323</v>
      </c>
      <c r="C163" t="s">
        <v>324</v>
      </c>
      <c r="D163" t="str">
        <f>HYPERLINK("https://talan.bank.gov.ua/get-user-certificate/-wwVN6MzZUJsStp3e4Ra","Завантажити сертифікат")</f>
        <v>Завантажити сертифікат</v>
      </c>
    </row>
    <row r="164" spans="1:4" x14ac:dyDescent="0.3">
      <c r="A164" s="4">
        <v>163</v>
      </c>
      <c r="B164" t="s">
        <v>325</v>
      </c>
      <c r="C164" t="s">
        <v>326</v>
      </c>
      <c r="D164" t="str">
        <f>HYPERLINK("https://talan.bank.gov.ua/get-user-certificate/-wwVNMDI7gge5bW8U3rx","Завантажити сертифікат")</f>
        <v>Завантажити сертифікат</v>
      </c>
    </row>
    <row r="165" spans="1:4" x14ac:dyDescent="0.3">
      <c r="A165" s="4">
        <v>164</v>
      </c>
      <c r="B165" t="s">
        <v>327</v>
      </c>
      <c r="C165" t="s">
        <v>328</v>
      </c>
      <c r="D165" t="str">
        <f>HYPERLINK("https://talan.bank.gov.ua/get-user-certificate/-wwVNi2mfcEbzcAU-94f","Завантажити сертифікат")</f>
        <v>Завантажити сертифікат</v>
      </c>
    </row>
    <row r="166" spans="1:4" x14ac:dyDescent="0.3">
      <c r="A166" s="4">
        <v>165</v>
      </c>
      <c r="B166" t="s">
        <v>329</v>
      </c>
      <c r="C166" t="s">
        <v>330</v>
      </c>
      <c r="D166" t="str">
        <f>HYPERLINK("https://talan.bank.gov.ua/get-user-certificate/-wwVNJ784PijtmJ80n6g","Завантажити сертифікат")</f>
        <v>Завантажити сертифікат</v>
      </c>
    </row>
    <row r="167" spans="1:4" x14ac:dyDescent="0.3">
      <c r="A167" s="4">
        <v>166</v>
      </c>
      <c r="B167" t="s">
        <v>331</v>
      </c>
      <c r="C167" t="s">
        <v>332</v>
      </c>
      <c r="D167" t="str">
        <f>HYPERLINK("https://talan.bank.gov.ua/get-user-certificate/-wwVNA7CDJ_xd8BZUBjT","Завантажити сертифікат")</f>
        <v>Завантажити сертифікат</v>
      </c>
    </row>
    <row r="168" spans="1:4" x14ac:dyDescent="0.3">
      <c r="A168" s="4">
        <v>167</v>
      </c>
      <c r="B168" t="s">
        <v>333</v>
      </c>
      <c r="C168" t="s">
        <v>334</v>
      </c>
      <c r="D168" t="str">
        <f>HYPERLINK("https://talan.bank.gov.ua/get-user-certificate/-wwVNVroL7aUo3u8ksVG","Завантажити сертифікат")</f>
        <v>Завантажити сертифікат</v>
      </c>
    </row>
    <row r="169" spans="1:4" x14ac:dyDescent="0.3">
      <c r="A169" s="4">
        <v>168</v>
      </c>
      <c r="B169" t="s">
        <v>335</v>
      </c>
      <c r="C169" t="s">
        <v>336</v>
      </c>
      <c r="D169" t="str">
        <f>HYPERLINK("https://talan.bank.gov.ua/get-user-certificate/-wwVNBXetG4xUuVjvR_i","Завантажити сертифікат")</f>
        <v>Завантажити сертифікат</v>
      </c>
    </row>
    <row r="170" spans="1:4" x14ac:dyDescent="0.3">
      <c r="A170" s="4">
        <v>169</v>
      </c>
      <c r="B170" t="s">
        <v>337</v>
      </c>
      <c r="C170" t="s">
        <v>338</v>
      </c>
      <c r="D170" t="str">
        <f>HYPERLINK("https://talan.bank.gov.ua/get-user-certificate/-wwVNkl7PrD5IO2WjCeG","Завантажити сертифікат")</f>
        <v>Завантажити сертифікат</v>
      </c>
    </row>
    <row r="171" spans="1:4" x14ac:dyDescent="0.3">
      <c r="A171" s="4">
        <v>170</v>
      </c>
      <c r="B171" t="s">
        <v>339</v>
      </c>
      <c r="C171" t="s">
        <v>340</v>
      </c>
      <c r="D171" t="str">
        <f>HYPERLINK("https://talan.bank.gov.ua/get-user-certificate/-wwVNHPyX2DdQXJ92soT","Завантажити сертифікат")</f>
        <v>Завантажити сертифікат</v>
      </c>
    </row>
    <row r="172" spans="1:4" x14ac:dyDescent="0.3">
      <c r="A172" s="4">
        <v>171</v>
      </c>
      <c r="B172" t="s">
        <v>341</v>
      </c>
      <c r="C172" t="s">
        <v>342</v>
      </c>
      <c r="D172" t="str">
        <f>HYPERLINK("https://talan.bank.gov.ua/get-user-certificate/-wwVNsLlXe-rjJgWJWuz","Завантажити сертифікат")</f>
        <v>Завантажити сертифікат</v>
      </c>
    </row>
    <row r="173" spans="1:4" x14ac:dyDescent="0.3">
      <c r="A173" s="4">
        <v>172</v>
      </c>
      <c r="B173" t="s">
        <v>343</v>
      </c>
      <c r="C173" t="s">
        <v>344</v>
      </c>
      <c r="D173" t="str">
        <f>HYPERLINK("https://talan.bank.gov.ua/get-user-certificate/-wwVNsqwRHpK9vZJ3q7r","Завантажити сертифікат")</f>
        <v>Завантажити сертифікат</v>
      </c>
    </row>
    <row r="174" spans="1:4" x14ac:dyDescent="0.3">
      <c r="A174" s="4">
        <v>173</v>
      </c>
      <c r="B174" t="s">
        <v>345</v>
      </c>
      <c r="C174" t="s">
        <v>346</v>
      </c>
      <c r="D174" t="str">
        <f>HYPERLINK("https://talan.bank.gov.ua/get-user-certificate/-wwVNjX35XEpZ4MotT_v","Завантажити сертифікат")</f>
        <v>Завантажити сертифікат</v>
      </c>
    </row>
    <row r="175" spans="1:4" x14ac:dyDescent="0.3">
      <c r="A175" s="4">
        <v>174</v>
      </c>
      <c r="B175" t="s">
        <v>347</v>
      </c>
      <c r="C175" t="s">
        <v>348</v>
      </c>
      <c r="D175" t="str">
        <f>HYPERLINK("https://talan.bank.gov.ua/get-user-certificate/-wwVNp3RhjvEpo9aXfgV","Завантажити сертифікат")</f>
        <v>Завантажити сертифікат</v>
      </c>
    </row>
    <row r="176" spans="1:4" x14ac:dyDescent="0.3">
      <c r="A176" s="4">
        <v>175</v>
      </c>
      <c r="B176" t="s">
        <v>349</v>
      </c>
      <c r="C176" t="s">
        <v>350</v>
      </c>
      <c r="D176" t="str">
        <f>HYPERLINK("https://talan.bank.gov.ua/get-user-certificate/-wwVNTZJRTHYu2RYTYV7","Завантажити сертифікат")</f>
        <v>Завантажити сертифікат</v>
      </c>
    </row>
    <row r="177" spans="1:4" x14ac:dyDescent="0.3">
      <c r="A177" s="4">
        <v>176</v>
      </c>
      <c r="B177" t="s">
        <v>351</v>
      </c>
      <c r="C177" t="s">
        <v>352</v>
      </c>
      <c r="D177" t="str">
        <f>HYPERLINK("https://talan.bank.gov.ua/get-user-certificate/-wwVN0cP5gsviffi8nzj","Завантажити сертифікат")</f>
        <v>Завантажити сертифікат</v>
      </c>
    </row>
    <row r="178" spans="1:4" x14ac:dyDescent="0.3">
      <c r="A178" s="4">
        <v>177</v>
      </c>
      <c r="B178" t="s">
        <v>353</v>
      </c>
      <c r="C178" t="s">
        <v>354</v>
      </c>
      <c r="D178" t="str">
        <f>HYPERLINK("https://talan.bank.gov.ua/get-user-certificate/-wwVN3UqRA0Udt4u6mlJ","Завантажити сертифікат")</f>
        <v>Завантажити сертифікат</v>
      </c>
    </row>
    <row r="179" spans="1:4" x14ac:dyDescent="0.3">
      <c r="A179" s="4">
        <v>178</v>
      </c>
      <c r="B179" t="s">
        <v>355</v>
      </c>
      <c r="C179" t="s">
        <v>356</v>
      </c>
      <c r="D179" t="str">
        <f>HYPERLINK("https://talan.bank.gov.ua/get-user-certificate/-wwVN-XpNPh7imZrIQQq","Завантажити сертифікат")</f>
        <v>Завантажити сертифікат</v>
      </c>
    </row>
    <row r="180" spans="1:4" x14ac:dyDescent="0.3">
      <c r="A180" s="4">
        <v>179</v>
      </c>
      <c r="B180" t="s">
        <v>357</v>
      </c>
      <c r="C180" t="s">
        <v>358</v>
      </c>
      <c r="D180" t="str">
        <f>HYPERLINK("https://talan.bank.gov.ua/get-user-certificate/-wwVNwkSE8QNMJt5VA_B","Завантажити сертифікат")</f>
        <v>Завантажити сертифікат</v>
      </c>
    </row>
    <row r="181" spans="1:4" x14ac:dyDescent="0.3">
      <c r="A181" s="4">
        <v>180</v>
      </c>
      <c r="B181" t="s">
        <v>359</v>
      </c>
      <c r="C181" t="s">
        <v>360</v>
      </c>
      <c r="D181" t="str">
        <f>HYPERLINK("https://talan.bank.gov.ua/get-user-certificate/-wwVNv_6-_gyVqki003O","Завантажити сертифікат")</f>
        <v>Завантажити сертифікат</v>
      </c>
    </row>
    <row r="182" spans="1:4" x14ac:dyDescent="0.3">
      <c r="A182" s="4">
        <v>181</v>
      </c>
      <c r="B182" t="s">
        <v>361</v>
      </c>
      <c r="C182" t="s">
        <v>362</v>
      </c>
      <c r="D182" t="str">
        <f>HYPERLINK("https://talan.bank.gov.ua/get-user-certificate/-wwVNVEFf8vULll8a1Ip","Завантажити сертифікат")</f>
        <v>Завантажити сертифікат</v>
      </c>
    </row>
    <row r="183" spans="1:4" x14ac:dyDescent="0.3">
      <c r="A183" s="4">
        <v>182</v>
      </c>
      <c r="B183" t="s">
        <v>363</v>
      </c>
      <c r="C183" t="s">
        <v>364</v>
      </c>
      <c r="D183" t="str">
        <f>HYPERLINK("https://talan.bank.gov.ua/get-user-certificate/-wwVNgJVNRvUsxgUDOD2","Завантажити сертифікат")</f>
        <v>Завантажити сертифікат</v>
      </c>
    </row>
    <row r="184" spans="1:4" x14ac:dyDescent="0.3">
      <c r="A184" s="4">
        <v>183</v>
      </c>
      <c r="B184" t="s">
        <v>365</v>
      </c>
      <c r="C184" t="s">
        <v>366</v>
      </c>
      <c r="D184" t="str">
        <f>HYPERLINK("https://talan.bank.gov.ua/get-user-certificate/-wwVNxO2nENEf22fisA3","Завантажити сертифікат")</f>
        <v>Завантажити сертифікат</v>
      </c>
    </row>
    <row r="185" spans="1:4" x14ac:dyDescent="0.3">
      <c r="A185" s="4">
        <v>184</v>
      </c>
      <c r="B185" t="s">
        <v>367</v>
      </c>
      <c r="C185" t="s">
        <v>368</v>
      </c>
      <c r="D185" t="str">
        <f>HYPERLINK("https://talan.bank.gov.ua/get-user-certificate/-wwVNZHtzCoanOhn3-WD","Завантажити сертифікат")</f>
        <v>Завантажити сертифікат</v>
      </c>
    </row>
    <row r="186" spans="1:4" x14ac:dyDescent="0.3">
      <c r="A186" s="4">
        <v>185</v>
      </c>
      <c r="B186" t="s">
        <v>369</v>
      </c>
      <c r="C186" t="s">
        <v>370</v>
      </c>
      <c r="D186" t="str">
        <f>HYPERLINK("https://talan.bank.gov.ua/get-user-certificate/-wwVNpoKD2hjmV_8OEO3","Завантажити сертифікат")</f>
        <v>Завантажити сертифікат</v>
      </c>
    </row>
    <row r="187" spans="1:4" x14ac:dyDescent="0.3">
      <c r="A187" s="4">
        <v>186</v>
      </c>
      <c r="B187" t="s">
        <v>371</v>
      </c>
      <c r="C187" t="s">
        <v>372</v>
      </c>
      <c r="D187" t="str">
        <f>HYPERLINK("https://talan.bank.gov.ua/get-user-certificate/-wwVNz1x5wUQG1G9-JU-","Завантажити сертифікат")</f>
        <v>Завантажити сертифікат</v>
      </c>
    </row>
    <row r="188" spans="1:4" x14ac:dyDescent="0.3">
      <c r="A188" s="4">
        <v>187</v>
      </c>
      <c r="B188" t="s">
        <v>373</v>
      </c>
      <c r="C188" t="s">
        <v>374</v>
      </c>
      <c r="D188" t="str">
        <f>HYPERLINK("https://talan.bank.gov.ua/get-user-certificate/-wwVNI5cGsC8V1W_nQtB","Завантажити сертифікат")</f>
        <v>Завантажити сертифікат</v>
      </c>
    </row>
    <row r="189" spans="1:4" x14ac:dyDescent="0.3">
      <c r="A189" s="4">
        <v>188</v>
      </c>
      <c r="B189" t="s">
        <v>375</v>
      </c>
      <c r="C189" t="s">
        <v>376</v>
      </c>
      <c r="D189" t="str">
        <f>HYPERLINK("https://talan.bank.gov.ua/get-user-certificate/-wwVNlVAfXsLm4eZVtBg","Завантажити сертифікат")</f>
        <v>Завантажити сертифікат</v>
      </c>
    </row>
    <row r="190" spans="1:4" x14ac:dyDescent="0.3">
      <c r="A190" s="4">
        <v>189</v>
      </c>
      <c r="B190" t="s">
        <v>377</v>
      </c>
      <c r="C190" t="s">
        <v>378</v>
      </c>
      <c r="D190" t="str">
        <f>HYPERLINK("https://talan.bank.gov.ua/get-user-certificate/-wwVNkJWmLD4SvhPeRef","Завантажити сертифікат")</f>
        <v>Завантажити сертифікат</v>
      </c>
    </row>
    <row r="191" spans="1:4" x14ac:dyDescent="0.3">
      <c r="A191" s="4">
        <v>190</v>
      </c>
      <c r="B191" t="s">
        <v>379</v>
      </c>
      <c r="C191" t="s">
        <v>380</v>
      </c>
      <c r="D191" t="str">
        <f>HYPERLINK("https://talan.bank.gov.ua/get-user-certificate/-wwVNrkG-WbWLt-tiOEn","Завантажити сертифікат")</f>
        <v>Завантажити сертифікат</v>
      </c>
    </row>
    <row r="192" spans="1:4" x14ac:dyDescent="0.3">
      <c r="A192" s="4">
        <v>191</v>
      </c>
      <c r="B192" t="s">
        <v>381</v>
      </c>
      <c r="C192" t="s">
        <v>382</v>
      </c>
      <c r="D192" t="str">
        <f>HYPERLINK("https://talan.bank.gov.ua/get-user-certificate/-wwVNbEKJlhHQi4o5sXJ","Завантажити сертифікат")</f>
        <v>Завантажити сертифікат</v>
      </c>
    </row>
    <row r="193" spans="1:4" x14ac:dyDescent="0.3">
      <c r="A193" s="4">
        <v>192</v>
      </c>
      <c r="B193" t="s">
        <v>383</v>
      </c>
      <c r="C193" t="s">
        <v>384</v>
      </c>
      <c r="D193" t="str">
        <f>HYPERLINK("https://talan.bank.gov.ua/get-user-certificate/-wwVNM57OVBfPu9C-RN6","Завантажити сертифікат")</f>
        <v>Завантажити сертифікат</v>
      </c>
    </row>
    <row r="194" spans="1:4" x14ac:dyDescent="0.3">
      <c r="A194" s="4">
        <v>193</v>
      </c>
      <c r="B194" t="s">
        <v>385</v>
      </c>
      <c r="C194" t="s">
        <v>386</v>
      </c>
      <c r="D194" t="str">
        <f>HYPERLINK("https://talan.bank.gov.ua/get-user-certificate/-wwVNSi-O5oFoWHq16AT","Завантажити сертифікат")</f>
        <v>Завантажити сертифікат</v>
      </c>
    </row>
    <row r="195" spans="1:4" x14ac:dyDescent="0.3">
      <c r="A195" s="4">
        <v>194</v>
      </c>
      <c r="B195" t="s">
        <v>387</v>
      </c>
      <c r="C195" t="s">
        <v>388</v>
      </c>
      <c r="D195" t="str">
        <f>HYPERLINK("https://talan.bank.gov.ua/get-user-certificate/-wwVNJJ3zuY-xJC8pjoW","Завантажити сертифікат")</f>
        <v>Завантажити сертифікат</v>
      </c>
    </row>
    <row r="196" spans="1:4" x14ac:dyDescent="0.3">
      <c r="A196" s="4">
        <v>195</v>
      </c>
      <c r="B196" t="s">
        <v>389</v>
      </c>
      <c r="C196" t="s">
        <v>390</v>
      </c>
      <c r="D196" t="str">
        <f>HYPERLINK("https://talan.bank.gov.ua/get-user-certificate/-wwVNIcy_oA64mNPkCVW","Завантажити сертифікат")</f>
        <v>Завантажити сертифікат</v>
      </c>
    </row>
    <row r="197" spans="1:4" x14ac:dyDescent="0.3">
      <c r="A197" s="4">
        <v>196</v>
      </c>
      <c r="B197" t="s">
        <v>391</v>
      </c>
      <c r="C197" t="s">
        <v>392</v>
      </c>
      <c r="D197" t="str">
        <f>HYPERLINK("https://talan.bank.gov.ua/get-user-certificate/-wwVNzQh5iwOhamfAUFe","Завантажити сертифікат")</f>
        <v>Завантажити сертифікат</v>
      </c>
    </row>
    <row r="198" spans="1:4" x14ac:dyDescent="0.3">
      <c r="A198" s="4">
        <v>197</v>
      </c>
      <c r="B198" t="s">
        <v>393</v>
      </c>
      <c r="C198" t="s">
        <v>394</v>
      </c>
      <c r="D198" t="str">
        <f>HYPERLINK("https://talan.bank.gov.ua/get-user-certificate/-wwVNEJ_1VNwXdcbV0xO","Завантажити сертифікат")</f>
        <v>Завантажити сертифікат</v>
      </c>
    </row>
    <row r="199" spans="1:4" x14ac:dyDescent="0.3">
      <c r="A199" s="4">
        <v>198</v>
      </c>
      <c r="B199" t="s">
        <v>395</v>
      </c>
      <c r="C199" t="s">
        <v>396</v>
      </c>
      <c r="D199" t="str">
        <f>HYPERLINK("https://talan.bank.gov.ua/get-user-certificate/-wwVNePmHOJ6F4WN8CMZ","Завантажити сертифікат")</f>
        <v>Завантажити сертифікат</v>
      </c>
    </row>
    <row r="200" spans="1:4" x14ac:dyDescent="0.3">
      <c r="A200" s="4">
        <v>199</v>
      </c>
      <c r="B200" t="s">
        <v>397</v>
      </c>
      <c r="C200" t="s">
        <v>398</v>
      </c>
      <c r="D200" t="str">
        <f>HYPERLINK("https://talan.bank.gov.ua/get-user-certificate/-wwVN4t50GoSsLVhBKX5","Завантажити сертифікат")</f>
        <v>Завантажити сертифікат</v>
      </c>
    </row>
    <row r="201" spans="1:4" x14ac:dyDescent="0.3">
      <c r="A201" s="4">
        <v>200</v>
      </c>
      <c r="B201" t="s">
        <v>399</v>
      </c>
      <c r="C201" t="s">
        <v>400</v>
      </c>
      <c r="D201" t="str">
        <f>HYPERLINK("https://talan.bank.gov.ua/get-user-certificate/-wwVNg12hAzr_ZGElhRx","Завантажити сертифікат")</f>
        <v>Завантажити сертифікат</v>
      </c>
    </row>
    <row r="202" spans="1:4" x14ac:dyDescent="0.3">
      <c r="A202" s="4">
        <v>201</v>
      </c>
      <c r="B202" t="s">
        <v>401</v>
      </c>
      <c r="C202" t="s">
        <v>402</v>
      </c>
      <c r="D202" t="str">
        <f>HYPERLINK("https://talan.bank.gov.ua/get-user-certificate/-wwVN2e7mJucEfmMyRI7","Завантажити сертифікат")</f>
        <v>Завантажити сертифікат</v>
      </c>
    </row>
    <row r="203" spans="1:4" x14ac:dyDescent="0.3">
      <c r="A203" s="4">
        <v>202</v>
      </c>
      <c r="B203" t="s">
        <v>403</v>
      </c>
      <c r="C203" t="s">
        <v>404</v>
      </c>
      <c r="D203" t="str">
        <f>HYPERLINK("https://talan.bank.gov.ua/get-user-certificate/-wwVN5CAx8uD0xLTBGXM","Завантажити сертифікат")</f>
        <v>Завантажити сертифікат</v>
      </c>
    </row>
    <row r="204" spans="1:4" x14ac:dyDescent="0.3">
      <c r="A204" s="4">
        <v>203</v>
      </c>
      <c r="B204" t="s">
        <v>405</v>
      </c>
      <c r="C204" t="s">
        <v>406</v>
      </c>
      <c r="D204" t="str">
        <f>HYPERLINK("https://talan.bank.gov.ua/get-user-certificate/-wwVNrGraVhOFC5LiVRx","Завантажити сертифікат")</f>
        <v>Завантажити сертифікат</v>
      </c>
    </row>
    <row r="205" spans="1:4" x14ac:dyDescent="0.3">
      <c r="A205" s="4">
        <v>204</v>
      </c>
      <c r="B205" t="s">
        <v>407</v>
      </c>
      <c r="C205" t="s">
        <v>408</v>
      </c>
      <c r="D205" t="str">
        <f>HYPERLINK("https://talan.bank.gov.ua/get-user-certificate/-wwVN-YEBeknBIvkHOtZ","Завантажити сертифікат")</f>
        <v>Завантажити сертифікат</v>
      </c>
    </row>
    <row r="206" spans="1:4" x14ac:dyDescent="0.3">
      <c r="A206" s="4">
        <v>205</v>
      </c>
      <c r="B206" t="s">
        <v>409</v>
      </c>
      <c r="C206" t="s">
        <v>410</v>
      </c>
      <c r="D206" t="str">
        <f>HYPERLINK("https://talan.bank.gov.ua/get-user-certificate/-wwVNWQg1MjU52CSvSBd","Завантажити сертифікат")</f>
        <v>Завантажити сертифікат</v>
      </c>
    </row>
    <row r="207" spans="1:4" x14ac:dyDescent="0.3">
      <c r="A207" s="4">
        <v>206</v>
      </c>
      <c r="B207" t="s">
        <v>411</v>
      </c>
      <c r="C207" t="s">
        <v>412</v>
      </c>
      <c r="D207" t="str">
        <f>HYPERLINK("https://talan.bank.gov.ua/get-user-certificate/-wwVNxrzh3THTyRlByTx","Завантажити сертифікат")</f>
        <v>Завантажити сертифікат</v>
      </c>
    </row>
    <row r="208" spans="1:4" x14ac:dyDescent="0.3">
      <c r="A208" s="4">
        <v>207</v>
      </c>
      <c r="B208" t="s">
        <v>413</v>
      </c>
      <c r="C208" t="s">
        <v>414</v>
      </c>
      <c r="D208" t="str">
        <f>HYPERLINK("https://talan.bank.gov.ua/get-user-certificate/-wwVNWy9iyjfJiw2tppL","Завантажити сертифікат")</f>
        <v>Завантажити сертифікат</v>
      </c>
    </row>
    <row r="209" spans="1:4" x14ac:dyDescent="0.3">
      <c r="A209" s="4">
        <v>208</v>
      </c>
      <c r="B209" t="s">
        <v>415</v>
      </c>
      <c r="C209" t="s">
        <v>416</v>
      </c>
      <c r="D209" t="str">
        <f>HYPERLINK("https://talan.bank.gov.ua/get-user-certificate/-wwVNiOPDBSjx1QEQIUV","Завантажити сертифікат")</f>
        <v>Завантажити сертифікат</v>
      </c>
    </row>
    <row r="210" spans="1:4" x14ac:dyDescent="0.3">
      <c r="A210" s="4">
        <v>209</v>
      </c>
      <c r="B210" t="s">
        <v>417</v>
      </c>
      <c r="C210" t="s">
        <v>418</v>
      </c>
      <c r="D210" t="str">
        <f>HYPERLINK("https://talan.bank.gov.ua/get-user-certificate/-wwVNH92x2Q7rRqpD43U","Завантажити сертифікат")</f>
        <v>Завантажити сертифікат</v>
      </c>
    </row>
    <row r="211" spans="1:4" x14ac:dyDescent="0.3">
      <c r="A211" s="4">
        <v>210</v>
      </c>
      <c r="B211" t="s">
        <v>419</v>
      </c>
      <c r="C211" t="s">
        <v>420</v>
      </c>
      <c r="D211" t="str">
        <f>HYPERLINK("https://talan.bank.gov.ua/get-user-certificate/-wwVN3VVJygQvUiF_rQC","Завантажити сертифікат")</f>
        <v>Завантажити сертифікат</v>
      </c>
    </row>
    <row r="212" spans="1:4" x14ac:dyDescent="0.3">
      <c r="A212" s="4">
        <v>211</v>
      </c>
      <c r="B212" t="s">
        <v>421</v>
      </c>
      <c r="C212" t="s">
        <v>422</v>
      </c>
      <c r="D212" t="str">
        <f>HYPERLINK("https://talan.bank.gov.ua/get-user-certificate/-wwVNCkx4YYpLdkhPJ0A","Завантажити сертифікат")</f>
        <v>Завантажити сертифікат</v>
      </c>
    </row>
    <row r="213" spans="1:4" x14ac:dyDescent="0.3">
      <c r="A213" s="4">
        <v>212</v>
      </c>
      <c r="B213" t="s">
        <v>423</v>
      </c>
      <c r="C213" t="s">
        <v>424</v>
      </c>
      <c r="D213" t="str">
        <f>HYPERLINK("https://talan.bank.gov.ua/get-user-certificate/-wwVNwbNjSjkdBP1LHof","Завантажити сертифікат")</f>
        <v>Завантажити сертифікат</v>
      </c>
    </row>
    <row r="214" spans="1:4" x14ac:dyDescent="0.3">
      <c r="A214" s="4">
        <v>213</v>
      </c>
      <c r="B214" t="s">
        <v>425</v>
      </c>
      <c r="C214" t="s">
        <v>426</v>
      </c>
      <c r="D214" t="str">
        <f>HYPERLINK("https://talan.bank.gov.ua/get-user-certificate/-wwVNtn6t5Ai0sG-b27n","Завантажити сертифікат")</f>
        <v>Завантажити сертифікат</v>
      </c>
    </row>
    <row r="215" spans="1:4" x14ac:dyDescent="0.3">
      <c r="A215" s="4">
        <v>214</v>
      </c>
      <c r="B215" t="s">
        <v>427</v>
      </c>
      <c r="C215" t="s">
        <v>428</v>
      </c>
      <c r="D215" t="str">
        <f>HYPERLINK("https://talan.bank.gov.ua/get-user-certificate/-wwVNIrwTZpBJ8qhvWZt","Завантажити сертифікат")</f>
        <v>Завантажити сертифікат</v>
      </c>
    </row>
    <row r="216" spans="1:4" x14ac:dyDescent="0.3">
      <c r="A216" s="4">
        <v>215</v>
      </c>
      <c r="B216" t="s">
        <v>429</v>
      </c>
      <c r="C216" t="s">
        <v>430</v>
      </c>
      <c r="D216" t="str">
        <f>HYPERLINK("https://talan.bank.gov.ua/get-user-certificate/-wwVNFnSq_RdytO-WNXo","Завантажити сертифікат")</f>
        <v>Завантажити сертифікат</v>
      </c>
    </row>
    <row r="217" spans="1:4" x14ac:dyDescent="0.3">
      <c r="A217" s="4">
        <v>216</v>
      </c>
      <c r="B217" t="s">
        <v>431</v>
      </c>
      <c r="C217" t="s">
        <v>432</v>
      </c>
      <c r="D217" t="str">
        <f>HYPERLINK("https://talan.bank.gov.ua/get-user-certificate/-wwVNw1YgbAbhEf6t65P","Завантажити сертифікат")</f>
        <v>Завантажити сертифікат</v>
      </c>
    </row>
    <row r="218" spans="1:4" x14ac:dyDescent="0.3">
      <c r="A218" s="4">
        <v>217</v>
      </c>
      <c r="B218" t="s">
        <v>433</v>
      </c>
      <c r="C218" t="s">
        <v>434</v>
      </c>
      <c r="D218" t="str">
        <f>HYPERLINK("https://talan.bank.gov.ua/get-user-certificate/-wwVNHw70EGcOWiu-qFf","Завантажити сертифікат")</f>
        <v>Завантажити сертифікат</v>
      </c>
    </row>
    <row r="219" spans="1:4" x14ac:dyDescent="0.3">
      <c r="A219" s="4">
        <v>218</v>
      </c>
      <c r="B219" t="s">
        <v>435</v>
      </c>
      <c r="C219" t="s">
        <v>436</v>
      </c>
      <c r="D219" t="str">
        <f>HYPERLINK("https://talan.bank.gov.ua/get-user-certificate/-wwVNgmI_geFo2TrXOCU","Завантажити сертифікат")</f>
        <v>Завантажити сертифікат</v>
      </c>
    </row>
    <row r="220" spans="1:4" x14ac:dyDescent="0.3">
      <c r="A220" s="4">
        <v>219</v>
      </c>
      <c r="B220" t="s">
        <v>437</v>
      </c>
      <c r="C220" t="s">
        <v>438</v>
      </c>
      <c r="D220" t="str">
        <f>HYPERLINK("https://talan.bank.gov.ua/get-user-certificate/-wwVNjvZL4si6EmVgSHA","Завантажити сертифікат")</f>
        <v>Завантажити сертифікат</v>
      </c>
    </row>
    <row r="221" spans="1:4" x14ac:dyDescent="0.3">
      <c r="A221" s="4">
        <v>220</v>
      </c>
      <c r="B221" t="s">
        <v>439</v>
      </c>
      <c r="C221" t="s">
        <v>440</v>
      </c>
      <c r="D221" t="str">
        <f>HYPERLINK("https://talan.bank.gov.ua/get-user-certificate/-wwVNickmXEHwGgbLmyv","Завантажити сертифікат")</f>
        <v>Завантажити сертифікат</v>
      </c>
    </row>
    <row r="222" spans="1:4" x14ac:dyDescent="0.3">
      <c r="A222" s="4">
        <v>221</v>
      </c>
      <c r="B222" t="s">
        <v>441</v>
      </c>
      <c r="C222" t="s">
        <v>442</v>
      </c>
      <c r="D222" t="str">
        <f>HYPERLINK("https://talan.bank.gov.ua/get-user-certificate/-wwVNYmsPlHsONzNYbpL","Завантажити сертифікат")</f>
        <v>Завантажити сертифікат</v>
      </c>
    </row>
    <row r="223" spans="1:4" x14ac:dyDescent="0.3">
      <c r="A223" s="4">
        <v>222</v>
      </c>
      <c r="B223" t="s">
        <v>443</v>
      </c>
      <c r="C223" t="s">
        <v>444</v>
      </c>
      <c r="D223" t="str">
        <f>HYPERLINK("https://talan.bank.gov.ua/get-user-certificate/-wwVNfwPhwoY-s8YqG7j","Завантажити сертифікат")</f>
        <v>Завантажити сертифікат</v>
      </c>
    </row>
    <row r="224" spans="1:4" x14ac:dyDescent="0.3">
      <c r="A224" s="4">
        <v>223</v>
      </c>
      <c r="B224" t="s">
        <v>445</v>
      </c>
      <c r="C224" t="s">
        <v>446</v>
      </c>
      <c r="D224" t="str">
        <f>HYPERLINK("https://talan.bank.gov.ua/get-user-certificate/-wwVNyFf-HV1nEc81UDI","Завантажити сертифікат")</f>
        <v>Завантажити сертифікат</v>
      </c>
    </row>
    <row r="225" spans="1:4" x14ac:dyDescent="0.3">
      <c r="A225" s="4">
        <v>224</v>
      </c>
      <c r="B225" t="s">
        <v>447</v>
      </c>
      <c r="C225" t="s">
        <v>448</v>
      </c>
      <c r="D225" t="str">
        <f>HYPERLINK("https://talan.bank.gov.ua/get-user-certificate/-wwVNjliJktI1coDIZ7A","Завантажити сертифікат")</f>
        <v>Завантажити сертифікат</v>
      </c>
    </row>
    <row r="226" spans="1:4" x14ac:dyDescent="0.3">
      <c r="A226" s="4">
        <v>225</v>
      </c>
      <c r="B226" t="s">
        <v>449</v>
      </c>
      <c r="C226" t="s">
        <v>450</v>
      </c>
      <c r="D226" t="str">
        <f>HYPERLINK("https://talan.bank.gov.ua/get-user-certificate/-wwVNqffFCv1y3rto27Q","Завантажити сертифікат")</f>
        <v>Завантажити сертифікат</v>
      </c>
    </row>
    <row r="227" spans="1:4" x14ac:dyDescent="0.3">
      <c r="A227" s="4">
        <v>226</v>
      </c>
      <c r="B227" t="s">
        <v>451</v>
      </c>
      <c r="C227" t="s">
        <v>452</v>
      </c>
      <c r="D227" t="str">
        <f>HYPERLINK("https://talan.bank.gov.ua/get-user-certificate/-wwVNL_FsnSJZkHDhZ0B","Завантажити сертифікат")</f>
        <v>Завантажити сертифікат</v>
      </c>
    </row>
    <row r="228" spans="1:4" x14ac:dyDescent="0.3">
      <c r="A228" s="4">
        <v>227</v>
      </c>
      <c r="B228" t="s">
        <v>453</v>
      </c>
      <c r="C228" t="s">
        <v>454</v>
      </c>
      <c r="D228" t="str">
        <f>HYPERLINK("https://talan.bank.gov.ua/get-user-certificate/-wwVN7H5e8SbmE2ilVI7","Завантажити сертифікат")</f>
        <v>Завантажити сертифікат</v>
      </c>
    </row>
    <row r="229" spans="1:4" x14ac:dyDescent="0.3">
      <c r="A229" s="4">
        <v>228</v>
      </c>
      <c r="B229" t="s">
        <v>455</v>
      </c>
      <c r="C229" t="s">
        <v>456</v>
      </c>
      <c r="D229" t="str">
        <f>HYPERLINK("https://talan.bank.gov.ua/get-user-certificate/-wwVN4S_xCz13SS9-KCl","Завантажити сертифікат")</f>
        <v>Завантажити сертифікат</v>
      </c>
    </row>
    <row r="230" spans="1:4" x14ac:dyDescent="0.3">
      <c r="A230" s="4">
        <v>229</v>
      </c>
      <c r="B230" t="s">
        <v>457</v>
      </c>
      <c r="C230" t="s">
        <v>458</v>
      </c>
      <c r="D230" t="str">
        <f>HYPERLINK("https://talan.bank.gov.ua/get-user-certificate/-wwVN03kg-9AVIWKiXlA","Завантажити сертифікат")</f>
        <v>Завантажити сертифікат</v>
      </c>
    </row>
    <row r="231" spans="1:4" x14ac:dyDescent="0.3">
      <c r="A231" s="4">
        <v>230</v>
      </c>
      <c r="B231" t="s">
        <v>459</v>
      </c>
      <c r="C231" t="s">
        <v>460</v>
      </c>
      <c r="D231" t="str">
        <f>HYPERLINK("https://talan.bank.gov.ua/get-user-certificate/-wwVNzXyXZS0t3kFn8xB","Завантажити сертифікат")</f>
        <v>Завантажити сертифікат</v>
      </c>
    </row>
    <row r="232" spans="1:4" x14ac:dyDescent="0.3">
      <c r="A232" s="4">
        <v>231</v>
      </c>
      <c r="B232" t="s">
        <v>461</v>
      </c>
      <c r="C232" t="s">
        <v>462</v>
      </c>
      <c r="D232" t="str">
        <f>HYPERLINK("https://talan.bank.gov.ua/get-user-certificate/-wwVN3lO6RmColrRdZhs","Завантажити сертифікат")</f>
        <v>Завантажити сертифікат</v>
      </c>
    </row>
    <row r="233" spans="1:4" x14ac:dyDescent="0.3">
      <c r="A233" s="4">
        <v>232</v>
      </c>
      <c r="B233" t="s">
        <v>463</v>
      </c>
      <c r="C233" t="s">
        <v>464</v>
      </c>
      <c r="D233" t="str">
        <f>HYPERLINK("https://talan.bank.gov.ua/get-user-certificate/-wwVNLc6t0Yr9jo213hR","Завантажити сертифікат")</f>
        <v>Завантажити сертифікат</v>
      </c>
    </row>
    <row r="234" spans="1:4" x14ac:dyDescent="0.3">
      <c r="A234" s="4">
        <v>233</v>
      </c>
      <c r="B234" t="s">
        <v>465</v>
      </c>
      <c r="C234" t="s">
        <v>466</v>
      </c>
      <c r="D234" t="str">
        <f>HYPERLINK("https://talan.bank.gov.ua/get-user-certificate/-wwVNU4f4QzZsk-NoHa1","Завантажити сертифікат")</f>
        <v>Завантажити сертифікат</v>
      </c>
    </row>
    <row r="235" spans="1:4" x14ac:dyDescent="0.3">
      <c r="A235" s="4">
        <v>234</v>
      </c>
      <c r="B235" t="s">
        <v>467</v>
      </c>
      <c r="C235" t="s">
        <v>468</v>
      </c>
      <c r="D235" t="str">
        <f>HYPERLINK("https://talan.bank.gov.ua/get-user-certificate/-wwVN80IsC_5GOcnvIBT","Завантажити сертифікат")</f>
        <v>Завантажити сертифікат</v>
      </c>
    </row>
    <row r="236" spans="1:4" x14ac:dyDescent="0.3">
      <c r="A236" s="4">
        <v>235</v>
      </c>
      <c r="B236" t="s">
        <v>469</v>
      </c>
      <c r="C236" t="s">
        <v>470</v>
      </c>
      <c r="D236" t="str">
        <f>HYPERLINK("https://talan.bank.gov.ua/get-user-certificate/-wwVNBG81z1SUY1SoyQq","Завантажити сертифікат")</f>
        <v>Завантажити сертифікат</v>
      </c>
    </row>
    <row r="237" spans="1:4" x14ac:dyDescent="0.3">
      <c r="A237" s="4">
        <v>236</v>
      </c>
      <c r="B237" t="s">
        <v>471</v>
      </c>
      <c r="C237" t="s">
        <v>472</v>
      </c>
      <c r="D237" t="str">
        <f>HYPERLINK("https://talan.bank.gov.ua/get-user-certificate/-wwVNG9HB8-WT_iTfQCb","Завантажити сертифікат")</f>
        <v>Завантажити сертифікат</v>
      </c>
    </row>
    <row r="238" spans="1:4" x14ac:dyDescent="0.3">
      <c r="A238" s="4">
        <v>237</v>
      </c>
      <c r="B238" t="s">
        <v>473</v>
      </c>
      <c r="C238" t="s">
        <v>474</v>
      </c>
      <c r="D238" t="str">
        <f>HYPERLINK("https://talan.bank.gov.ua/get-user-certificate/-wwVNN_ROazopEkdzwAJ","Завантажити сертифікат")</f>
        <v>Завантажити сертифікат</v>
      </c>
    </row>
    <row r="239" spans="1:4" x14ac:dyDescent="0.3">
      <c r="A239" s="4">
        <v>238</v>
      </c>
      <c r="B239" t="s">
        <v>475</v>
      </c>
      <c r="C239" t="s">
        <v>476</v>
      </c>
      <c r="D239" t="str">
        <f>HYPERLINK("https://talan.bank.gov.ua/get-user-certificate/-wwVNCRFLH7fN6m80h0T","Завантажити сертифікат")</f>
        <v>Завантажити сертифікат</v>
      </c>
    </row>
    <row r="240" spans="1:4" x14ac:dyDescent="0.3">
      <c r="A240" s="4">
        <v>239</v>
      </c>
      <c r="B240" t="s">
        <v>477</v>
      </c>
      <c r="C240" t="s">
        <v>478</v>
      </c>
      <c r="D240" t="str">
        <f>HYPERLINK("https://talan.bank.gov.ua/get-user-certificate/-wwVNWQ62qu7Hm18g0pU","Завантажити сертифікат")</f>
        <v>Завантажити сертифікат</v>
      </c>
    </row>
    <row r="241" spans="1:4" x14ac:dyDescent="0.3">
      <c r="A241" s="4">
        <v>240</v>
      </c>
      <c r="B241" t="s">
        <v>479</v>
      </c>
      <c r="C241" t="s">
        <v>480</v>
      </c>
      <c r="D241" t="str">
        <f>HYPERLINK("https://talan.bank.gov.ua/get-user-certificate/-wwVNrkFX1MO_zSyfz9j","Завантажити сертифікат")</f>
        <v>Завантажити сертифікат</v>
      </c>
    </row>
    <row r="242" spans="1:4" x14ac:dyDescent="0.3">
      <c r="A242" s="4">
        <v>241</v>
      </c>
      <c r="B242" t="s">
        <v>481</v>
      </c>
      <c r="C242" t="s">
        <v>482</v>
      </c>
      <c r="D242" t="str">
        <f>HYPERLINK("https://talan.bank.gov.ua/get-user-certificate/-wwVNOTxgpxPBRucTmVv","Завантажити сертифікат")</f>
        <v>Завантажити сертифікат</v>
      </c>
    </row>
    <row r="243" spans="1:4" x14ac:dyDescent="0.3">
      <c r="A243" s="4">
        <v>242</v>
      </c>
      <c r="B243" t="s">
        <v>483</v>
      </c>
      <c r="C243" t="s">
        <v>484</v>
      </c>
      <c r="D243" t="str">
        <f>HYPERLINK("https://talan.bank.gov.ua/get-user-certificate/-wwVNOxaU8uc0hlHEIw6","Завантажити сертифікат")</f>
        <v>Завантажити сертифікат</v>
      </c>
    </row>
    <row r="244" spans="1:4" x14ac:dyDescent="0.3">
      <c r="A244" s="4">
        <v>243</v>
      </c>
      <c r="B244" t="s">
        <v>485</v>
      </c>
      <c r="C244" t="s">
        <v>486</v>
      </c>
      <c r="D244" t="str">
        <f>HYPERLINK("https://talan.bank.gov.ua/get-user-certificate/-wwVNQw2n8kOyb-8Tb2V","Завантажити сертифікат")</f>
        <v>Завантажити сертифікат</v>
      </c>
    </row>
    <row r="245" spans="1:4" x14ac:dyDescent="0.3">
      <c r="A245" s="4">
        <v>244</v>
      </c>
      <c r="B245" t="s">
        <v>487</v>
      </c>
      <c r="C245" t="s">
        <v>488</v>
      </c>
      <c r="D245" t="str">
        <f>HYPERLINK("https://talan.bank.gov.ua/get-user-certificate/-wwVNWTT7EfkOZ_YLlfZ","Завантажити сертифікат")</f>
        <v>Завантажити сертифікат</v>
      </c>
    </row>
    <row r="246" spans="1:4" x14ac:dyDescent="0.3">
      <c r="A246" s="4">
        <v>245</v>
      </c>
      <c r="B246" t="s">
        <v>489</v>
      </c>
      <c r="C246" t="s">
        <v>490</v>
      </c>
      <c r="D246" t="str">
        <f>HYPERLINK("https://talan.bank.gov.ua/get-user-certificate/-wwVNrC4r7Eda3ZJkjIG","Завантажити сертифікат")</f>
        <v>Завантажити сертифікат</v>
      </c>
    </row>
    <row r="247" spans="1:4" x14ac:dyDescent="0.3">
      <c r="A247" s="4">
        <v>246</v>
      </c>
      <c r="B247" t="s">
        <v>491</v>
      </c>
      <c r="C247" t="s">
        <v>492</v>
      </c>
      <c r="D247" t="str">
        <f>HYPERLINK("https://talan.bank.gov.ua/get-user-certificate/-wwVN_P4B73S6cQaTuUc","Завантажити сертифікат")</f>
        <v>Завантажити сертифікат</v>
      </c>
    </row>
    <row r="248" spans="1:4" x14ac:dyDescent="0.3">
      <c r="A248" s="4">
        <v>247</v>
      </c>
      <c r="B248" t="s">
        <v>493</v>
      </c>
      <c r="C248" t="s">
        <v>494</v>
      </c>
      <c r="D248" t="str">
        <f>HYPERLINK("https://talan.bank.gov.ua/get-user-certificate/-wwVNH27lLnvbf5prPBA","Завантажити сертифікат")</f>
        <v>Завантажити сертифікат</v>
      </c>
    </row>
    <row r="249" spans="1:4" x14ac:dyDescent="0.3">
      <c r="A249" s="4">
        <v>248</v>
      </c>
      <c r="B249" t="s">
        <v>495</v>
      </c>
      <c r="C249" t="s">
        <v>496</v>
      </c>
      <c r="D249" t="str">
        <f>HYPERLINK("https://talan.bank.gov.ua/get-user-certificate/-wwVNmT-kDB1L5P6PW8r","Завантажити сертифікат")</f>
        <v>Завантажити сертифікат</v>
      </c>
    </row>
    <row r="250" spans="1:4" x14ac:dyDescent="0.3">
      <c r="A250" s="4">
        <v>249</v>
      </c>
      <c r="B250" t="s">
        <v>497</v>
      </c>
      <c r="C250" t="s">
        <v>498</v>
      </c>
      <c r="D250" t="str">
        <f>HYPERLINK("https://talan.bank.gov.ua/get-user-certificate/-wwVNuKsryRti1d_eocU","Завантажити сертифікат")</f>
        <v>Завантажити сертифікат</v>
      </c>
    </row>
    <row r="251" spans="1:4" x14ac:dyDescent="0.3">
      <c r="A251" s="4">
        <v>250</v>
      </c>
      <c r="B251" t="s">
        <v>499</v>
      </c>
      <c r="C251" t="s">
        <v>500</v>
      </c>
      <c r="D251" t="str">
        <f>HYPERLINK("https://talan.bank.gov.ua/get-user-certificate/-wwVNuGJ7_wQA5q9jqth","Завантажити сертифікат")</f>
        <v>Завантажити сертифікат</v>
      </c>
    </row>
    <row r="252" spans="1:4" x14ac:dyDescent="0.3">
      <c r="A252" s="4">
        <v>251</v>
      </c>
      <c r="B252" t="s">
        <v>501</v>
      </c>
      <c r="C252" t="s">
        <v>502</v>
      </c>
      <c r="D252" t="str">
        <f>HYPERLINK("https://talan.bank.gov.ua/get-user-certificate/-wwVN69EsjjwYi9vhlpT","Завантажити сертифікат")</f>
        <v>Завантажити сертифікат</v>
      </c>
    </row>
    <row r="253" spans="1:4" x14ac:dyDescent="0.3">
      <c r="A253" s="4">
        <v>252</v>
      </c>
      <c r="B253" t="s">
        <v>503</v>
      </c>
      <c r="C253" t="s">
        <v>504</v>
      </c>
      <c r="D253" t="str">
        <f>HYPERLINK("https://talan.bank.gov.ua/get-user-certificate/-wwVNT56BUMi6oQJ5IWG","Завантажити сертифікат")</f>
        <v>Завантажити сертифікат</v>
      </c>
    </row>
    <row r="254" spans="1:4" x14ac:dyDescent="0.3">
      <c r="A254" s="4">
        <v>253</v>
      </c>
      <c r="B254" t="s">
        <v>505</v>
      </c>
      <c r="C254" t="s">
        <v>506</v>
      </c>
      <c r="D254" t="str">
        <f>HYPERLINK("https://talan.bank.gov.ua/get-user-certificate/-wwVNFa-bnUMm504JE-i","Завантажити сертифікат")</f>
        <v>Завантажити сертифікат</v>
      </c>
    </row>
    <row r="255" spans="1:4" x14ac:dyDescent="0.3">
      <c r="A255" s="4">
        <v>254</v>
      </c>
      <c r="B255" t="s">
        <v>507</v>
      </c>
      <c r="C255" t="s">
        <v>508</v>
      </c>
      <c r="D255" t="str">
        <f>HYPERLINK("https://talan.bank.gov.ua/get-user-certificate/-wwVNXpBHMidESRDCEEl","Завантажити сертифікат")</f>
        <v>Завантажити сертифікат</v>
      </c>
    </row>
    <row r="256" spans="1:4" x14ac:dyDescent="0.3">
      <c r="A256" s="4">
        <v>255</v>
      </c>
      <c r="B256" t="s">
        <v>509</v>
      </c>
      <c r="C256" t="s">
        <v>510</v>
      </c>
      <c r="D256" t="str">
        <f>HYPERLINK("https://talan.bank.gov.ua/get-user-certificate/-wwVN2_ZO2vyhLIGw73G","Завантажити сертифікат")</f>
        <v>Завантажити сертифікат</v>
      </c>
    </row>
    <row r="257" spans="1:4" x14ac:dyDescent="0.3">
      <c r="A257" s="4">
        <v>256</v>
      </c>
      <c r="B257" t="s">
        <v>511</v>
      </c>
      <c r="C257" t="s">
        <v>512</v>
      </c>
      <c r="D257" t="str">
        <f>HYPERLINK("https://talan.bank.gov.ua/get-user-certificate/-wwVNyDqE70dMR_zcsHO","Завантажити сертифікат")</f>
        <v>Завантажити сертифікат</v>
      </c>
    </row>
    <row r="258" spans="1:4" x14ac:dyDescent="0.3">
      <c r="A258" s="4">
        <v>257</v>
      </c>
      <c r="B258" t="s">
        <v>513</v>
      </c>
      <c r="C258" t="s">
        <v>514</v>
      </c>
      <c r="D258" t="str">
        <f>HYPERLINK("https://talan.bank.gov.ua/get-user-certificate/-wwVNJ7ZqmDGlyA_Dsks","Завантажити сертифікат")</f>
        <v>Завантажити сертифікат</v>
      </c>
    </row>
    <row r="259" spans="1:4" x14ac:dyDescent="0.3">
      <c r="A259" s="4">
        <v>258</v>
      </c>
      <c r="B259" t="s">
        <v>515</v>
      </c>
      <c r="C259" t="s">
        <v>516</v>
      </c>
      <c r="D259" t="str">
        <f>HYPERLINK("https://talan.bank.gov.ua/get-user-certificate/-wwVN7OuL_MSmYriSZt7","Завантажити сертифікат")</f>
        <v>Завантажити сертифікат</v>
      </c>
    </row>
    <row r="260" spans="1:4" x14ac:dyDescent="0.3">
      <c r="A260" s="4">
        <v>259</v>
      </c>
      <c r="B260" t="s">
        <v>517</v>
      </c>
      <c r="C260" t="s">
        <v>518</v>
      </c>
      <c r="D260" t="str">
        <f>HYPERLINK("https://talan.bank.gov.ua/get-user-certificate/-wwVN_1zIbscz6CEMdZA","Завантажити сертифікат")</f>
        <v>Завантажити сертифікат</v>
      </c>
    </row>
    <row r="261" spans="1:4" x14ac:dyDescent="0.3">
      <c r="A261" s="4">
        <v>260</v>
      </c>
      <c r="B261" t="s">
        <v>519</v>
      </c>
      <c r="C261" t="s">
        <v>520</v>
      </c>
      <c r="D261" t="str">
        <f>HYPERLINK("https://talan.bank.gov.ua/get-user-certificate/-wwVNwL1qta8_iKlLYGk","Завантажити сертифікат")</f>
        <v>Завантажити сертифікат</v>
      </c>
    </row>
    <row r="262" spans="1:4" x14ac:dyDescent="0.3">
      <c r="A262" s="4">
        <v>261</v>
      </c>
      <c r="B262" t="s">
        <v>521</v>
      </c>
      <c r="C262" t="s">
        <v>522</v>
      </c>
      <c r="D262" t="str">
        <f>HYPERLINK("https://talan.bank.gov.ua/get-user-certificate/-wwVN-TEIcp6GyfSj_7_","Завантажити сертифікат")</f>
        <v>Завантажити сертифікат</v>
      </c>
    </row>
    <row r="263" spans="1:4" x14ac:dyDescent="0.3">
      <c r="A263" s="4">
        <v>262</v>
      </c>
      <c r="B263" t="s">
        <v>523</v>
      </c>
      <c r="C263" t="s">
        <v>524</v>
      </c>
      <c r="D263" t="str">
        <f>HYPERLINK("https://talan.bank.gov.ua/get-user-certificate/-wwVNhHcFSnGacg4HjbM","Завантажити сертифікат")</f>
        <v>Завантажити сертифікат</v>
      </c>
    </row>
    <row r="264" spans="1:4" x14ac:dyDescent="0.3">
      <c r="A264" s="4">
        <v>263</v>
      </c>
      <c r="B264" t="s">
        <v>525</v>
      </c>
      <c r="C264" t="s">
        <v>526</v>
      </c>
      <c r="D264" t="str">
        <f>HYPERLINK("https://talan.bank.gov.ua/get-user-certificate/-wwVN48Ydjn1UJ8HPTeT","Завантажити сертифікат")</f>
        <v>Завантажити сертифікат</v>
      </c>
    </row>
    <row r="265" spans="1:4" x14ac:dyDescent="0.3">
      <c r="A265" s="4">
        <v>264</v>
      </c>
      <c r="B265" t="s">
        <v>527</v>
      </c>
      <c r="C265" t="s">
        <v>528</v>
      </c>
      <c r="D265" t="str">
        <f>HYPERLINK("https://talan.bank.gov.ua/get-user-certificate/-wwVNUUqlPqjO9IFfxLC","Завантажити сертифікат")</f>
        <v>Завантажити сертифікат</v>
      </c>
    </row>
    <row r="266" spans="1:4" x14ac:dyDescent="0.3">
      <c r="A266" s="4">
        <v>265</v>
      </c>
      <c r="B266" t="s">
        <v>529</v>
      </c>
      <c r="C266" t="s">
        <v>530</v>
      </c>
      <c r="D266" t="str">
        <f>HYPERLINK("https://talan.bank.gov.ua/get-user-certificate/-wwVNMZsNl_YcIkUTjr_","Завантажити сертифікат")</f>
        <v>Завантажити сертифікат</v>
      </c>
    </row>
    <row r="267" spans="1:4" x14ac:dyDescent="0.3">
      <c r="A267" s="4">
        <v>266</v>
      </c>
      <c r="B267" t="s">
        <v>531</v>
      </c>
      <c r="C267" t="s">
        <v>532</v>
      </c>
      <c r="D267" t="str">
        <f>HYPERLINK("https://talan.bank.gov.ua/get-user-certificate/-wwVNmXqOllofl5P9Bji","Завантажити сертифікат")</f>
        <v>Завантажити сертифікат</v>
      </c>
    </row>
    <row r="268" spans="1:4" x14ac:dyDescent="0.3">
      <c r="A268" s="4">
        <v>267</v>
      </c>
      <c r="B268" t="s">
        <v>533</v>
      </c>
      <c r="C268" t="s">
        <v>534</v>
      </c>
      <c r="D268" t="str">
        <f>HYPERLINK("https://talan.bank.gov.ua/get-user-certificate/-wwVNSxFrJ15MiieCsVr","Завантажити сертифікат")</f>
        <v>Завантажити сертифікат</v>
      </c>
    </row>
    <row r="269" spans="1:4" x14ac:dyDescent="0.3">
      <c r="A269" s="4">
        <v>268</v>
      </c>
      <c r="B269" t="s">
        <v>535</v>
      </c>
      <c r="C269" t="s">
        <v>536</v>
      </c>
      <c r="D269" t="str">
        <f>HYPERLINK("https://talan.bank.gov.ua/get-user-certificate/-wwVNgQDbHPo1NV7PFKr","Завантажити сертифікат")</f>
        <v>Завантажити сертифікат</v>
      </c>
    </row>
    <row r="270" spans="1:4" x14ac:dyDescent="0.3">
      <c r="A270" s="4">
        <v>269</v>
      </c>
      <c r="B270" t="s">
        <v>537</v>
      </c>
      <c r="C270" t="s">
        <v>538</v>
      </c>
      <c r="D270" t="str">
        <f>HYPERLINK("https://talan.bank.gov.ua/get-user-certificate/-wwVNwpOQpgLXvlZgAy7","Завантажити сертифікат")</f>
        <v>Завантажити сертифікат</v>
      </c>
    </row>
    <row r="271" spans="1:4" x14ac:dyDescent="0.3">
      <c r="A271" s="4">
        <v>270</v>
      </c>
      <c r="B271" t="s">
        <v>539</v>
      </c>
      <c r="C271" t="s">
        <v>540</v>
      </c>
      <c r="D271" t="str">
        <f>HYPERLINK("https://talan.bank.gov.ua/get-user-certificate/-wwVNLt1ajAqNZKdS6KD","Завантажити сертифікат")</f>
        <v>Завантажити сертифікат</v>
      </c>
    </row>
    <row r="272" spans="1:4" x14ac:dyDescent="0.3">
      <c r="A272" s="4">
        <v>271</v>
      </c>
      <c r="B272" t="s">
        <v>541</v>
      </c>
      <c r="C272" t="s">
        <v>542</v>
      </c>
      <c r="D272" t="str">
        <f>HYPERLINK("https://talan.bank.gov.ua/get-user-certificate/-wwVN8pbKxR6j8_leKnY","Завантажити сертифікат")</f>
        <v>Завантажити сертифікат</v>
      </c>
    </row>
    <row r="273" spans="1:4" x14ac:dyDescent="0.3">
      <c r="A273" s="4">
        <v>272</v>
      </c>
      <c r="B273" t="s">
        <v>543</v>
      </c>
      <c r="C273" t="s">
        <v>544</v>
      </c>
      <c r="D273" t="str">
        <f>HYPERLINK("https://talan.bank.gov.ua/get-user-certificate/-wwVNK3O20sDsjC3Z-oj","Завантажити сертифікат")</f>
        <v>Завантажити сертифікат</v>
      </c>
    </row>
    <row r="274" spans="1:4" x14ac:dyDescent="0.3">
      <c r="A274" s="4">
        <v>273</v>
      </c>
      <c r="B274" t="s">
        <v>545</v>
      </c>
      <c r="C274" t="s">
        <v>546</v>
      </c>
      <c r="D274" t="str">
        <f>HYPERLINK("https://talan.bank.gov.ua/get-user-certificate/-wwVNDC3dfAvow1q3nQu","Завантажити сертифікат")</f>
        <v>Завантажити сертифікат</v>
      </c>
    </row>
    <row r="275" spans="1:4" x14ac:dyDescent="0.3">
      <c r="A275" s="4">
        <v>274</v>
      </c>
      <c r="B275" t="s">
        <v>547</v>
      </c>
      <c r="C275" t="s">
        <v>548</v>
      </c>
      <c r="D275" t="str">
        <f>HYPERLINK("https://talan.bank.gov.ua/get-user-certificate/-wwVNIUcfrkMlUaE4UMq","Завантажити сертифікат")</f>
        <v>Завантажити сертифікат</v>
      </c>
    </row>
    <row r="276" spans="1:4" x14ac:dyDescent="0.3">
      <c r="A276" s="4">
        <v>275</v>
      </c>
      <c r="B276" t="s">
        <v>549</v>
      </c>
      <c r="C276" t="s">
        <v>550</v>
      </c>
      <c r="D276" t="str">
        <f>HYPERLINK("https://talan.bank.gov.ua/get-user-certificate/-wwVNCRiVMvlHQzY6caN","Завантажити сертифікат")</f>
        <v>Завантажити сертифікат</v>
      </c>
    </row>
    <row r="277" spans="1:4" x14ac:dyDescent="0.3">
      <c r="A277" s="4">
        <v>276</v>
      </c>
      <c r="B277" t="s">
        <v>551</v>
      </c>
      <c r="C277" t="s">
        <v>552</v>
      </c>
      <c r="D277" t="str">
        <f>HYPERLINK("https://talan.bank.gov.ua/get-user-certificate/-wwVN8SovR9dhGoQgMxv","Завантажити сертифікат")</f>
        <v>Завантажити сертифікат</v>
      </c>
    </row>
    <row r="278" spans="1:4" x14ac:dyDescent="0.3">
      <c r="A278" s="4">
        <v>277</v>
      </c>
      <c r="B278" t="s">
        <v>553</v>
      </c>
      <c r="C278" t="s">
        <v>554</v>
      </c>
      <c r="D278" t="str">
        <f>HYPERLINK("https://talan.bank.gov.ua/get-user-certificate/-wwVN-M7unTIZtIc4-Z8","Завантажити сертифікат")</f>
        <v>Завантажити сертифікат</v>
      </c>
    </row>
    <row r="279" spans="1:4" x14ac:dyDescent="0.3">
      <c r="A279" s="4">
        <v>278</v>
      </c>
      <c r="B279" t="s">
        <v>555</v>
      </c>
      <c r="C279" t="s">
        <v>556</v>
      </c>
      <c r="D279" t="str">
        <f>HYPERLINK("https://talan.bank.gov.ua/get-user-certificate/-wwVNU8J_IB3km98-9vV","Завантажити сертифікат")</f>
        <v>Завантажити сертифікат</v>
      </c>
    </row>
    <row r="280" spans="1:4" x14ac:dyDescent="0.3">
      <c r="A280" s="4">
        <v>279</v>
      </c>
      <c r="B280" t="s">
        <v>557</v>
      </c>
      <c r="C280" t="s">
        <v>558</v>
      </c>
      <c r="D280" t="str">
        <f>HYPERLINK("https://talan.bank.gov.ua/get-user-certificate/-wwVNU8YuDtx1wtz20tK","Завантажити сертифікат")</f>
        <v>Завантажити сертифікат</v>
      </c>
    </row>
    <row r="281" spans="1:4" x14ac:dyDescent="0.3">
      <c r="A281" s="4">
        <v>280</v>
      </c>
      <c r="B281" t="s">
        <v>559</v>
      </c>
      <c r="C281" t="s">
        <v>560</v>
      </c>
      <c r="D281" t="str">
        <f>HYPERLINK("https://talan.bank.gov.ua/get-user-certificate/-wwVNXb6k_9eZzvKGGK3","Завантажити сертифікат")</f>
        <v>Завантажити сертифікат</v>
      </c>
    </row>
    <row r="282" spans="1:4" x14ac:dyDescent="0.3">
      <c r="A282" s="4">
        <v>281</v>
      </c>
      <c r="B282" t="s">
        <v>561</v>
      </c>
      <c r="C282" t="s">
        <v>562</v>
      </c>
      <c r="D282" t="str">
        <f>HYPERLINK("https://talan.bank.gov.ua/get-user-certificate/-wwVNG2LtaOru_UAvlaH","Завантажити сертифікат")</f>
        <v>Завантажити сертифікат</v>
      </c>
    </row>
    <row r="283" spans="1:4" x14ac:dyDescent="0.3">
      <c r="A283" s="4">
        <v>282</v>
      </c>
      <c r="B283" t="s">
        <v>563</v>
      </c>
      <c r="C283" t="s">
        <v>564</v>
      </c>
      <c r="D283" t="str">
        <f>HYPERLINK("https://talan.bank.gov.ua/get-user-certificate/-wwVNjbbkeStMvP8iiCe","Завантажити сертифікат")</f>
        <v>Завантажити сертифікат</v>
      </c>
    </row>
    <row r="284" spans="1:4" x14ac:dyDescent="0.3">
      <c r="A284" s="4">
        <v>283</v>
      </c>
      <c r="B284" t="s">
        <v>565</v>
      </c>
      <c r="C284" t="s">
        <v>566</v>
      </c>
      <c r="D284" t="str">
        <f>HYPERLINK("https://talan.bank.gov.ua/get-user-certificate/-wwVN0-KgyZaFsPbxKfT","Завантажити сертифікат")</f>
        <v>Завантажити сертифікат</v>
      </c>
    </row>
    <row r="285" spans="1:4" x14ac:dyDescent="0.3">
      <c r="A285" s="4">
        <v>284</v>
      </c>
      <c r="B285" t="s">
        <v>567</v>
      </c>
      <c r="C285" t="s">
        <v>568</v>
      </c>
      <c r="D285" t="str">
        <f>HYPERLINK("https://talan.bank.gov.ua/get-user-certificate/-wwVNDoU3A5gRqPXs0P8","Завантажити сертифікат")</f>
        <v>Завантажити сертифікат</v>
      </c>
    </row>
    <row r="286" spans="1:4" x14ac:dyDescent="0.3">
      <c r="A286" s="4">
        <v>285</v>
      </c>
      <c r="B286" t="s">
        <v>569</v>
      </c>
      <c r="C286" t="s">
        <v>570</v>
      </c>
      <c r="D286" t="str">
        <f>HYPERLINK("https://talan.bank.gov.ua/get-user-certificate/-wwVNpk7kiUIEs4AMvRN","Завантажити сертифікат")</f>
        <v>Завантажити сертифікат</v>
      </c>
    </row>
    <row r="287" spans="1:4" x14ac:dyDescent="0.3">
      <c r="A287" s="4">
        <v>286</v>
      </c>
      <c r="B287" t="s">
        <v>571</v>
      </c>
      <c r="C287" t="s">
        <v>572</v>
      </c>
      <c r="D287" t="str">
        <f>HYPERLINK("https://talan.bank.gov.ua/get-user-certificate/-wwVN5Z9FGgecvYRvuI0","Завантажити сертифікат")</f>
        <v>Завантажити сертифікат</v>
      </c>
    </row>
    <row r="288" spans="1:4" x14ac:dyDescent="0.3">
      <c r="A288" s="4">
        <v>287</v>
      </c>
      <c r="B288" t="s">
        <v>573</v>
      </c>
      <c r="C288" t="s">
        <v>574</v>
      </c>
      <c r="D288" t="str">
        <f>HYPERLINK("https://talan.bank.gov.ua/get-user-certificate/-wwVN7d63dpMl8bLZVvD","Завантажити сертифікат")</f>
        <v>Завантажити сертифікат</v>
      </c>
    </row>
    <row r="289" spans="1:4" x14ac:dyDescent="0.3">
      <c r="A289" s="4">
        <v>288</v>
      </c>
      <c r="B289" t="s">
        <v>575</v>
      </c>
      <c r="C289" t="s">
        <v>576</v>
      </c>
      <c r="D289" t="str">
        <f>HYPERLINK("https://talan.bank.gov.ua/get-user-certificate/-wwVNE8qGH8aMGvUuyaR","Завантажити сертифікат")</f>
        <v>Завантажити сертифікат</v>
      </c>
    </row>
    <row r="290" spans="1:4" x14ac:dyDescent="0.3">
      <c r="A290" s="4">
        <v>289</v>
      </c>
      <c r="B290" t="s">
        <v>577</v>
      </c>
      <c r="C290" t="s">
        <v>578</v>
      </c>
      <c r="D290" t="str">
        <f>HYPERLINK("https://talan.bank.gov.ua/get-user-certificate/-wwVNR4dClIOXAKghNzR","Завантажити сертифікат")</f>
        <v>Завантажити сертифікат</v>
      </c>
    </row>
    <row r="291" spans="1:4" x14ac:dyDescent="0.3">
      <c r="A291" s="4">
        <v>290</v>
      </c>
      <c r="B291" t="s">
        <v>579</v>
      </c>
      <c r="C291" t="s">
        <v>580</v>
      </c>
      <c r="D291" t="str">
        <f>HYPERLINK("https://talan.bank.gov.ua/get-user-certificate/-wwVNUT1uXLLxXpPN49l","Завантажити сертифікат")</f>
        <v>Завантажити сертифікат</v>
      </c>
    </row>
    <row r="292" spans="1:4" x14ac:dyDescent="0.3">
      <c r="A292" s="4">
        <v>291</v>
      </c>
      <c r="B292" t="s">
        <v>581</v>
      </c>
      <c r="C292" t="s">
        <v>582</v>
      </c>
      <c r="D292" t="str">
        <f>HYPERLINK("https://talan.bank.gov.ua/get-user-certificate/-wwVNm0bewdcAeH2GZOl","Завантажити сертифікат")</f>
        <v>Завантажити сертифікат</v>
      </c>
    </row>
    <row r="293" spans="1:4" x14ac:dyDescent="0.3">
      <c r="A293" s="4">
        <v>292</v>
      </c>
      <c r="B293" t="s">
        <v>583</v>
      </c>
      <c r="C293" t="s">
        <v>584</v>
      </c>
      <c r="D293" t="str">
        <f>HYPERLINK("https://talan.bank.gov.ua/get-user-certificate/-wwVNGRk74Nm2O14gxcH","Завантажити сертифікат")</f>
        <v>Завантажити сертифікат</v>
      </c>
    </row>
    <row r="294" spans="1:4" x14ac:dyDescent="0.3">
      <c r="A294" s="4">
        <v>293</v>
      </c>
      <c r="B294" t="s">
        <v>585</v>
      </c>
      <c r="C294" t="s">
        <v>586</v>
      </c>
      <c r="D294" t="str">
        <f>HYPERLINK("https://talan.bank.gov.ua/get-user-certificate/-wwVN1GEIz3ejnU5YVRY","Завантажити сертифікат")</f>
        <v>Завантажити сертифікат</v>
      </c>
    </row>
    <row r="295" spans="1:4" x14ac:dyDescent="0.3">
      <c r="A295" s="4">
        <v>294</v>
      </c>
      <c r="B295" t="s">
        <v>587</v>
      </c>
      <c r="C295" t="s">
        <v>588</v>
      </c>
      <c r="D295" t="str">
        <f>HYPERLINK("https://talan.bank.gov.ua/get-user-certificate/-wwVN4tbcNgEb-njMXMi","Завантажити сертифікат")</f>
        <v>Завантажити сертифікат</v>
      </c>
    </row>
    <row r="296" spans="1:4" x14ac:dyDescent="0.3">
      <c r="A296" s="4">
        <v>295</v>
      </c>
      <c r="B296" t="s">
        <v>589</v>
      </c>
      <c r="C296" t="s">
        <v>590</v>
      </c>
      <c r="D296" t="str">
        <f>HYPERLINK("https://talan.bank.gov.ua/get-user-certificate/-wwVNB0zcaU0zsD07Ao-","Завантажити сертифікат")</f>
        <v>Завантажити сертифікат</v>
      </c>
    </row>
    <row r="297" spans="1:4" x14ac:dyDescent="0.3">
      <c r="A297" s="4">
        <v>296</v>
      </c>
      <c r="B297" t="s">
        <v>591</v>
      </c>
      <c r="C297" t="s">
        <v>592</v>
      </c>
      <c r="D297" t="str">
        <f>HYPERLINK("https://talan.bank.gov.ua/get-user-certificate/-wwVNISp4fSBRDlxWmVF","Завантажити сертифікат")</f>
        <v>Завантажити сертифікат</v>
      </c>
    </row>
    <row r="298" spans="1:4" x14ac:dyDescent="0.3">
      <c r="A298" s="4">
        <v>297</v>
      </c>
      <c r="B298" t="s">
        <v>593</v>
      </c>
      <c r="C298" t="s">
        <v>594</v>
      </c>
      <c r="D298" t="str">
        <f>HYPERLINK("https://talan.bank.gov.ua/get-user-certificate/-wwVN0OEM5sDPU-HzwxZ","Завантажити сертифікат")</f>
        <v>Завантажити сертифікат</v>
      </c>
    </row>
    <row r="299" spans="1:4" x14ac:dyDescent="0.3">
      <c r="A299" s="4">
        <v>298</v>
      </c>
      <c r="B299" t="s">
        <v>595</v>
      </c>
      <c r="C299" t="s">
        <v>596</v>
      </c>
      <c r="D299" t="str">
        <f>HYPERLINK("https://talan.bank.gov.ua/get-user-certificate/-wwVN6U0qeZgVJBttlje","Завантажити сертифікат")</f>
        <v>Завантажити сертифікат</v>
      </c>
    </row>
    <row r="300" spans="1:4" x14ac:dyDescent="0.3">
      <c r="A300" s="4">
        <v>299</v>
      </c>
      <c r="B300" t="s">
        <v>597</v>
      </c>
      <c r="C300" t="s">
        <v>598</v>
      </c>
      <c r="D300" t="str">
        <f>HYPERLINK("https://talan.bank.gov.ua/get-user-certificate/-wwVNzXrhXR-9mtWZ4V9","Завантажити сертифікат")</f>
        <v>Завантажити сертифікат</v>
      </c>
    </row>
    <row r="301" spans="1:4" x14ac:dyDescent="0.3">
      <c r="A301" s="4">
        <v>300</v>
      </c>
      <c r="B301" t="s">
        <v>599</v>
      </c>
      <c r="C301" t="s">
        <v>600</v>
      </c>
      <c r="D301" t="str">
        <f>HYPERLINK("https://talan.bank.gov.ua/get-user-certificate/-wwVNboCP5M4_UUucj_P","Завантажити сертифікат")</f>
        <v>Завантажити сертифікат</v>
      </c>
    </row>
    <row r="302" spans="1:4" x14ac:dyDescent="0.3">
      <c r="A302" s="4">
        <v>301</v>
      </c>
      <c r="B302" t="s">
        <v>601</v>
      </c>
      <c r="C302" t="s">
        <v>602</v>
      </c>
      <c r="D302" t="str">
        <f>HYPERLINK("https://talan.bank.gov.ua/get-user-certificate/-wwVNuLdRCXwNBqtHHHA","Завантажити сертифікат")</f>
        <v>Завантажити сертифікат</v>
      </c>
    </row>
    <row r="303" spans="1:4" x14ac:dyDescent="0.3">
      <c r="A303" s="4">
        <v>302</v>
      </c>
      <c r="B303" t="s">
        <v>603</v>
      </c>
      <c r="C303" t="s">
        <v>604</v>
      </c>
      <c r="D303" t="str">
        <f>HYPERLINK("https://talan.bank.gov.ua/get-user-certificate/-wwVNkk6RDskrjPx-tdd","Завантажити сертифікат")</f>
        <v>Завантажити сертифікат</v>
      </c>
    </row>
    <row r="304" spans="1:4" x14ac:dyDescent="0.3">
      <c r="A304" s="4">
        <v>303</v>
      </c>
      <c r="B304" t="s">
        <v>605</v>
      </c>
      <c r="C304" t="s">
        <v>606</v>
      </c>
      <c r="D304" t="str">
        <f>HYPERLINK("https://talan.bank.gov.ua/get-user-certificate/-wwVNfxSlf-1r_mGIJR0","Завантажити сертифікат")</f>
        <v>Завантажити сертифікат</v>
      </c>
    </row>
    <row r="305" spans="1:4" x14ac:dyDescent="0.3">
      <c r="A305" s="4">
        <v>304</v>
      </c>
      <c r="B305" t="s">
        <v>607</v>
      </c>
      <c r="C305" t="s">
        <v>608</v>
      </c>
      <c r="D305" t="str">
        <f>HYPERLINK("https://talan.bank.gov.ua/get-user-certificate/-wwVNY5iLtWEOVRmWiiM","Завантажити сертифікат")</f>
        <v>Завантажити сертифікат</v>
      </c>
    </row>
    <row r="306" spans="1:4" x14ac:dyDescent="0.3">
      <c r="A306" s="4">
        <v>305</v>
      </c>
      <c r="B306" t="s">
        <v>609</v>
      </c>
      <c r="C306" t="s">
        <v>610</v>
      </c>
      <c r="D306" t="str">
        <f>HYPERLINK("https://talan.bank.gov.ua/get-user-certificate/-wwVNGHpKjpcYS0viVbQ","Завантажити сертифікат")</f>
        <v>Завантажити сертифікат</v>
      </c>
    </row>
    <row r="307" spans="1:4" x14ac:dyDescent="0.3">
      <c r="A307" s="4">
        <v>306</v>
      </c>
      <c r="B307" t="s">
        <v>611</v>
      </c>
      <c r="C307" t="s">
        <v>612</v>
      </c>
      <c r="D307" t="str">
        <f>HYPERLINK("https://talan.bank.gov.ua/get-user-certificate/-wwVNtNm78wZduNbVTgH","Завантажити сертифікат")</f>
        <v>Завантажити сертифікат</v>
      </c>
    </row>
    <row r="308" spans="1:4" x14ac:dyDescent="0.3">
      <c r="A308" s="4">
        <v>307</v>
      </c>
      <c r="B308" t="s">
        <v>613</v>
      </c>
      <c r="C308" t="s">
        <v>614</v>
      </c>
      <c r="D308" t="str">
        <f>HYPERLINK("https://talan.bank.gov.ua/get-user-certificate/-wwVNCkAqJxJ_o6w_-xo","Завантажити сертифікат")</f>
        <v>Завантажити сертифікат</v>
      </c>
    </row>
    <row r="309" spans="1:4" x14ac:dyDescent="0.3">
      <c r="A309" s="4">
        <v>308</v>
      </c>
      <c r="B309" t="s">
        <v>615</v>
      </c>
      <c r="C309" t="s">
        <v>616</v>
      </c>
      <c r="D309" t="str">
        <f>HYPERLINK("https://talan.bank.gov.ua/get-user-certificate/-wwVN3c3CVrHxjxmjXPK","Завантажити сертифікат")</f>
        <v>Завантажити сертифікат</v>
      </c>
    </row>
    <row r="310" spans="1:4" x14ac:dyDescent="0.3">
      <c r="A310" s="4">
        <v>309</v>
      </c>
      <c r="B310" t="s">
        <v>617</v>
      </c>
      <c r="C310" t="s">
        <v>618</v>
      </c>
      <c r="D310" t="str">
        <f>HYPERLINK("https://talan.bank.gov.ua/get-user-certificate/-wwVNvnbjNvu5qy0XPX1","Завантажити сертифікат")</f>
        <v>Завантажити сертифікат</v>
      </c>
    </row>
    <row r="311" spans="1:4" x14ac:dyDescent="0.3">
      <c r="A311" s="4">
        <v>310</v>
      </c>
      <c r="B311" t="s">
        <v>619</v>
      </c>
      <c r="C311" t="s">
        <v>620</v>
      </c>
      <c r="D311" t="str">
        <f>HYPERLINK("https://talan.bank.gov.ua/get-user-certificate/-wwVNrxkXrZ7wWEfQfEN","Завантажити сертифікат")</f>
        <v>Завантажити сертифікат</v>
      </c>
    </row>
    <row r="312" spans="1:4" x14ac:dyDescent="0.3">
      <c r="A312" s="4">
        <v>311</v>
      </c>
      <c r="B312" t="s">
        <v>621</v>
      </c>
      <c r="C312" t="s">
        <v>622</v>
      </c>
      <c r="D312" t="str">
        <f>HYPERLINK("https://talan.bank.gov.ua/get-user-certificate/-wwVN5sRN9cSr8cng5kt","Завантажити сертифікат")</f>
        <v>Завантажити сертифікат</v>
      </c>
    </row>
    <row r="313" spans="1:4" x14ac:dyDescent="0.3">
      <c r="A313" s="4">
        <v>312</v>
      </c>
      <c r="B313" t="s">
        <v>623</v>
      </c>
      <c r="C313" t="s">
        <v>624</v>
      </c>
      <c r="D313" t="str">
        <f>HYPERLINK("https://talan.bank.gov.ua/get-user-certificate/-wwVNg-vXdILx6-iZacc","Завантажити сертифікат")</f>
        <v>Завантажити сертифікат</v>
      </c>
    </row>
    <row r="314" spans="1:4" x14ac:dyDescent="0.3">
      <c r="A314" s="4">
        <v>313</v>
      </c>
      <c r="B314" t="s">
        <v>625</v>
      </c>
      <c r="C314" t="s">
        <v>626</v>
      </c>
      <c r="D314" t="str">
        <f>HYPERLINK("https://talan.bank.gov.ua/get-user-certificate/-wwVNQ0P7WejD1LAsdEg","Завантажити сертифікат")</f>
        <v>Завантажити сертифікат</v>
      </c>
    </row>
    <row r="315" spans="1:4" x14ac:dyDescent="0.3">
      <c r="A315" s="4">
        <v>314</v>
      </c>
      <c r="B315" t="s">
        <v>627</v>
      </c>
      <c r="C315" t="s">
        <v>628</v>
      </c>
      <c r="D315" t="str">
        <f>HYPERLINK("https://talan.bank.gov.ua/get-user-certificate/-wwVNmKaedXiFuHjIyzZ","Завантажити сертифікат")</f>
        <v>Завантажити сертифікат</v>
      </c>
    </row>
    <row r="316" spans="1:4" x14ac:dyDescent="0.3">
      <c r="A316" s="4">
        <v>315</v>
      </c>
      <c r="B316" t="s">
        <v>629</v>
      </c>
      <c r="C316" t="s">
        <v>630</v>
      </c>
      <c r="D316" t="str">
        <f>HYPERLINK("https://talan.bank.gov.ua/get-user-certificate/-wwVNgrYn0M4E9vsTZch","Завантажити сертифікат")</f>
        <v>Завантажити сертифікат</v>
      </c>
    </row>
    <row r="317" spans="1:4" x14ac:dyDescent="0.3">
      <c r="A317" s="4">
        <v>316</v>
      </c>
      <c r="B317" t="s">
        <v>631</v>
      </c>
      <c r="C317" t="s">
        <v>632</v>
      </c>
      <c r="D317" t="str">
        <f>HYPERLINK("https://talan.bank.gov.ua/get-user-certificate/-wwVN27Tk6XMVmjljsyM","Завантажити сертифікат")</f>
        <v>Завантажити сертифікат</v>
      </c>
    </row>
    <row r="318" spans="1:4" x14ac:dyDescent="0.3">
      <c r="A318" s="4">
        <v>317</v>
      </c>
      <c r="B318" t="s">
        <v>633</v>
      </c>
      <c r="C318" t="s">
        <v>634</v>
      </c>
      <c r="D318" t="str">
        <f>HYPERLINK("https://talan.bank.gov.ua/get-user-certificate/-wwVNJ5wsUgEExwPXHW1","Завантажити сертифікат")</f>
        <v>Завантажити сертифікат</v>
      </c>
    </row>
    <row r="319" spans="1:4" x14ac:dyDescent="0.3">
      <c r="A319" s="4">
        <v>318</v>
      </c>
      <c r="B319" t="s">
        <v>635</v>
      </c>
      <c r="C319" t="s">
        <v>636</v>
      </c>
      <c r="D319" t="str">
        <f>HYPERLINK("https://talan.bank.gov.ua/get-user-certificate/-wwVNbrzSoJyDfgRbtvn","Завантажити сертифікат")</f>
        <v>Завантажити сертифікат</v>
      </c>
    </row>
    <row r="320" spans="1:4" x14ac:dyDescent="0.3">
      <c r="A320" s="4">
        <v>319</v>
      </c>
      <c r="B320" t="s">
        <v>637</v>
      </c>
      <c r="C320" t="s">
        <v>638</v>
      </c>
      <c r="D320" t="str">
        <f>HYPERLINK("https://talan.bank.gov.ua/get-user-certificate/-wwVNhc4DLxRbLH2eLXN","Завантажити сертифікат")</f>
        <v>Завантажити сертифікат</v>
      </c>
    </row>
    <row r="321" spans="1:4" x14ac:dyDescent="0.3">
      <c r="A321" s="4">
        <v>320</v>
      </c>
      <c r="B321" t="s">
        <v>639</v>
      </c>
      <c r="C321" t="s">
        <v>640</v>
      </c>
      <c r="D321" t="str">
        <f>HYPERLINK("https://talan.bank.gov.ua/get-user-certificate/-wwVNqTaqMZK6Npqt52P","Завантажити сертифікат")</f>
        <v>Завантажити сертифікат</v>
      </c>
    </row>
    <row r="322" spans="1:4" x14ac:dyDescent="0.3">
      <c r="A322" s="4">
        <v>321</v>
      </c>
      <c r="B322" t="s">
        <v>641</v>
      </c>
      <c r="C322" t="s">
        <v>642</v>
      </c>
      <c r="D322" t="str">
        <f>HYPERLINK("https://talan.bank.gov.ua/get-user-certificate/-wwVN1nRkUXePBvTu_5X","Завантажити сертифікат")</f>
        <v>Завантажити сертифікат</v>
      </c>
    </row>
    <row r="323" spans="1:4" x14ac:dyDescent="0.3">
      <c r="A323" s="4">
        <v>322</v>
      </c>
      <c r="B323" t="s">
        <v>643</v>
      </c>
      <c r="C323" t="s">
        <v>644</v>
      </c>
      <c r="D323" t="str">
        <f>HYPERLINK("https://talan.bank.gov.ua/get-user-certificate/-wwVN15MhG50kFnGmeUp","Завантажити сертифікат")</f>
        <v>Завантажити сертифікат</v>
      </c>
    </row>
    <row r="324" spans="1:4" x14ac:dyDescent="0.3">
      <c r="A324" s="4">
        <v>323</v>
      </c>
      <c r="B324" t="s">
        <v>645</v>
      </c>
      <c r="C324" t="s">
        <v>646</v>
      </c>
      <c r="D324" t="str">
        <f>HYPERLINK("https://talan.bank.gov.ua/get-user-certificate/-wwVNJnnLm0zRM5J2q76","Завантажити сертифікат")</f>
        <v>Завантажити сертифікат</v>
      </c>
    </row>
    <row r="325" spans="1:4" x14ac:dyDescent="0.3">
      <c r="A325" s="4">
        <v>324</v>
      </c>
      <c r="B325" t="s">
        <v>647</v>
      </c>
      <c r="C325" t="s">
        <v>648</v>
      </c>
      <c r="D325" t="str">
        <f>HYPERLINK("https://talan.bank.gov.ua/get-user-certificate/-wwVNJLI8gWxmzigcfpb","Завантажити сертифікат")</f>
        <v>Завантажити сертифікат</v>
      </c>
    </row>
    <row r="326" spans="1:4" x14ac:dyDescent="0.3">
      <c r="A326" s="4">
        <v>325</v>
      </c>
      <c r="B326" t="s">
        <v>649</v>
      </c>
      <c r="C326" t="s">
        <v>650</v>
      </c>
      <c r="D326" t="str">
        <f>HYPERLINK("https://talan.bank.gov.ua/get-user-certificate/-wwVNk2AqxIrmZrT_iuj","Завантажити сертифікат")</f>
        <v>Завантажити сертифікат</v>
      </c>
    </row>
    <row r="327" spans="1:4" x14ac:dyDescent="0.3">
      <c r="A327" s="4">
        <v>326</v>
      </c>
      <c r="B327" t="s">
        <v>651</v>
      </c>
      <c r="C327" t="s">
        <v>652</v>
      </c>
      <c r="D327" t="str">
        <f>HYPERLINK("https://talan.bank.gov.ua/get-user-certificate/-wwVNwyGG_7lIIiPmNO6","Завантажити сертифікат")</f>
        <v>Завантажити сертифікат</v>
      </c>
    </row>
    <row r="328" spans="1:4" x14ac:dyDescent="0.3">
      <c r="A328" s="4">
        <v>327</v>
      </c>
      <c r="B328" t="s">
        <v>653</v>
      </c>
      <c r="C328" t="s">
        <v>654</v>
      </c>
      <c r="D328" t="str">
        <f>HYPERLINK("https://talan.bank.gov.ua/get-user-certificate/-wwVNCSpqAIdMrdlWbUn","Завантажити сертифікат")</f>
        <v>Завантажити сертифікат</v>
      </c>
    </row>
    <row r="329" spans="1:4" x14ac:dyDescent="0.3">
      <c r="A329" s="4">
        <v>328</v>
      </c>
      <c r="B329" t="s">
        <v>655</v>
      </c>
      <c r="C329" t="s">
        <v>656</v>
      </c>
      <c r="D329" t="str">
        <f>HYPERLINK("https://talan.bank.gov.ua/get-user-certificate/-wwVNsHWzAx253Z704NO","Завантажити сертифікат")</f>
        <v>Завантажити сертифікат</v>
      </c>
    </row>
    <row r="330" spans="1:4" x14ac:dyDescent="0.3">
      <c r="A330" s="4">
        <v>329</v>
      </c>
      <c r="B330" t="s">
        <v>657</v>
      </c>
      <c r="C330" t="s">
        <v>658</v>
      </c>
      <c r="D330" t="str">
        <f>HYPERLINK("https://talan.bank.gov.ua/get-user-certificate/-wwVNfdk9wW7kK2O4J3h","Завантажити сертифікат")</f>
        <v>Завантажити сертифікат</v>
      </c>
    </row>
    <row r="331" spans="1:4" x14ac:dyDescent="0.3">
      <c r="A331" s="4">
        <v>330</v>
      </c>
      <c r="B331" t="s">
        <v>659</v>
      </c>
      <c r="C331" t="s">
        <v>660</v>
      </c>
      <c r="D331" t="str">
        <f>HYPERLINK("https://talan.bank.gov.ua/get-user-certificate/-wwVNxXb0EWULATU6Ftb","Завантажити сертифікат")</f>
        <v>Завантажити сертифікат</v>
      </c>
    </row>
    <row r="332" spans="1:4" x14ac:dyDescent="0.3">
      <c r="A332" s="4">
        <v>331</v>
      </c>
      <c r="B332" t="s">
        <v>661</v>
      </c>
      <c r="C332" t="s">
        <v>662</v>
      </c>
      <c r="D332" t="str">
        <f>HYPERLINK("https://talan.bank.gov.ua/get-user-certificate/-wwVNQl50zOUfhzxdV-I","Завантажити сертифікат")</f>
        <v>Завантажити сертифікат</v>
      </c>
    </row>
    <row r="333" spans="1:4" x14ac:dyDescent="0.3">
      <c r="A333" s="4">
        <v>332</v>
      </c>
      <c r="B333" t="s">
        <v>663</v>
      </c>
      <c r="C333" t="s">
        <v>664</v>
      </c>
      <c r="D333" t="str">
        <f>HYPERLINK("https://talan.bank.gov.ua/get-user-certificate/-wwVNJrSvTy78DlAqBbq","Завантажити сертифікат")</f>
        <v>Завантажити сертифікат</v>
      </c>
    </row>
    <row r="334" spans="1:4" x14ac:dyDescent="0.3">
      <c r="A334" s="4">
        <v>333</v>
      </c>
      <c r="B334" t="s">
        <v>665</v>
      </c>
      <c r="C334" t="s">
        <v>666</v>
      </c>
      <c r="D334" t="str">
        <f>HYPERLINK("https://talan.bank.gov.ua/get-user-certificate/-wwVN7YCNjjEjtlTCWjh","Завантажити сертифікат")</f>
        <v>Завантажити сертифікат</v>
      </c>
    </row>
    <row r="335" spans="1:4" x14ac:dyDescent="0.3">
      <c r="A335" s="4">
        <v>334</v>
      </c>
      <c r="B335" t="s">
        <v>667</v>
      </c>
      <c r="C335" t="s">
        <v>668</v>
      </c>
      <c r="D335" t="str">
        <f>HYPERLINK("https://talan.bank.gov.ua/get-user-certificate/-wwVNv4fSrhRT9LWfBrp","Завантажити сертифікат")</f>
        <v>Завантажити сертифікат</v>
      </c>
    </row>
    <row r="336" spans="1:4" x14ac:dyDescent="0.3">
      <c r="A336" s="4">
        <v>335</v>
      </c>
      <c r="B336" t="s">
        <v>669</v>
      </c>
      <c r="C336" t="s">
        <v>670</v>
      </c>
      <c r="D336" t="str">
        <f>HYPERLINK("https://talan.bank.gov.ua/get-user-certificate/-wwVNGqrMN-rMbCAy7WW","Завантажити сертифікат")</f>
        <v>Завантажити сертифікат</v>
      </c>
    </row>
    <row r="337" spans="1:4" x14ac:dyDescent="0.3">
      <c r="A337" s="4">
        <v>336</v>
      </c>
      <c r="B337" t="s">
        <v>671</v>
      </c>
      <c r="C337" t="s">
        <v>672</v>
      </c>
      <c r="D337" t="str">
        <f>HYPERLINK("https://talan.bank.gov.ua/get-user-certificate/-wwVN93RIl2nP12WtP8q","Завантажити сертифікат")</f>
        <v>Завантажити сертифікат</v>
      </c>
    </row>
    <row r="338" spans="1:4" x14ac:dyDescent="0.3">
      <c r="A338" s="4">
        <v>337</v>
      </c>
      <c r="B338" t="s">
        <v>673</v>
      </c>
      <c r="C338" t="s">
        <v>674</v>
      </c>
      <c r="D338" t="str">
        <f>HYPERLINK("https://talan.bank.gov.ua/get-user-certificate/-wwVNtq413AGzvpUcRkw","Завантажити сертифікат")</f>
        <v>Завантажити сертифікат</v>
      </c>
    </row>
    <row r="339" spans="1:4" x14ac:dyDescent="0.3">
      <c r="A339" s="4">
        <v>338</v>
      </c>
      <c r="B339" t="s">
        <v>675</v>
      </c>
      <c r="C339" t="s">
        <v>676</v>
      </c>
      <c r="D339" t="str">
        <f>HYPERLINK("https://talan.bank.gov.ua/get-user-certificate/-wwVNW-WFmaIz3uY_k-x","Завантажити сертифікат")</f>
        <v>Завантажити сертифікат</v>
      </c>
    </row>
    <row r="340" spans="1:4" x14ac:dyDescent="0.3">
      <c r="A340" s="4">
        <v>339</v>
      </c>
      <c r="B340" t="s">
        <v>677</v>
      </c>
      <c r="C340" t="s">
        <v>678</v>
      </c>
      <c r="D340" t="str">
        <f>HYPERLINK("https://talan.bank.gov.ua/get-user-certificate/-wwVNfpfuTaHTtwFoEMV","Завантажити сертифікат")</f>
        <v>Завантажити сертифікат</v>
      </c>
    </row>
    <row r="341" spans="1:4" x14ac:dyDescent="0.3">
      <c r="A341" s="4">
        <v>340</v>
      </c>
      <c r="B341" t="s">
        <v>679</v>
      </c>
      <c r="C341" t="s">
        <v>680</v>
      </c>
      <c r="D341" t="str">
        <f>HYPERLINK("https://talan.bank.gov.ua/get-user-certificate/-wwVNhh2Nmq_c8JsRVmI","Завантажити сертифікат")</f>
        <v>Завантажити сертифікат</v>
      </c>
    </row>
    <row r="342" spans="1:4" x14ac:dyDescent="0.3">
      <c r="A342" s="4">
        <v>341</v>
      </c>
      <c r="B342" t="s">
        <v>681</v>
      </c>
      <c r="C342" t="s">
        <v>682</v>
      </c>
      <c r="D342" t="str">
        <f>HYPERLINK("https://talan.bank.gov.ua/get-user-certificate/-wwVNyOxkZ97FgHeC87J","Завантажити сертифікат")</f>
        <v>Завантажити сертифікат</v>
      </c>
    </row>
    <row r="343" spans="1:4" x14ac:dyDescent="0.3">
      <c r="A343" s="4">
        <v>342</v>
      </c>
      <c r="B343" t="s">
        <v>683</v>
      </c>
      <c r="C343" t="s">
        <v>684</v>
      </c>
      <c r="D343" t="str">
        <f>HYPERLINK("https://talan.bank.gov.ua/get-user-certificate/-wwVN3xSFloWT2JLEHam","Завантажити сертифікат")</f>
        <v>Завантажити сертифікат</v>
      </c>
    </row>
    <row r="344" spans="1:4" x14ac:dyDescent="0.3">
      <c r="A344" s="4">
        <v>343</v>
      </c>
      <c r="B344" t="s">
        <v>685</v>
      </c>
      <c r="C344" t="s">
        <v>686</v>
      </c>
      <c r="D344" t="str">
        <f>HYPERLINK("https://talan.bank.gov.ua/get-user-certificate/-wwVNmjhRRbJSdZtvXZE","Завантажити сертифікат")</f>
        <v>Завантажити сертифікат</v>
      </c>
    </row>
    <row r="345" spans="1:4" x14ac:dyDescent="0.3">
      <c r="A345" s="4">
        <v>344</v>
      </c>
      <c r="B345" t="s">
        <v>687</v>
      </c>
      <c r="C345" t="s">
        <v>688</v>
      </c>
      <c r="D345" t="str">
        <f>HYPERLINK("https://talan.bank.gov.ua/get-user-certificate/-wwVNwlljtmwE1MJgnrN","Завантажити сертифікат")</f>
        <v>Завантажити сертифікат</v>
      </c>
    </row>
    <row r="346" spans="1:4" x14ac:dyDescent="0.3">
      <c r="A346" s="4">
        <v>345</v>
      </c>
      <c r="B346" t="s">
        <v>689</v>
      </c>
      <c r="C346" t="s">
        <v>690</v>
      </c>
      <c r="D346" t="str">
        <f>HYPERLINK("https://talan.bank.gov.ua/get-user-certificate/-wwVNZDtXECF1laZVyTl","Завантажити сертифікат")</f>
        <v>Завантажити сертифікат</v>
      </c>
    </row>
    <row r="347" spans="1:4" x14ac:dyDescent="0.3">
      <c r="A347" s="4">
        <v>346</v>
      </c>
      <c r="B347" t="s">
        <v>691</v>
      </c>
      <c r="C347" t="s">
        <v>692</v>
      </c>
      <c r="D347" t="str">
        <f>HYPERLINK("https://talan.bank.gov.ua/get-user-certificate/-wwVNMzddI4sKmnDUl_Q","Завантажити сертифікат")</f>
        <v>Завантажити сертифікат</v>
      </c>
    </row>
    <row r="348" spans="1:4" x14ac:dyDescent="0.3">
      <c r="A348" s="4">
        <v>347</v>
      </c>
      <c r="B348" t="s">
        <v>693</v>
      </c>
      <c r="C348" t="s">
        <v>694</v>
      </c>
      <c r="D348" t="str">
        <f>HYPERLINK("https://talan.bank.gov.ua/get-user-certificate/-wwVNh214IOXZJcLer_f","Завантажити сертифікат")</f>
        <v>Завантажити сертифікат</v>
      </c>
    </row>
    <row r="349" spans="1:4" x14ac:dyDescent="0.3">
      <c r="A349" s="4">
        <v>348</v>
      </c>
      <c r="B349" t="s">
        <v>695</v>
      </c>
      <c r="C349" t="s">
        <v>696</v>
      </c>
      <c r="D349" t="str">
        <f>HYPERLINK("https://talan.bank.gov.ua/get-user-certificate/-wwVNplpWXmm4m6O1vBM","Завантажити сертифікат")</f>
        <v>Завантажити сертифікат</v>
      </c>
    </row>
    <row r="350" spans="1:4" x14ac:dyDescent="0.3">
      <c r="A350" s="4">
        <v>349</v>
      </c>
      <c r="B350" t="s">
        <v>697</v>
      </c>
      <c r="C350" t="s">
        <v>698</v>
      </c>
      <c r="D350" t="str">
        <f>HYPERLINK("https://talan.bank.gov.ua/get-user-certificate/-wwVNlm-QGkzGqfGcc86","Завантажити сертифікат")</f>
        <v>Завантажити сертифікат</v>
      </c>
    </row>
    <row r="351" spans="1:4" x14ac:dyDescent="0.3">
      <c r="A351" s="4">
        <v>350</v>
      </c>
      <c r="B351" t="s">
        <v>699</v>
      </c>
      <c r="C351" t="s">
        <v>700</v>
      </c>
      <c r="D351" t="str">
        <f>HYPERLINK("https://talan.bank.gov.ua/get-user-certificate/-wwVNwIB9Z5PAzmZk0ih","Завантажити сертифікат")</f>
        <v>Завантажити сертифікат</v>
      </c>
    </row>
    <row r="352" spans="1:4" x14ac:dyDescent="0.3">
      <c r="A352" s="4">
        <v>351</v>
      </c>
      <c r="B352" t="s">
        <v>701</v>
      </c>
      <c r="C352" t="s">
        <v>702</v>
      </c>
      <c r="D352" t="str">
        <f>HYPERLINK("https://talan.bank.gov.ua/get-user-certificate/-wwVNt9IkH4LCbnn0zet","Завантажити сертифікат")</f>
        <v>Завантажити сертифікат</v>
      </c>
    </row>
    <row r="353" spans="1:4" x14ac:dyDescent="0.3">
      <c r="A353" s="4">
        <v>352</v>
      </c>
      <c r="B353" t="s">
        <v>703</v>
      </c>
      <c r="C353" t="s">
        <v>704</v>
      </c>
      <c r="D353" t="str">
        <f>HYPERLINK("https://talan.bank.gov.ua/get-user-certificate/-wwVNoTd9flimVeEVN7O","Завантажити сертифікат")</f>
        <v>Завантажити сертифікат</v>
      </c>
    </row>
    <row r="354" spans="1:4" x14ac:dyDescent="0.3">
      <c r="A354" s="4">
        <v>353</v>
      </c>
      <c r="B354" t="s">
        <v>705</v>
      </c>
      <c r="C354" t="s">
        <v>706</v>
      </c>
      <c r="D354" t="str">
        <f>HYPERLINK("https://talan.bank.gov.ua/get-user-certificate/-wwVNUcvQUGbBEdqR9-6","Завантажити сертифікат")</f>
        <v>Завантажити сертифікат</v>
      </c>
    </row>
    <row r="355" spans="1:4" x14ac:dyDescent="0.3">
      <c r="A355" s="4">
        <v>354</v>
      </c>
      <c r="B355" t="s">
        <v>707</v>
      </c>
      <c r="C355" t="s">
        <v>708</v>
      </c>
      <c r="D355" t="str">
        <f>HYPERLINK("https://talan.bank.gov.ua/get-user-certificate/-wwVNwHj9YXU1w0XSnaz","Завантажити сертифікат")</f>
        <v>Завантажити сертифікат</v>
      </c>
    </row>
    <row r="356" spans="1:4" x14ac:dyDescent="0.3">
      <c r="A356" s="4">
        <v>355</v>
      </c>
      <c r="B356" t="s">
        <v>709</v>
      </c>
      <c r="C356" t="s">
        <v>710</v>
      </c>
      <c r="D356" t="str">
        <f>HYPERLINK("https://talan.bank.gov.ua/get-user-certificate/-wwVNlRwessRri9xygRO","Завантажити сертифікат")</f>
        <v>Завантажити сертифікат</v>
      </c>
    </row>
    <row r="357" spans="1:4" x14ac:dyDescent="0.3">
      <c r="A357" s="4">
        <v>356</v>
      </c>
      <c r="B357" t="s">
        <v>711</v>
      </c>
      <c r="C357" t="s">
        <v>712</v>
      </c>
      <c r="D357" t="str">
        <f>HYPERLINK("https://talan.bank.gov.ua/get-user-certificate/-wwVNCsOxEt1z27Vxrzj","Завантажити сертифікат")</f>
        <v>Завантажити сертифікат</v>
      </c>
    </row>
    <row r="358" spans="1:4" x14ac:dyDescent="0.3">
      <c r="A358" s="4">
        <v>357</v>
      </c>
      <c r="B358" t="s">
        <v>713</v>
      </c>
      <c r="C358" t="s">
        <v>714</v>
      </c>
      <c r="D358" t="str">
        <f>HYPERLINK("https://talan.bank.gov.ua/get-user-certificate/-wwVNwGrNnImW-D2QuFn","Завантажити сертифікат")</f>
        <v>Завантажити сертифікат</v>
      </c>
    </row>
    <row r="359" spans="1:4" x14ac:dyDescent="0.3">
      <c r="A359" s="4">
        <v>358</v>
      </c>
      <c r="B359" t="s">
        <v>715</v>
      </c>
      <c r="C359" t="s">
        <v>716</v>
      </c>
      <c r="D359" t="str">
        <f>HYPERLINK("https://talan.bank.gov.ua/get-user-certificate/-wwVNRd_IrGtmsPlHnw4","Завантажити сертифікат")</f>
        <v>Завантажити сертифікат</v>
      </c>
    </row>
    <row r="360" spans="1:4" x14ac:dyDescent="0.3">
      <c r="A360" s="4">
        <v>359</v>
      </c>
      <c r="B360" t="s">
        <v>717</v>
      </c>
      <c r="C360" t="s">
        <v>718</v>
      </c>
      <c r="D360" t="str">
        <f>HYPERLINK("https://talan.bank.gov.ua/get-user-certificate/-wwVNq8TeoUTyB2DGHqw","Завантажити сертифікат")</f>
        <v>Завантажити сертифікат</v>
      </c>
    </row>
    <row r="361" spans="1:4" x14ac:dyDescent="0.3">
      <c r="A361" s="4">
        <v>360</v>
      </c>
      <c r="B361" t="s">
        <v>719</v>
      </c>
      <c r="C361" t="s">
        <v>720</v>
      </c>
      <c r="D361" t="str">
        <f>HYPERLINK("https://talan.bank.gov.ua/get-user-certificate/-wwVNmWGfGboi-IVMZQt","Завантажити сертифікат")</f>
        <v>Завантажити сертифікат</v>
      </c>
    </row>
    <row r="362" spans="1:4" x14ac:dyDescent="0.3">
      <c r="A362" s="4">
        <v>361</v>
      </c>
      <c r="B362" t="s">
        <v>721</v>
      </c>
      <c r="C362" t="s">
        <v>722</v>
      </c>
      <c r="D362" t="str">
        <f>HYPERLINK("https://talan.bank.gov.ua/get-user-certificate/-wwVNrRN71mTB-_h-Hm1","Завантажити сертифікат")</f>
        <v>Завантажити сертифікат</v>
      </c>
    </row>
    <row r="363" spans="1:4" x14ac:dyDescent="0.3">
      <c r="A363" s="4">
        <v>362</v>
      </c>
      <c r="B363" t="s">
        <v>723</v>
      </c>
      <c r="C363" t="s">
        <v>724</v>
      </c>
      <c r="D363" t="str">
        <f>HYPERLINK("https://talan.bank.gov.ua/get-user-certificate/-wwVNh-7xY0atMK07LAW","Завантажити сертифікат")</f>
        <v>Завантажити сертифікат</v>
      </c>
    </row>
    <row r="364" spans="1:4" x14ac:dyDescent="0.3">
      <c r="A364" s="4">
        <v>363</v>
      </c>
      <c r="B364" t="s">
        <v>725</v>
      </c>
      <c r="C364" t="s">
        <v>726</v>
      </c>
      <c r="D364" t="str">
        <f>HYPERLINK("https://talan.bank.gov.ua/get-user-certificate/-wwVN7IyG1zDoVkPpsLh","Завантажити сертифікат")</f>
        <v>Завантажити сертифікат</v>
      </c>
    </row>
    <row r="365" spans="1:4" x14ac:dyDescent="0.3">
      <c r="A365" s="4">
        <v>364</v>
      </c>
      <c r="B365" t="s">
        <v>727</v>
      </c>
      <c r="C365" t="s">
        <v>728</v>
      </c>
      <c r="D365" t="str">
        <f>HYPERLINK("https://talan.bank.gov.ua/get-user-certificate/-wwVNjZNMJTfpWWpr7Il","Завантажити сертифікат")</f>
        <v>Завантажити сертифікат</v>
      </c>
    </row>
    <row r="366" spans="1:4" x14ac:dyDescent="0.3">
      <c r="A366" s="4">
        <v>365</v>
      </c>
      <c r="B366" t="s">
        <v>729</v>
      </c>
      <c r="C366" t="s">
        <v>730</v>
      </c>
      <c r="D366" t="str">
        <f>HYPERLINK("https://talan.bank.gov.ua/get-user-certificate/-wwVNykmh8b172BgtO7m","Завантажити сертифікат")</f>
        <v>Завантажити сертифікат</v>
      </c>
    </row>
    <row r="367" spans="1:4" x14ac:dyDescent="0.3">
      <c r="A367" s="4">
        <v>366</v>
      </c>
      <c r="B367" t="s">
        <v>731</v>
      </c>
      <c r="C367" t="s">
        <v>732</v>
      </c>
      <c r="D367" t="str">
        <f>HYPERLINK("https://talan.bank.gov.ua/get-user-certificate/-wwVNga-J5Il4ooRoHUT","Завантажити сертифікат")</f>
        <v>Завантажити сертифікат</v>
      </c>
    </row>
    <row r="368" spans="1:4" x14ac:dyDescent="0.3">
      <c r="A368" s="4">
        <v>367</v>
      </c>
      <c r="B368" t="s">
        <v>733</v>
      </c>
      <c r="C368" t="s">
        <v>734</v>
      </c>
      <c r="D368" t="str">
        <f>HYPERLINK("https://talan.bank.gov.ua/get-user-certificate/-wwVNXhN65RAp3V8C2gN","Завантажити сертифікат")</f>
        <v>Завантажити сертифікат</v>
      </c>
    </row>
    <row r="369" spans="1:4" x14ac:dyDescent="0.3">
      <c r="A369" s="4">
        <v>368</v>
      </c>
      <c r="B369" t="s">
        <v>735</v>
      </c>
      <c r="C369" t="s">
        <v>736</v>
      </c>
      <c r="D369" t="str">
        <f>HYPERLINK("https://talan.bank.gov.ua/get-user-certificate/-wwVNXkA_nvmOMj7hkwc","Завантажити сертифікат")</f>
        <v>Завантажити сертифікат</v>
      </c>
    </row>
    <row r="370" spans="1:4" x14ac:dyDescent="0.3">
      <c r="A370" s="4">
        <v>369</v>
      </c>
      <c r="B370" t="s">
        <v>737</v>
      </c>
      <c r="C370" t="s">
        <v>738</v>
      </c>
      <c r="D370" t="str">
        <f>HYPERLINK("https://talan.bank.gov.ua/get-user-certificate/-wwVNk37PoT8J2JkUqQc","Завантажити сертифікат")</f>
        <v>Завантажити сертифікат</v>
      </c>
    </row>
    <row r="371" spans="1:4" x14ac:dyDescent="0.3">
      <c r="A371" s="4">
        <v>370</v>
      </c>
      <c r="B371" t="s">
        <v>739</v>
      </c>
      <c r="C371" t="s">
        <v>740</v>
      </c>
      <c r="D371" t="str">
        <f>HYPERLINK("https://talan.bank.gov.ua/get-user-certificate/-wwVNcNNoCSCeEePxYm9","Завантажити сертифікат")</f>
        <v>Завантажити сертифікат</v>
      </c>
    </row>
    <row r="372" spans="1:4" x14ac:dyDescent="0.3">
      <c r="A372" s="4">
        <v>371</v>
      </c>
      <c r="B372" t="s">
        <v>741</v>
      </c>
      <c r="C372" t="s">
        <v>742</v>
      </c>
      <c r="D372" t="str">
        <f>HYPERLINK("https://talan.bank.gov.ua/get-user-certificate/-wwVNlk1ca6PZE-cN0RK","Завантажити сертифікат")</f>
        <v>Завантажити сертифікат</v>
      </c>
    </row>
    <row r="373" spans="1:4" x14ac:dyDescent="0.3">
      <c r="A373" s="4">
        <v>372</v>
      </c>
      <c r="B373" t="s">
        <v>743</v>
      </c>
      <c r="C373" t="s">
        <v>744</v>
      </c>
      <c r="D373" t="str">
        <f>HYPERLINK("https://talan.bank.gov.ua/get-user-certificate/-wwVNEFLkl56m8Ee5ss_","Завантажити сертифікат")</f>
        <v>Завантажити сертифікат</v>
      </c>
    </row>
    <row r="374" spans="1:4" x14ac:dyDescent="0.3">
      <c r="A374" s="4">
        <v>373</v>
      </c>
      <c r="B374" t="s">
        <v>745</v>
      </c>
      <c r="C374" t="s">
        <v>746</v>
      </c>
      <c r="D374" t="str">
        <f>HYPERLINK("https://talan.bank.gov.ua/get-user-certificate/-wwVNfb2eypTJHIYF6bD","Завантажити сертифікат")</f>
        <v>Завантажити сертифікат</v>
      </c>
    </row>
    <row r="375" spans="1:4" x14ac:dyDescent="0.3">
      <c r="A375" s="4">
        <v>374</v>
      </c>
      <c r="B375" t="s">
        <v>747</v>
      </c>
      <c r="C375" t="s">
        <v>748</v>
      </c>
      <c r="D375" t="str">
        <f>HYPERLINK("https://talan.bank.gov.ua/get-user-certificate/-wwVNZNNoK8FE5WN3NSA","Завантажити сертифікат")</f>
        <v>Завантажити сертифікат</v>
      </c>
    </row>
    <row r="376" spans="1:4" x14ac:dyDescent="0.3">
      <c r="A376" s="4">
        <v>375</v>
      </c>
      <c r="B376" t="s">
        <v>749</v>
      </c>
      <c r="C376" t="s">
        <v>750</v>
      </c>
      <c r="D376" t="str">
        <f>HYPERLINK("https://talan.bank.gov.ua/get-user-certificate/-wwVNmBN2sANH_zc1OEH","Завантажити сертифікат")</f>
        <v>Завантажити сертифікат</v>
      </c>
    </row>
    <row r="377" spans="1:4" x14ac:dyDescent="0.3">
      <c r="A377" s="4">
        <v>376</v>
      </c>
      <c r="B377" t="s">
        <v>751</v>
      </c>
      <c r="C377" t="s">
        <v>752</v>
      </c>
      <c r="D377" t="str">
        <f>HYPERLINK("https://talan.bank.gov.ua/get-user-certificate/-wwVNlYppY1y9wG7PzhJ","Завантажити сертифікат")</f>
        <v>Завантажити сертифікат</v>
      </c>
    </row>
    <row r="378" spans="1:4" x14ac:dyDescent="0.3">
      <c r="A378" s="4">
        <v>377</v>
      </c>
      <c r="B378" t="s">
        <v>753</v>
      </c>
      <c r="C378" t="s">
        <v>754</v>
      </c>
      <c r="D378" t="str">
        <f>HYPERLINK("https://talan.bank.gov.ua/get-user-certificate/-wwVN9oRb4RzN24fVC0y","Завантажити сертифікат")</f>
        <v>Завантажити сертифікат</v>
      </c>
    </row>
    <row r="379" spans="1:4" x14ac:dyDescent="0.3">
      <c r="A379" s="4">
        <v>378</v>
      </c>
      <c r="B379" t="s">
        <v>755</v>
      </c>
      <c r="C379" t="s">
        <v>756</v>
      </c>
      <c r="D379" t="str">
        <f>HYPERLINK("https://talan.bank.gov.ua/get-user-certificate/-wwVN7MUfWq_RpoeXZN-","Завантажити сертифікат")</f>
        <v>Завантажити сертифікат</v>
      </c>
    </row>
    <row r="380" spans="1:4" x14ac:dyDescent="0.3">
      <c r="A380" s="4">
        <v>379</v>
      </c>
      <c r="B380" t="s">
        <v>757</v>
      </c>
      <c r="C380" t="s">
        <v>758</v>
      </c>
      <c r="D380" t="str">
        <f>HYPERLINK("https://talan.bank.gov.ua/get-user-certificate/-wwVN3ln1hzTlnzRQOuJ","Завантажити сертифікат")</f>
        <v>Завантажити сертифікат</v>
      </c>
    </row>
    <row r="381" spans="1:4" x14ac:dyDescent="0.3">
      <c r="A381" s="4">
        <v>380</v>
      </c>
      <c r="B381" t="s">
        <v>759</v>
      </c>
      <c r="C381" t="s">
        <v>760</v>
      </c>
      <c r="D381" t="str">
        <f>HYPERLINK("https://talan.bank.gov.ua/get-user-certificate/-wwVNG5-xwVfSvB5RHsS","Завантажити сертифікат")</f>
        <v>Завантажити сертифікат</v>
      </c>
    </row>
    <row r="382" spans="1:4" x14ac:dyDescent="0.3">
      <c r="A382" s="4">
        <v>381</v>
      </c>
      <c r="B382" t="s">
        <v>761</v>
      </c>
      <c r="C382" t="s">
        <v>762</v>
      </c>
      <c r="D382" t="str">
        <f>HYPERLINK("https://talan.bank.gov.ua/get-user-certificate/-wwVNdDDrzGf9wsUKXqU","Завантажити сертифікат")</f>
        <v>Завантажити сертифікат</v>
      </c>
    </row>
    <row r="383" spans="1:4" x14ac:dyDescent="0.3">
      <c r="A383" s="4">
        <v>382</v>
      </c>
      <c r="B383" t="s">
        <v>763</v>
      </c>
      <c r="C383" t="s">
        <v>764</v>
      </c>
      <c r="D383" t="str">
        <f>HYPERLINK("https://talan.bank.gov.ua/get-user-certificate/-wwVNimxkStvexU_0HvZ","Завантажити сертифікат")</f>
        <v>Завантажити сертифікат</v>
      </c>
    </row>
    <row r="384" spans="1:4" x14ac:dyDescent="0.3">
      <c r="A384" s="4">
        <v>383</v>
      </c>
      <c r="B384" t="s">
        <v>765</v>
      </c>
      <c r="C384" t="s">
        <v>766</v>
      </c>
      <c r="D384" t="str">
        <f>HYPERLINK("https://talan.bank.gov.ua/get-user-certificate/-wwVNg4yDGzrbyMX1Xnu","Завантажити сертифікат")</f>
        <v>Завантажити сертифікат</v>
      </c>
    </row>
    <row r="385" spans="1:4" x14ac:dyDescent="0.3">
      <c r="A385" s="4">
        <v>384</v>
      </c>
      <c r="B385" t="s">
        <v>767</v>
      </c>
      <c r="C385" t="s">
        <v>768</v>
      </c>
      <c r="D385" t="str">
        <f>HYPERLINK("https://talan.bank.gov.ua/get-user-certificate/-wwVNA6tRBWG3LlWxAhu","Завантажити сертифікат")</f>
        <v>Завантажити сертифікат</v>
      </c>
    </row>
    <row r="386" spans="1:4" x14ac:dyDescent="0.3">
      <c r="A386" s="4">
        <v>385</v>
      </c>
      <c r="B386" t="s">
        <v>769</v>
      </c>
      <c r="C386" t="s">
        <v>770</v>
      </c>
      <c r="D386" t="str">
        <f>HYPERLINK("https://talan.bank.gov.ua/get-user-certificate/-wwVNLIUosth3GTBRYmH","Завантажити сертифікат")</f>
        <v>Завантажити сертифікат</v>
      </c>
    </row>
    <row r="387" spans="1:4" x14ac:dyDescent="0.3">
      <c r="A387" s="4">
        <v>386</v>
      </c>
      <c r="B387" t="s">
        <v>771</v>
      </c>
      <c r="C387" t="s">
        <v>772</v>
      </c>
      <c r="D387" t="str">
        <f>HYPERLINK("https://talan.bank.gov.ua/get-user-certificate/-wwVNxjb5LtRtvBtuT2F","Завантажити сертифікат")</f>
        <v>Завантажити сертифікат</v>
      </c>
    </row>
    <row r="388" spans="1:4" x14ac:dyDescent="0.3">
      <c r="A388" s="4">
        <v>387</v>
      </c>
      <c r="B388" t="s">
        <v>773</v>
      </c>
      <c r="C388" t="s">
        <v>774</v>
      </c>
      <c r="D388" t="str">
        <f>HYPERLINK("https://talan.bank.gov.ua/get-user-certificate/-wwVNg33fAj8KL4cne7v","Завантажити сертифікат")</f>
        <v>Завантажити сертифікат</v>
      </c>
    </row>
    <row r="389" spans="1:4" x14ac:dyDescent="0.3">
      <c r="A389" s="4">
        <v>388</v>
      </c>
      <c r="B389" t="s">
        <v>775</v>
      </c>
      <c r="C389" t="s">
        <v>776</v>
      </c>
      <c r="D389" t="str">
        <f>HYPERLINK("https://talan.bank.gov.ua/get-user-certificate/-wwVNk3SSFOaQlROlAPx","Завантажити сертифікат")</f>
        <v>Завантажити сертифікат</v>
      </c>
    </row>
    <row r="390" spans="1:4" x14ac:dyDescent="0.3">
      <c r="A390" s="4">
        <v>389</v>
      </c>
      <c r="B390" t="s">
        <v>777</v>
      </c>
      <c r="C390" t="s">
        <v>778</v>
      </c>
      <c r="D390" t="str">
        <f>HYPERLINK("https://talan.bank.gov.ua/get-user-certificate/-wwVNXH12aZ9PUgtB11D","Завантажити сертифікат")</f>
        <v>Завантажити сертифікат</v>
      </c>
    </row>
    <row r="391" spans="1:4" x14ac:dyDescent="0.3">
      <c r="A391" s="4">
        <v>390</v>
      </c>
      <c r="B391" t="s">
        <v>779</v>
      </c>
      <c r="C391" t="s">
        <v>780</v>
      </c>
      <c r="D391" t="str">
        <f>HYPERLINK("https://talan.bank.gov.ua/get-user-certificate/-wwVNwqobSttIH1ruHIZ","Завантажити сертифікат")</f>
        <v>Завантажити сертифікат</v>
      </c>
    </row>
    <row r="392" spans="1:4" x14ac:dyDescent="0.3">
      <c r="A392" s="4">
        <v>391</v>
      </c>
      <c r="B392" t="s">
        <v>781</v>
      </c>
      <c r="C392" t="s">
        <v>782</v>
      </c>
      <c r="D392" t="str">
        <f>HYPERLINK("https://talan.bank.gov.ua/get-user-certificate/-wwVNmcb7Tytvm9PBD77","Завантажити сертифікат")</f>
        <v>Завантажити сертифікат</v>
      </c>
    </row>
    <row r="393" spans="1:4" x14ac:dyDescent="0.3">
      <c r="A393" s="4">
        <v>392</v>
      </c>
      <c r="B393" t="s">
        <v>783</v>
      </c>
      <c r="C393" t="s">
        <v>784</v>
      </c>
      <c r="D393" t="str">
        <f>HYPERLINK("https://talan.bank.gov.ua/get-user-certificate/-wwVNtI9OMPpC5tIN5Mo","Завантажити сертифікат")</f>
        <v>Завантажити сертифікат</v>
      </c>
    </row>
    <row r="394" spans="1:4" x14ac:dyDescent="0.3">
      <c r="A394" s="4">
        <v>393</v>
      </c>
      <c r="B394" t="s">
        <v>785</v>
      </c>
      <c r="C394" t="s">
        <v>786</v>
      </c>
      <c r="D394" t="str">
        <f>HYPERLINK("https://talan.bank.gov.ua/get-user-certificate/-wwVNmuj408Cl3tb4D-g","Завантажити сертифікат")</f>
        <v>Завантажити сертифікат</v>
      </c>
    </row>
    <row r="395" spans="1:4" x14ac:dyDescent="0.3">
      <c r="A395" s="4">
        <v>394</v>
      </c>
      <c r="B395" t="s">
        <v>787</v>
      </c>
      <c r="C395" t="s">
        <v>788</v>
      </c>
      <c r="D395" t="str">
        <f>HYPERLINK("https://talan.bank.gov.ua/get-user-certificate/-wwVN85ulcN06pMkRRfb","Завантажити сертифікат")</f>
        <v>Завантажити сертифікат</v>
      </c>
    </row>
    <row r="396" spans="1:4" x14ac:dyDescent="0.3">
      <c r="A396" s="4">
        <v>395</v>
      </c>
      <c r="B396" t="s">
        <v>789</v>
      </c>
      <c r="C396" t="s">
        <v>790</v>
      </c>
      <c r="D396" t="str">
        <f>HYPERLINK("https://talan.bank.gov.ua/get-user-certificate/-wwVNR9cbVFqwtGlqBHS","Завантажити сертифікат")</f>
        <v>Завантажити сертифікат</v>
      </c>
    </row>
    <row r="397" spans="1:4" x14ac:dyDescent="0.3">
      <c r="A397" s="4">
        <v>396</v>
      </c>
      <c r="B397" t="s">
        <v>791</v>
      </c>
      <c r="C397" t="s">
        <v>792</v>
      </c>
      <c r="D397" t="str">
        <f>HYPERLINK("https://talan.bank.gov.ua/get-user-certificate/-wwVNtoJUEgSuoOIv6-J","Завантажити сертифікат")</f>
        <v>Завантажити сертифікат</v>
      </c>
    </row>
    <row r="398" spans="1:4" x14ac:dyDescent="0.3">
      <c r="A398" s="4">
        <v>397</v>
      </c>
      <c r="B398" t="s">
        <v>793</v>
      </c>
      <c r="C398" t="s">
        <v>794</v>
      </c>
      <c r="D398" t="str">
        <f>HYPERLINK("https://talan.bank.gov.ua/get-user-certificate/-wwVNj-58HPURtav32VZ","Завантажити сертифікат")</f>
        <v>Завантажити сертифікат</v>
      </c>
    </row>
    <row r="399" spans="1:4" x14ac:dyDescent="0.3">
      <c r="A399" s="4">
        <v>398</v>
      </c>
      <c r="B399" t="s">
        <v>795</v>
      </c>
      <c r="C399" t="s">
        <v>796</v>
      </c>
      <c r="D399" t="str">
        <f>HYPERLINK("https://talan.bank.gov.ua/get-user-certificate/-wwVN_x08d1Rw_5BHJyB","Завантажити сертифікат")</f>
        <v>Завантажити сертифікат</v>
      </c>
    </row>
    <row r="400" spans="1:4" x14ac:dyDescent="0.3">
      <c r="A400" s="4">
        <v>399</v>
      </c>
      <c r="B400" t="s">
        <v>797</v>
      </c>
      <c r="C400" t="s">
        <v>798</v>
      </c>
      <c r="D400" t="str">
        <f>HYPERLINK("https://talan.bank.gov.ua/get-user-certificate/-wwVN7b8CVCNED32_hzW","Завантажити сертифікат")</f>
        <v>Завантажити сертифікат</v>
      </c>
    </row>
    <row r="401" spans="1:4" x14ac:dyDescent="0.3">
      <c r="A401" s="4">
        <v>400</v>
      </c>
      <c r="B401" t="s">
        <v>799</v>
      </c>
      <c r="C401" t="s">
        <v>800</v>
      </c>
      <c r="D401" t="str">
        <f>HYPERLINK("https://talan.bank.gov.ua/get-user-certificate/-wwVNwSk68q9umWz6eJ1","Завантажити сертифікат")</f>
        <v>Завантажити сертифікат</v>
      </c>
    </row>
    <row r="402" spans="1:4" x14ac:dyDescent="0.3">
      <c r="A402" s="4">
        <v>401</v>
      </c>
      <c r="B402" t="s">
        <v>801</v>
      </c>
      <c r="C402" t="s">
        <v>802</v>
      </c>
      <c r="D402" t="str">
        <f>HYPERLINK("https://talan.bank.gov.ua/get-user-certificate/-wwVNzzTmsO5fI31Pd6M","Завантажити сертифікат")</f>
        <v>Завантажити сертифікат</v>
      </c>
    </row>
    <row r="403" spans="1:4" x14ac:dyDescent="0.3">
      <c r="A403" s="4">
        <v>402</v>
      </c>
      <c r="B403" t="s">
        <v>803</v>
      </c>
      <c r="C403" t="s">
        <v>804</v>
      </c>
      <c r="D403" t="str">
        <f>HYPERLINK("https://talan.bank.gov.ua/get-user-certificate/-wwVNMpOPG_YTMvBkDRX","Завантажити сертифікат")</f>
        <v>Завантажити сертифікат</v>
      </c>
    </row>
    <row r="404" spans="1:4" x14ac:dyDescent="0.3">
      <c r="A404" s="4">
        <v>403</v>
      </c>
      <c r="B404" t="s">
        <v>805</v>
      </c>
      <c r="C404" t="s">
        <v>806</v>
      </c>
      <c r="D404" t="str">
        <f>HYPERLINK("https://talan.bank.gov.ua/get-user-certificate/-wwVNjgaohrupY9_ACEP","Завантажити сертифікат")</f>
        <v>Завантажити сертифікат</v>
      </c>
    </row>
    <row r="405" spans="1:4" x14ac:dyDescent="0.3">
      <c r="A405" s="4">
        <v>404</v>
      </c>
      <c r="B405" t="s">
        <v>807</v>
      </c>
      <c r="C405" t="s">
        <v>808</v>
      </c>
      <c r="D405" t="str">
        <f>HYPERLINK("https://talan.bank.gov.ua/get-user-certificate/-wwVNPACzXSvXw3gX7le","Завантажити сертифікат")</f>
        <v>Завантажити сертифікат</v>
      </c>
    </row>
    <row r="406" spans="1:4" x14ac:dyDescent="0.3">
      <c r="A406" s="4">
        <v>405</v>
      </c>
      <c r="B406" t="s">
        <v>809</v>
      </c>
      <c r="C406" t="s">
        <v>810</v>
      </c>
      <c r="D406" t="str">
        <f>HYPERLINK("https://talan.bank.gov.ua/get-user-certificate/-wwVNppP8dDfAquoVf8b","Завантажити сертифікат")</f>
        <v>Завантажити сертифікат</v>
      </c>
    </row>
    <row r="407" spans="1:4" x14ac:dyDescent="0.3">
      <c r="A407" s="4">
        <v>406</v>
      </c>
      <c r="B407" t="s">
        <v>811</v>
      </c>
      <c r="C407" t="s">
        <v>812</v>
      </c>
      <c r="D407" t="str">
        <f>HYPERLINK("https://talan.bank.gov.ua/get-user-certificate/-wwVNbV-e_FjYRkt5ajM","Завантажити сертифікат")</f>
        <v>Завантажити сертифікат</v>
      </c>
    </row>
    <row r="408" spans="1:4" x14ac:dyDescent="0.3">
      <c r="A408" s="4">
        <v>407</v>
      </c>
      <c r="B408" t="s">
        <v>813</v>
      </c>
      <c r="C408" t="s">
        <v>814</v>
      </c>
      <c r="D408" t="str">
        <f>HYPERLINK("https://talan.bank.gov.ua/get-user-certificate/-wwVND0lYsauVQ6ank40","Завантажити сертифікат")</f>
        <v>Завантажити сертифікат</v>
      </c>
    </row>
    <row r="409" spans="1:4" x14ac:dyDescent="0.3">
      <c r="A409" s="4">
        <v>408</v>
      </c>
      <c r="B409" t="s">
        <v>815</v>
      </c>
      <c r="C409" t="s">
        <v>816</v>
      </c>
      <c r="D409" t="str">
        <f>HYPERLINK("https://talan.bank.gov.ua/get-user-certificate/-wwVNe3uAmRwQDn85r3W","Завантажити сертифікат")</f>
        <v>Завантажити сертифікат</v>
      </c>
    </row>
    <row r="410" spans="1:4" x14ac:dyDescent="0.3">
      <c r="A410" s="4">
        <v>409</v>
      </c>
      <c r="B410" t="s">
        <v>817</v>
      </c>
      <c r="C410" t="s">
        <v>818</v>
      </c>
      <c r="D410" t="str">
        <f>HYPERLINK("https://talan.bank.gov.ua/get-user-certificate/-wwVNayO03z_ldEDttnR","Завантажити сертифікат")</f>
        <v>Завантажити сертифікат</v>
      </c>
    </row>
    <row r="411" spans="1:4" x14ac:dyDescent="0.3">
      <c r="A411" s="4">
        <v>410</v>
      </c>
      <c r="B411" t="s">
        <v>819</v>
      </c>
      <c r="C411" t="s">
        <v>820</v>
      </c>
      <c r="D411" t="str">
        <f>HYPERLINK("https://talan.bank.gov.ua/get-user-certificate/-wwVN4kdfgzagTWYEw7h","Завантажити сертифікат")</f>
        <v>Завантажити сертифікат</v>
      </c>
    </row>
    <row r="412" spans="1:4" x14ac:dyDescent="0.3">
      <c r="A412" s="4">
        <v>411</v>
      </c>
      <c r="B412" t="s">
        <v>821</v>
      </c>
      <c r="C412" t="s">
        <v>822</v>
      </c>
      <c r="D412" t="str">
        <f>HYPERLINK("https://talan.bank.gov.ua/get-user-certificate/-wwVNXht4QBsRzBnNfKQ","Завантажити сертифікат")</f>
        <v>Завантажити сертифікат</v>
      </c>
    </row>
    <row r="413" spans="1:4" x14ac:dyDescent="0.3">
      <c r="A413" s="4">
        <v>412</v>
      </c>
      <c r="B413" t="s">
        <v>823</v>
      </c>
      <c r="C413" t="s">
        <v>824</v>
      </c>
      <c r="D413" t="str">
        <f>HYPERLINK("https://talan.bank.gov.ua/get-user-certificate/-wwVNYQzZFwKImsy8Lus","Завантажити сертифікат")</f>
        <v>Завантажити сертифікат</v>
      </c>
    </row>
    <row r="414" spans="1:4" x14ac:dyDescent="0.3">
      <c r="A414" s="4">
        <v>413</v>
      </c>
      <c r="B414" t="s">
        <v>825</v>
      </c>
      <c r="C414" t="s">
        <v>826</v>
      </c>
      <c r="D414" t="str">
        <f>HYPERLINK("https://talan.bank.gov.ua/get-user-certificate/-wwVN3b_NGE08T8y3yOO","Завантажити сертифікат")</f>
        <v>Завантажити сертифікат</v>
      </c>
    </row>
    <row r="415" spans="1:4" x14ac:dyDescent="0.3">
      <c r="A415" s="4">
        <v>414</v>
      </c>
      <c r="B415" t="s">
        <v>827</v>
      </c>
      <c r="C415" t="s">
        <v>828</v>
      </c>
      <c r="D415" t="str">
        <f>HYPERLINK("https://talan.bank.gov.ua/get-user-certificate/-wwVNL1sebv3v-QxaM85","Завантажити сертифікат")</f>
        <v>Завантажити сертифікат</v>
      </c>
    </row>
    <row r="416" spans="1:4" x14ac:dyDescent="0.3">
      <c r="A416" s="4">
        <v>415</v>
      </c>
      <c r="B416" t="s">
        <v>829</v>
      </c>
      <c r="C416" t="s">
        <v>830</v>
      </c>
      <c r="D416" t="str">
        <f>HYPERLINK("https://talan.bank.gov.ua/get-user-certificate/-wwVN668siYnCWSvYXGV","Завантажити сертифікат")</f>
        <v>Завантажити сертифікат</v>
      </c>
    </row>
    <row r="417" spans="1:4" x14ac:dyDescent="0.3">
      <c r="A417" s="4">
        <v>416</v>
      </c>
      <c r="B417" t="s">
        <v>831</v>
      </c>
      <c r="C417" t="s">
        <v>832</v>
      </c>
      <c r="D417" t="str">
        <f>HYPERLINK("https://talan.bank.gov.ua/get-user-certificate/-wwVNl4DbBRjN_9_mXvx","Завантажити сертифікат")</f>
        <v>Завантажити сертифікат</v>
      </c>
    </row>
    <row r="418" spans="1:4" x14ac:dyDescent="0.3">
      <c r="A418" s="4">
        <v>417</v>
      </c>
      <c r="B418" t="s">
        <v>833</v>
      </c>
      <c r="C418" t="s">
        <v>834</v>
      </c>
      <c r="D418" t="str">
        <f>HYPERLINK("https://talan.bank.gov.ua/get-user-certificate/-wwVNDwzFya0pKZvhN8q","Завантажити сертифікат")</f>
        <v>Завантажити сертифікат</v>
      </c>
    </row>
    <row r="419" spans="1:4" x14ac:dyDescent="0.3">
      <c r="A419" s="4">
        <v>418</v>
      </c>
      <c r="B419" t="s">
        <v>835</v>
      </c>
      <c r="C419" t="s">
        <v>836</v>
      </c>
      <c r="D419" t="str">
        <f>HYPERLINK("https://talan.bank.gov.ua/get-user-certificate/-wwVN8MoK0YQEFCiNaXd","Завантажити сертифікат")</f>
        <v>Завантажити сертифікат</v>
      </c>
    </row>
    <row r="420" spans="1:4" x14ac:dyDescent="0.3">
      <c r="A420" s="4">
        <v>419</v>
      </c>
      <c r="B420" t="s">
        <v>837</v>
      </c>
      <c r="C420" t="s">
        <v>838</v>
      </c>
      <c r="D420" t="str">
        <f>HYPERLINK("https://talan.bank.gov.ua/get-user-certificate/-wwVNX4ji-OuLxZQtpFa","Завантажити сертифікат")</f>
        <v>Завантажити сертифікат</v>
      </c>
    </row>
    <row r="421" spans="1:4" x14ac:dyDescent="0.3">
      <c r="A421" s="4">
        <v>420</v>
      </c>
      <c r="B421" t="s">
        <v>839</v>
      </c>
      <c r="C421" t="s">
        <v>840</v>
      </c>
      <c r="D421" t="str">
        <f>HYPERLINK("https://talan.bank.gov.ua/get-user-certificate/-wwVNs5lDQ1-bHp-nf3l","Завантажити сертифікат")</f>
        <v>Завантажити сертифікат</v>
      </c>
    </row>
    <row r="422" spans="1:4" x14ac:dyDescent="0.3">
      <c r="A422" s="4">
        <v>421</v>
      </c>
      <c r="B422" t="s">
        <v>841</v>
      </c>
      <c r="C422" t="s">
        <v>842</v>
      </c>
      <c r="D422" t="str">
        <f>HYPERLINK("https://talan.bank.gov.ua/get-user-certificate/-wwVNrRm1uDi_73DCvCC","Завантажити сертифікат")</f>
        <v>Завантажити сертифікат</v>
      </c>
    </row>
    <row r="423" spans="1:4" x14ac:dyDescent="0.3">
      <c r="A423" s="4">
        <v>422</v>
      </c>
      <c r="B423" t="s">
        <v>843</v>
      </c>
      <c r="C423" t="s">
        <v>844</v>
      </c>
      <c r="D423" t="str">
        <f>HYPERLINK("https://talan.bank.gov.ua/get-user-certificate/-wwVNSI-3Ku8SRELfoUs","Завантажити сертифікат")</f>
        <v>Завантажити сертифікат</v>
      </c>
    </row>
    <row r="424" spans="1:4" x14ac:dyDescent="0.3">
      <c r="A424" s="4">
        <v>423</v>
      </c>
      <c r="B424" t="s">
        <v>845</v>
      </c>
      <c r="C424" t="s">
        <v>846</v>
      </c>
      <c r="D424" t="str">
        <f>HYPERLINK("https://talan.bank.gov.ua/get-user-certificate/-wwVNR9nLauA6TbBi5NZ","Завантажити сертифікат")</f>
        <v>Завантажити сертифікат</v>
      </c>
    </row>
    <row r="425" spans="1:4" x14ac:dyDescent="0.3">
      <c r="A425" s="4">
        <v>424</v>
      </c>
      <c r="B425" t="s">
        <v>847</v>
      </c>
      <c r="C425" t="s">
        <v>848</v>
      </c>
      <c r="D425" t="str">
        <f>HYPERLINK("https://talan.bank.gov.ua/get-user-certificate/-wwVNAuoB4PfeLZbCqso","Завантажити сертифікат")</f>
        <v>Завантажити сертифікат</v>
      </c>
    </row>
    <row r="426" spans="1:4" x14ac:dyDescent="0.3">
      <c r="A426" s="4">
        <v>425</v>
      </c>
      <c r="B426" t="s">
        <v>849</v>
      </c>
      <c r="C426" t="s">
        <v>850</v>
      </c>
      <c r="D426" t="str">
        <f>HYPERLINK("https://talan.bank.gov.ua/get-user-certificate/-wwVNHUyVvpb-P-tMvUi","Завантажити сертифікат")</f>
        <v>Завантажити сертифікат</v>
      </c>
    </row>
    <row r="427" spans="1:4" x14ac:dyDescent="0.3">
      <c r="A427" s="4">
        <v>426</v>
      </c>
      <c r="B427" t="s">
        <v>851</v>
      </c>
      <c r="C427" t="s">
        <v>852</v>
      </c>
      <c r="D427" t="str">
        <f>HYPERLINK("https://talan.bank.gov.ua/get-user-certificate/-wwVNlHmp1liYS5Z_yxG","Завантажити сертифікат")</f>
        <v>Завантажити сертифікат</v>
      </c>
    </row>
    <row r="428" spans="1:4" x14ac:dyDescent="0.3">
      <c r="A428" s="4">
        <v>427</v>
      </c>
      <c r="B428" t="s">
        <v>853</v>
      </c>
      <c r="C428" t="s">
        <v>854</v>
      </c>
      <c r="D428" t="str">
        <f>HYPERLINK("https://talan.bank.gov.ua/get-user-certificate/-wwVNGgFvl6YzVxUevy8","Завантажити сертифікат")</f>
        <v>Завантажити сертифікат</v>
      </c>
    </row>
    <row r="429" spans="1:4" x14ac:dyDescent="0.3">
      <c r="A429" s="4">
        <v>428</v>
      </c>
      <c r="B429" t="s">
        <v>855</v>
      </c>
      <c r="C429" t="s">
        <v>856</v>
      </c>
      <c r="D429" t="str">
        <f>HYPERLINK("https://talan.bank.gov.ua/get-user-certificate/-wwVN5jjm3Rr19nylOzl","Завантажити сертифікат")</f>
        <v>Завантажити сертифікат</v>
      </c>
    </row>
    <row r="430" spans="1:4" x14ac:dyDescent="0.3">
      <c r="A430" s="4">
        <v>429</v>
      </c>
      <c r="B430" t="s">
        <v>857</v>
      </c>
      <c r="C430" t="s">
        <v>858</v>
      </c>
      <c r="D430" t="str">
        <f>HYPERLINK("https://talan.bank.gov.ua/get-user-certificate/-wwVNYT1eKAYECfZLb6Y","Завантажити сертифікат")</f>
        <v>Завантажити сертифікат</v>
      </c>
    </row>
    <row r="431" spans="1:4" x14ac:dyDescent="0.3">
      <c r="A431" s="4">
        <v>430</v>
      </c>
      <c r="B431" t="s">
        <v>859</v>
      </c>
      <c r="C431" t="s">
        <v>860</v>
      </c>
      <c r="D431" t="str">
        <f>HYPERLINK("https://talan.bank.gov.ua/get-user-certificate/-wwVNgMeq9E_5v9XLkry","Завантажити сертифікат")</f>
        <v>Завантажити сертифікат</v>
      </c>
    </row>
    <row r="432" spans="1:4" x14ac:dyDescent="0.3">
      <c r="A432" s="4">
        <v>431</v>
      </c>
      <c r="B432" t="s">
        <v>861</v>
      </c>
      <c r="C432" t="s">
        <v>862</v>
      </c>
      <c r="D432" t="str">
        <f>HYPERLINK("https://talan.bank.gov.ua/get-user-certificate/-wwVNLqSsE8ZWdxrZDi7","Завантажити сертифікат")</f>
        <v>Завантажити сертифікат</v>
      </c>
    </row>
    <row r="433" spans="1:4" x14ac:dyDescent="0.3">
      <c r="A433" s="4">
        <v>432</v>
      </c>
      <c r="B433" t="s">
        <v>863</v>
      </c>
      <c r="C433" t="s">
        <v>864</v>
      </c>
      <c r="D433" t="str">
        <f>HYPERLINK("https://talan.bank.gov.ua/get-user-certificate/-wwVNFreZEVMpDnPVIw6","Завантажити сертифікат")</f>
        <v>Завантажити сертифікат</v>
      </c>
    </row>
    <row r="434" spans="1:4" x14ac:dyDescent="0.3">
      <c r="A434" s="4">
        <v>433</v>
      </c>
      <c r="B434" t="s">
        <v>865</v>
      </c>
      <c r="C434" t="s">
        <v>866</v>
      </c>
      <c r="D434" t="str">
        <f>HYPERLINK("https://talan.bank.gov.ua/get-user-certificate/-wwVNYcBp3G-8c-VdfHW","Завантажити сертифікат")</f>
        <v>Завантажити сертифікат</v>
      </c>
    </row>
    <row r="435" spans="1:4" x14ac:dyDescent="0.3">
      <c r="A435" s="4">
        <v>434</v>
      </c>
      <c r="B435" t="s">
        <v>867</v>
      </c>
      <c r="C435" t="s">
        <v>868</v>
      </c>
      <c r="D435" t="str">
        <f>HYPERLINK("https://talan.bank.gov.ua/get-user-certificate/-wwVNkRU1ppBcf3aIGZs","Завантажити сертифікат")</f>
        <v>Завантажити сертифікат</v>
      </c>
    </row>
    <row r="436" spans="1:4" x14ac:dyDescent="0.3">
      <c r="A436" s="4">
        <v>435</v>
      </c>
      <c r="B436" t="s">
        <v>869</v>
      </c>
      <c r="C436" t="s">
        <v>870</v>
      </c>
      <c r="D436" t="str">
        <f>HYPERLINK("https://talan.bank.gov.ua/get-user-certificate/-wwVN9HXvmiqbWbkZ_cj","Завантажити сертифікат")</f>
        <v>Завантажити сертифікат</v>
      </c>
    </row>
    <row r="437" spans="1:4" x14ac:dyDescent="0.3">
      <c r="A437" s="4">
        <v>436</v>
      </c>
      <c r="B437" t="s">
        <v>871</v>
      </c>
      <c r="C437" t="s">
        <v>872</v>
      </c>
      <c r="D437" t="str">
        <f>HYPERLINK("https://talan.bank.gov.ua/get-user-certificate/-wwVNMtPH3LmKDvnX-GO","Завантажити сертифікат")</f>
        <v>Завантажити сертифікат</v>
      </c>
    </row>
    <row r="438" spans="1:4" x14ac:dyDescent="0.3">
      <c r="A438" s="4">
        <v>437</v>
      </c>
      <c r="B438" t="s">
        <v>873</v>
      </c>
      <c r="C438" t="s">
        <v>874</v>
      </c>
      <c r="D438" t="str">
        <f>HYPERLINK("https://talan.bank.gov.ua/get-user-certificate/-wwVNMPUxWv60ayQ-xK6","Завантажити сертифікат")</f>
        <v>Завантажити сертифікат</v>
      </c>
    </row>
    <row r="439" spans="1:4" x14ac:dyDescent="0.3">
      <c r="A439" s="4">
        <v>438</v>
      </c>
      <c r="B439" t="s">
        <v>875</v>
      </c>
      <c r="C439" t="s">
        <v>876</v>
      </c>
      <c r="D439" t="str">
        <f>HYPERLINK("https://talan.bank.gov.ua/get-user-certificate/-wwVN6hGcWRGNC-i1S8k","Завантажити сертифікат")</f>
        <v>Завантажити сертифікат</v>
      </c>
    </row>
    <row r="440" spans="1:4" x14ac:dyDescent="0.3">
      <c r="A440" s="4">
        <v>439</v>
      </c>
      <c r="B440" t="s">
        <v>877</v>
      </c>
      <c r="C440" t="s">
        <v>878</v>
      </c>
      <c r="D440" t="str">
        <f>HYPERLINK("https://talan.bank.gov.ua/get-user-certificate/-wwVN571kv8bh9a7hA40","Завантажити сертифікат")</f>
        <v>Завантажити сертифікат</v>
      </c>
    </row>
    <row r="441" spans="1:4" x14ac:dyDescent="0.3">
      <c r="A441" s="4">
        <v>440</v>
      </c>
      <c r="B441" t="s">
        <v>879</v>
      </c>
      <c r="C441" t="s">
        <v>880</v>
      </c>
      <c r="D441" t="str">
        <f>HYPERLINK("https://talan.bank.gov.ua/get-user-certificate/-wwVNVjOZcgNzJEspc6x","Завантажити сертифікат")</f>
        <v>Завантажити сертифікат</v>
      </c>
    </row>
    <row r="442" spans="1:4" x14ac:dyDescent="0.3">
      <c r="A442" s="4">
        <v>441</v>
      </c>
      <c r="B442" t="s">
        <v>881</v>
      </c>
      <c r="C442" t="s">
        <v>882</v>
      </c>
      <c r="D442" t="str">
        <f>HYPERLINK("https://talan.bank.gov.ua/get-user-certificate/-wwVNFlnmC_hO0NQZKTm","Завантажити сертифікат")</f>
        <v>Завантажити сертифікат</v>
      </c>
    </row>
    <row r="443" spans="1:4" x14ac:dyDescent="0.3">
      <c r="A443" s="4">
        <v>442</v>
      </c>
      <c r="B443" t="s">
        <v>883</v>
      </c>
      <c r="C443" t="s">
        <v>884</v>
      </c>
      <c r="D443" t="str">
        <f>HYPERLINK("https://talan.bank.gov.ua/get-user-certificate/-wwVN48MNYe82OujSsk9","Завантажити сертифікат")</f>
        <v>Завантажити сертифікат</v>
      </c>
    </row>
    <row r="444" spans="1:4" x14ac:dyDescent="0.3">
      <c r="A444" s="4">
        <v>443</v>
      </c>
      <c r="B444" t="s">
        <v>885</v>
      </c>
      <c r="C444" t="s">
        <v>886</v>
      </c>
      <c r="D444" t="str">
        <f>HYPERLINK("https://talan.bank.gov.ua/get-user-certificate/-wwVNH1S5o6hMR5O06lk","Завантажити сертифікат")</f>
        <v>Завантажити сертифікат</v>
      </c>
    </row>
    <row r="445" spans="1:4" x14ac:dyDescent="0.3">
      <c r="A445" s="4">
        <v>444</v>
      </c>
      <c r="B445" t="s">
        <v>887</v>
      </c>
      <c r="C445" t="s">
        <v>888</v>
      </c>
      <c r="D445" t="str">
        <f>HYPERLINK("https://talan.bank.gov.ua/get-user-certificate/-wwVNGO9id-XyA2TI1ED","Завантажити сертифікат")</f>
        <v>Завантажити сертифікат</v>
      </c>
    </row>
    <row r="446" spans="1:4" x14ac:dyDescent="0.3">
      <c r="A446" s="4">
        <v>445</v>
      </c>
      <c r="B446" t="s">
        <v>889</v>
      </c>
      <c r="C446" t="s">
        <v>890</v>
      </c>
      <c r="D446" t="str">
        <f>HYPERLINK("https://talan.bank.gov.ua/get-user-certificate/-wwVN9Nt8uchziVzGIX9","Завантажити сертифікат")</f>
        <v>Завантажити сертифікат</v>
      </c>
    </row>
    <row r="447" spans="1:4" x14ac:dyDescent="0.3">
      <c r="A447" s="4">
        <v>446</v>
      </c>
      <c r="B447" t="s">
        <v>891</v>
      </c>
      <c r="C447" t="s">
        <v>892</v>
      </c>
      <c r="D447" t="str">
        <f>HYPERLINK("https://talan.bank.gov.ua/get-user-certificate/-wwVNl2Asn-EoTJHmyHW","Завантажити сертифікат")</f>
        <v>Завантажити сертифікат</v>
      </c>
    </row>
    <row r="448" spans="1:4" x14ac:dyDescent="0.3">
      <c r="A448" s="4">
        <v>447</v>
      </c>
      <c r="B448" t="s">
        <v>893</v>
      </c>
      <c r="C448" t="s">
        <v>894</v>
      </c>
      <c r="D448" t="str">
        <f>HYPERLINK("https://talan.bank.gov.ua/get-user-certificate/-wwVNVWk8d052ZEzGhjK","Завантажити сертифікат")</f>
        <v>Завантажити сертифікат</v>
      </c>
    </row>
    <row r="449" spans="1:4" x14ac:dyDescent="0.3">
      <c r="A449" s="4">
        <v>448</v>
      </c>
      <c r="B449" t="s">
        <v>895</v>
      </c>
      <c r="C449" t="s">
        <v>896</v>
      </c>
      <c r="D449" t="str">
        <f>HYPERLINK("https://talan.bank.gov.ua/get-user-certificate/-wwVNv7b-tDtGYlgNFMH","Завантажити сертифікат")</f>
        <v>Завантажити сертифікат</v>
      </c>
    </row>
    <row r="450" spans="1:4" x14ac:dyDescent="0.3">
      <c r="A450" s="4">
        <v>449</v>
      </c>
      <c r="B450" t="s">
        <v>897</v>
      </c>
      <c r="C450" t="s">
        <v>898</v>
      </c>
      <c r="D450" t="str">
        <f>HYPERLINK("https://talan.bank.gov.ua/get-user-certificate/-wwVNUskOCXf1ajF76WR","Завантажити сертифікат")</f>
        <v>Завантажити сертифікат</v>
      </c>
    </row>
    <row r="451" spans="1:4" x14ac:dyDescent="0.3">
      <c r="A451" s="4">
        <v>450</v>
      </c>
      <c r="B451" t="s">
        <v>899</v>
      </c>
      <c r="C451" t="s">
        <v>900</v>
      </c>
      <c r="D451" t="str">
        <f>HYPERLINK("https://talan.bank.gov.ua/get-user-certificate/-wwVNmWw2YDJkbVX6DU0","Завантажити сертифікат")</f>
        <v>Завантажити сертифікат</v>
      </c>
    </row>
    <row r="452" spans="1:4" x14ac:dyDescent="0.3">
      <c r="A452" s="4">
        <v>451</v>
      </c>
      <c r="B452" t="s">
        <v>901</v>
      </c>
      <c r="C452" t="s">
        <v>902</v>
      </c>
      <c r="D452" t="str">
        <f>HYPERLINK("https://talan.bank.gov.ua/get-user-certificate/-wwVNIfu_A5vU-nWwSZH","Завантажити сертифікат")</f>
        <v>Завантажити сертифікат</v>
      </c>
    </row>
    <row r="453" spans="1:4" x14ac:dyDescent="0.3">
      <c r="A453" s="4">
        <v>452</v>
      </c>
      <c r="B453" t="s">
        <v>903</v>
      </c>
      <c r="C453" t="s">
        <v>904</v>
      </c>
      <c r="D453" t="str">
        <f>HYPERLINK("https://talan.bank.gov.ua/get-user-certificate/-wwVN9VJpPJNu3wYOrNz","Завантажити сертифікат")</f>
        <v>Завантажити сертифікат</v>
      </c>
    </row>
    <row r="454" spans="1:4" x14ac:dyDescent="0.3">
      <c r="A454" s="4">
        <v>453</v>
      </c>
      <c r="B454" t="s">
        <v>905</v>
      </c>
      <c r="C454" t="s">
        <v>906</v>
      </c>
      <c r="D454" t="str">
        <f>HYPERLINK("https://talan.bank.gov.ua/get-user-certificate/-wwVN_UaJVhDBM_JLs9G","Завантажити сертифікат")</f>
        <v>Завантажити сертифікат</v>
      </c>
    </row>
    <row r="455" spans="1:4" x14ac:dyDescent="0.3">
      <c r="A455" s="4">
        <v>454</v>
      </c>
      <c r="B455" t="s">
        <v>907</v>
      </c>
      <c r="C455" t="s">
        <v>908</v>
      </c>
      <c r="D455" t="str">
        <f>HYPERLINK("https://talan.bank.gov.ua/get-user-certificate/-wwVNBWTYAPgx0Bv_egT","Завантажити сертифікат")</f>
        <v>Завантажити сертифікат</v>
      </c>
    </row>
    <row r="456" spans="1:4" x14ac:dyDescent="0.3">
      <c r="A456" s="4">
        <v>455</v>
      </c>
      <c r="B456" t="s">
        <v>909</v>
      </c>
      <c r="C456" t="s">
        <v>910</v>
      </c>
      <c r="D456" t="str">
        <f>HYPERLINK("https://talan.bank.gov.ua/get-user-certificate/-wwVNwlCaHau6pzHZ6iW","Завантажити сертифікат")</f>
        <v>Завантажити сертифікат</v>
      </c>
    </row>
    <row r="457" spans="1:4" x14ac:dyDescent="0.3">
      <c r="A457" s="4">
        <v>456</v>
      </c>
      <c r="B457" t="s">
        <v>911</v>
      </c>
      <c r="C457" t="s">
        <v>912</v>
      </c>
      <c r="D457" t="str">
        <f>HYPERLINK("https://talan.bank.gov.ua/get-user-certificate/-wwVNmjpVcThqy8qrfKR","Завантажити сертифікат")</f>
        <v>Завантажити сертифікат</v>
      </c>
    </row>
    <row r="458" spans="1:4" x14ac:dyDescent="0.3">
      <c r="A458" s="4">
        <v>457</v>
      </c>
      <c r="B458" t="s">
        <v>913</v>
      </c>
      <c r="C458" t="s">
        <v>914</v>
      </c>
      <c r="D458" t="str">
        <f>HYPERLINK("https://talan.bank.gov.ua/get-user-certificate/-wwVNxKp2GURs2kErzD_","Завантажити сертифікат")</f>
        <v>Завантажити сертифікат</v>
      </c>
    </row>
    <row r="459" spans="1:4" x14ac:dyDescent="0.3">
      <c r="A459" s="4">
        <v>458</v>
      </c>
      <c r="B459" t="s">
        <v>915</v>
      </c>
      <c r="C459" t="s">
        <v>916</v>
      </c>
      <c r="D459" t="str">
        <f>HYPERLINK("https://talan.bank.gov.ua/get-user-certificate/-wwVNk4zi70U-lnLBDOV","Завантажити сертифікат")</f>
        <v>Завантажити сертифікат</v>
      </c>
    </row>
    <row r="460" spans="1:4" x14ac:dyDescent="0.3">
      <c r="A460" s="4">
        <v>459</v>
      </c>
      <c r="B460" t="s">
        <v>917</v>
      </c>
      <c r="C460" t="s">
        <v>918</v>
      </c>
      <c r="D460" t="str">
        <f>HYPERLINK("https://talan.bank.gov.ua/get-user-certificate/-wwVNcRuItlAOkKx4wdt","Завантажити сертифікат")</f>
        <v>Завантажити сертифікат</v>
      </c>
    </row>
    <row r="461" spans="1:4" x14ac:dyDescent="0.3">
      <c r="A461" s="4">
        <v>460</v>
      </c>
      <c r="B461" t="s">
        <v>919</v>
      </c>
      <c r="C461" t="s">
        <v>920</v>
      </c>
      <c r="D461" t="str">
        <f>HYPERLINK("https://talan.bank.gov.ua/get-user-certificate/-wwVNXK9y4e_fx18j2yV","Завантажити сертифікат")</f>
        <v>Завантажити сертифікат</v>
      </c>
    </row>
    <row r="462" spans="1:4" x14ac:dyDescent="0.3">
      <c r="A462" s="4">
        <v>461</v>
      </c>
      <c r="B462" t="s">
        <v>921</v>
      </c>
      <c r="C462" t="s">
        <v>922</v>
      </c>
      <c r="D462" t="str">
        <f>HYPERLINK("https://talan.bank.gov.ua/get-user-certificate/-wwVNswWX4qPSxZBRhcj","Завантажити сертифікат")</f>
        <v>Завантажити сертифікат</v>
      </c>
    </row>
    <row r="463" spans="1:4" x14ac:dyDescent="0.3">
      <c r="A463" s="4">
        <v>462</v>
      </c>
      <c r="B463" t="s">
        <v>923</v>
      </c>
      <c r="C463" t="s">
        <v>924</v>
      </c>
      <c r="D463" t="str">
        <f>HYPERLINK("https://talan.bank.gov.ua/get-user-certificate/-wwVNcghBffAYop7lcDD","Завантажити сертифікат")</f>
        <v>Завантажити сертифікат</v>
      </c>
    </row>
    <row r="464" spans="1:4" x14ac:dyDescent="0.3">
      <c r="A464" s="4">
        <v>463</v>
      </c>
      <c r="B464" t="s">
        <v>925</v>
      </c>
      <c r="C464" t="s">
        <v>926</v>
      </c>
      <c r="D464" t="str">
        <f>HYPERLINK("https://talan.bank.gov.ua/get-user-certificate/-wwVNyPpLyT-kI-O6z-B","Завантажити сертифікат")</f>
        <v>Завантажити сертифікат</v>
      </c>
    </row>
    <row r="465" spans="1:4" x14ac:dyDescent="0.3">
      <c r="A465" s="4">
        <v>464</v>
      </c>
      <c r="B465" t="s">
        <v>927</v>
      </c>
      <c r="C465" t="s">
        <v>928</v>
      </c>
      <c r="D465" t="str">
        <f>HYPERLINK("https://talan.bank.gov.ua/get-user-certificate/-wwVNy8ugTSG4UqxbPCf","Завантажити сертифікат")</f>
        <v>Завантажити сертифікат</v>
      </c>
    </row>
    <row r="466" spans="1:4" x14ac:dyDescent="0.3">
      <c r="A466" s="4">
        <v>465</v>
      </c>
      <c r="B466" t="s">
        <v>929</v>
      </c>
      <c r="C466" t="s">
        <v>930</v>
      </c>
      <c r="D466" t="str">
        <f>HYPERLINK("https://talan.bank.gov.ua/get-user-certificate/-wwVNOyrffa_8PTTo9uN","Завантажити сертифікат")</f>
        <v>Завантажити сертифікат</v>
      </c>
    </row>
    <row r="467" spans="1:4" x14ac:dyDescent="0.3">
      <c r="A467" s="4">
        <v>466</v>
      </c>
      <c r="B467" t="s">
        <v>931</v>
      </c>
      <c r="C467" t="s">
        <v>932</v>
      </c>
      <c r="D467" t="str">
        <f>HYPERLINK("https://talan.bank.gov.ua/get-user-certificate/-wwVNzEZYI5tPY1sVceq","Завантажити сертифікат")</f>
        <v>Завантажити сертифікат</v>
      </c>
    </row>
    <row r="468" spans="1:4" x14ac:dyDescent="0.3">
      <c r="A468" s="4">
        <v>467</v>
      </c>
      <c r="B468" t="s">
        <v>933</v>
      </c>
      <c r="C468" t="s">
        <v>934</v>
      </c>
      <c r="D468" t="str">
        <f>HYPERLINK("https://talan.bank.gov.ua/get-user-certificate/-wwVNFIZEj8TYSVju-bf","Завантажити сертифікат")</f>
        <v>Завантажити сертифікат</v>
      </c>
    </row>
    <row r="469" spans="1:4" x14ac:dyDescent="0.3">
      <c r="A469" s="4">
        <v>468</v>
      </c>
      <c r="B469" t="s">
        <v>935</v>
      </c>
      <c r="C469" t="s">
        <v>936</v>
      </c>
      <c r="D469" t="str">
        <f>HYPERLINK("https://talan.bank.gov.ua/get-user-certificate/-wwVN77amySIpWIRtgME","Завантажити сертифікат")</f>
        <v>Завантажити сертифікат</v>
      </c>
    </row>
    <row r="470" spans="1:4" x14ac:dyDescent="0.3">
      <c r="A470" s="4">
        <v>469</v>
      </c>
      <c r="B470" t="s">
        <v>937</v>
      </c>
      <c r="C470" t="s">
        <v>938</v>
      </c>
      <c r="D470" t="str">
        <f>HYPERLINK("https://talan.bank.gov.ua/get-user-certificate/-wwVNLmM9v4vQgHMSHmr","Завантажити сертифікат")</f>
        <v>Завантажити сертифікат</v>
      </c>
    </row>
    <row r="471" spans="1:4" x14ac:dyDescent="0.3">
      <c r="A471" s="4">
        <v>470</v>
      </c>
      <c r="B471" t="s">
        <v>939</v>
      </c>
      <c r="C471" t="s">
        <v>940</v>
      </c>
      <c r="D471" t="str">
        <f>HYPERLINK("https://talan.bank.gov.ua/get-user-certificate/-wwVNyOYFbyx3B-IDpcf","Завантажити сертифікат")</f>
        <v>Завантажити сертифікат</v>
      </c>
    </row>
    <row r="472" spans="1:4" x14ac:dyDescent="0.3">
      <c r="A472" s="4">
        <v>471</v>
      </c>
      <c r="B472" t="s">
        <v>941</v>
      </c>
      <c r="C472" t="s">
        <v>942</v>
      </c>
      <c r="D472" t="str">
        <f>HYPERLINK("https://talan.bank.gov.ua/get-user-certificate/-wwVNXih2DCfGwP6XJD1","Завантажити сертифікат")</f>
        <v>Завантажити сертифікат</v>
      </c>
    </row>
    <row r="473" spans="1:4" x14ac:dyDescent="0.3">
      <c r="A473" s="4">
        <v>472</v>
      </c>
      <c r="B473" t="s">
        <v>943</v>
      </c>
      <c r="C473" t="s">
        <v>944</v>
      </c>
      <c r="D473" t="str">
        <f>HYPERLINK("https://talan.bank.gov.ua/get-user-certificate/-wwVNr5kM7-w9z2CFnWo","Завантажити сертифікат")</f>
        <v>Завантажити сертифікат</v>
      </c>
    </row>
    <row r="474" spans="1:4" x14ac:dyDescent="0.3">
      <c r="A474" s="4">
        <v>473</v>
      </c>
      <c r="B474" t="s">
        <v>945</v>
      </c>
      <c r="C474" t="s">
        <v>946</v>
      </c>
      <c r="D474" t="str">
        <f>HYPERLINK("https://talan.bank.gov.ua/get-user-certificate/-wwVNDaCdAQJPaMx4Zbd","Завантажити сертифікат")</f>
        <v>Завантажити сертифікат</v>
      </c>
    </row>
    <row r="475" spans="1:4" x14ac:dyDescent="0.3">
      <c r="A475" s="4">
        <v>474</v>
      </c>
      <c r="B475" t="s">
        <v>947</v>
      </c>
      <c r="C475" t="s">
        <v>948</v>
      </c>
      <c r="D475" t="str">
        <f>HYPERLINK("https://talan.bank.gov.ua/get-user-certificate/-wwVNozZOZxVSLFNAcns","Завантажити сертифікат")</f>
        <v>Завантажити сертифікат</v>
      </c>
    </row>
    <row r="476" spans="1:4" x14ac:dyDescent="0.3">
      <c r="A476" s="4">
        <v>475</v>
      </c>
      <c r="B476" t="s">
        <v>949</v>
      </c>
      <c r="C476" t="s">
        <v>950</v>
      </c>
      <c r="D476" t="str">
        <f>HYPERLINK("https://talan.bank.gov.ua/get-user-certificate/-wwVNvD-sPhjTrQCt03t","Завантажити сертифікат")</f>
        <v>Завантажити сертифікат</v>
      </c>
    </row>
    <row r="477" spans="1:4" x14ac:dyDescent="0.3">
      <c r="A477" s="4">
        <v>476</v>
      </c>
      <c r="B477" t="s">
        <v>951</v>
      </c>
      <c r="C477" t="s">
        <v>952</v>
      </c>
      <c r="D477" t="str">
        <f>HYPERLINK("https://talan.bank.gov.ua/get-user-certificate/-wwVN2QBfoMwK2QfhygU","Завантажити сертифікат")</f>
        <v>Завантажити сертифікат</v>
      </c>
    </row>
    <row r="478" spans="1:4" x14ac:dyDescent="0.3">
      <c r="A478" s="4">
        <v>477</v>
      </c>
      <c r="B478" t="s">
        <v>953</v>
      </c>
      <c r="C478" t="s">
        <v>954</v>
      </c>
      <c r="D478" t="str">
        <f>HYPERLINK("https://talan.bank.gov.ua/get-user-certificate/-wwVNoFzf_m5cbAR0rpT","Завантажити сертифікат")</f>
        <v>Завантажити сертифікат</v>
      </c>
    </row>
    <row r="479" spans="1:4" x14ac:dyDescent="0.3">
      <c r="A479" s="4">
        <v>478</v>
      </c>
      <c r="B479" t="s">
        <v>955</v>
      </c>
      <c r="C479" t="s">
        <v>956</v>
      </c>
      <c r="D479" t="str">
        <f>HYPERLINK("https://talan.bank.gov.ua/get-user-certificate/-wwVNcF0vCwX7chAt4fD","Завантажити сертифікат")</f>
        <v>Завантажити сертифікат</v>
      </c>
    </row>
    <row r="480" spans="1:4" x14ac:dyDescent="0.3">
      <c r="A480" s="4">
        <v>479</v>
      </c>
      <c r="B480" t="s">
        <v>957</v>
      </c>
      <c r="C480" t="s">
        <v>958</v>
      </c>
      <c r="D480" t="str">
        <f>HYPERLINK("https://talan.bank.gov.ua/get-user-certificate/-wwVNFXQ-qmLYR-ATp7B","Завантажити сертифікат")</f>
        <v>Завантажити сертифікат</v>
      </c>
    </row>
    <row r="481" spans="1:4" x14ac:dyDescent="0.3">
      <c r="A481" s="4">
        <v>480</v>
      </c>
      <c r="B481" t="s">
        <v>959</v>
      </c>
      <c r="C481" t="s">
        <v>960</v>
      </c>
      <c r="D481" t="str">
        <f>HYPERLINK("https://talan.bank.gov.ua/get-user-certificate/-wwVNCg5xY08gIxdWOKZ","Завантажити сертифікат")</f>
        <v>Завантажити сертифікат</v>
      </c>
    </row>
    <row r="482" spans="1:4" x14ac:dyDescent="0.3">
      <c r="A482" s="4">
        <v>481</v>
      </c>
      <c r="B482" t="s">
        <v>961</v>
      </c>
      <c r="C482" t="s">
        <v>962</v>
      </c>
      <c r="D482" t="str">
        <f>HYPERLINK("https://talan.bank.gov.ua/get-user-certificate/-wwVNwCxr9IS4K_uR0Ut","Завантажити сертифікат")</f>
        <v>Завантажити сертифікат</v>
      </c>
    </row>
    <row r="483" spans="1:4" x14ac:dyDescent="0.3">
      <c r="A483" s="4">
        <v>482</v>
      </c>
      <c r="B483" t="s">
        <v>963</v>
      </c>
      <c r="C483" t="s">
        <v>964</v>
      </c>
      <c r="D483" t="str">
        <f>HYPERLINK("https://talan.bank.gov.ua/get-user-certificate/-wwVN3NLaNt-P5MmOGAM","Завантажити сертифікат")</f>
        <v>Завантажити сертифікат</v>
      </c>
    </row>
    <row r="484" spans="1:4" x14ac:dyDescent="0.3">
      <c r="A484" s="4">
        <v>483</v>
      </c>
      <c r="B484" t="s">
        <v>965</v>
      </c>
      <c r="C484" t="s">
        <v>966</v>
      </c>
      <c r="D484" t="str">
        <f>HYPERLINK("https://talan.bank.gov.ua/get-user-certificate/-wwVNqswssvUoKRN449A","Завантажити сертифікат")</f>
        <v>Завантажити сертифікат</v>
      </c>
    </row>
    <row r="485" spans="1:4" x14ac:dyDescent="0.3">
      <c r="A485" s="4">
        <v>484</v>
      </c>
      <c r="B485" t="s">
        <v>967</v>
      </c>
      <c r="C485" t="s">
        <v>968</v>
      </c>
      <c r="D485" t="str">
        <f>HYPERLINK("https://talan.bank.gov.ua/get-user-certificate/-wwVNevysCUlFnlU45Y4","Завантажити сертифікат")</f>
        <v>Завантажити сертифікат</v>
      </c>
    </row>
    <row r="486" spans="1:4" x14ac:dyDescent="0.3">
      <c r="A486" s="4">
        <v>485</v>
      </c>
      <c r="B486" t="s">
        <v>969</v>
      </c>
      <c r="C486" t="s">
        <v>970</v>
      </c>
      <c r="D486" t="str">
        <f>HYPERLINK("https://talan.bank.gov.ua/get-user-certificate/-wwVNvtutagiMNYI_HFX","Завантажити сертифікат")</f>
        <v>Завантажити сертифікат</v>
      </c>
    </row>
    <row r="487" spans="1:4" x14ac:dyDescent="0.3">
      <c r="A487" s="4">
        <v>486</v>
      </c>
      <c r="B487" t="s">
        <v>971</v>
      </c>
      <c r="C487" t="s">
        <v>972</v>
      </c>
      <c r="D487" t="str">
        <f>HYPERLINK("https://talan.bank.gov.ua/get-user-certificate/-wwVNPi4_Co0xOFfCAsL","Завантажити сертифікат")</f>
        <v>Завантажити сертифікат</v>
      </c>
    </row>
    <row r="488" spans="1:4" x14ac:dyDescent="0.3">
      <c r="A488" s="4">
        <v>487</v>
      </c>
      <c r="B488" t="s">
        <v>973</v>
      </c>
      <c r="C488" t="s">
        <v>974</v>
      </c>
      <c r="D488" t="str">
        <f>HYPERLINK("https://talan.bank.gov.ua/get-user-certificate/-wwVN_dxJe8CgPDSIt1J","Завантажити сертифікат")</f>
        <v>Завантажити сертифікат</v>
      </c>
    </row>
    <row r="489" spans="1:4" x14ac:dyDescent="0.3">
      <c r="A489" s="4">
        <v>488</v>
      </c>
      <c r="B489" t="s">
        <v>975</v>
      </c>
      <c r="C489" t="s">
        <v>976</v>
      </c>
      <c r="D489" t="str">
        <f>HYPERLINK("https://talan.bank.gov.ua/get-user-certificate/-wwVNHiibGW-0DfBkWsV","Завантажити сертифікат")</f>
        <v>Завантажити сертифікат</v>
      </c>
    </row>
    <row r="490" spans="1:4" x14ac:dyDescent="0.3">
      <c r="A490" s="4">
        <v>489</v>
      </c>
      <c r="B490" t="s">
        <v>977</v>
      </c>
      <c r="C490" t="s">
        <v>978</v>
      </c>
      <c r="D490" t="str">
        <f>HYPERLINK("https://talan.bank.gov.ua/get-user-certificate/-wwVNFIANNeCJt3CqS-D","Завантажити сертифікат")</f>
        <v>Завантажити сертифікат</v>
      </c>
    </row>
    <row r="491" spans="1:4" x14ac:dyDescent="0.3">
      <c r="A491" s="4">
        <v>490</v>
      </c>
      <c r="B491" t="s">
        <v>979</v>
      </c>
      <c r="C491" t="s">
        <v>980</v>
      </c>
      <c r="D491" t="str">
        <f>HYPERLINK("https://talan.bank.gov.ua/get-user-certificate/-wwVNLTQwJ47KVybMA-r","Завантажити сертифікат")</f>
        <v>Завантажити сертифікат</v>
      </c>
    </row>
    <row r="492" spans="1:4" x14ac:dyDescent="0.3">
      <c r="A492" s="4">
        <v>491</v>
      </c>
      <c r="B492" t="s">
        <v>981</v>
      </c>
      <c r="C492" t="s">
        <v>982</v>
      </c>
      <c r="D492" t="str">
        <f>HYPERLINK("https://talan.bank.gov.ua/get-user-certificate/-wwVNxBs3Jpr9VVI85Je","Завантажити сертифікат")</f>
        <v>Завантажити сертифікат</v>
      </c>
    </row>
    <row r="493" spans="1:4" x14ac:dyDescent="0.3">
      <c r="A493" s="4">
        <v>492</v>
      </c>
      <c r="B493" t="s">
        <v>983</v>
      </c>
      <c r="C493" t="s">
        <v>984</v>
      </c>
      <c r="D493" t="str">
        <f>HYPERLINK("https://talan.bank.gov.ua/get-user-certificate/-wwVNA6iBgOiStLJz07N","Завантажити сертифікат")</f>
        <v>Завантажити сертифікат</v>
      </c>
    </row>
    <row r="494" spans="1:4" x14ac:dyDescent="0.3">
      <c r="A494" s="4">
        <v>493</v>
      </c>
      <c r="B494" t="s">
        <v>985</v>
      </c>
      <c r="C494" t="s">
        <v>986</v>
      </c>
      <c r="D494" t="str">
        <f>HYPERLINK("https://talan.bank.gov.ua/get-user-certificate/-wwVNMjA7028qYd_1i4U","Завантажити сертифікат")</f>
        <v>Завантажити сертифікат</v>
      </c>
    </row>
    <row r="495" spans="1:4" x14ac:dyDescent="0.3">
      <c r="A495" s="4">
        <v>494</v>
      </c>
      <c r="B495" t="s">
        <v>987</v>
      </c>
      <c r="C495" t="s">
        <v>988</v>
      </c>
      <c r="D495" t="str">
        <f>HYPERLINK("https://talan.bank.gov.ua/get-user-certificate/-wwVNSuLNMRtPkKZGFJH","Завантажити сертифікат")</f>
        <v>Завантажити сертифікат</v>
      </c>
    </row>
    <row r="496" spans="1:4" x14ac:dyDescent="0.3">
      <c r="A496" s="4">
        <v>495</v>
      </c>
      <c r="B496" t="s">
        <v>989</v>
      </c>
      <c r="C496" t="s">
        <v>990</v>
      </c>
      <c r="D496" t="str">
        <f>HYPERLINK("https://talan.bank.gov.ua/get-user-certificate/-wwVN8bYT2g88_Wl4x6Z","Завантажити сертифікат")</f>
        <v>Завантажити сертифікат</v>
      </c>
    </row>
    <row r="497" spans="1:4" x14ac:dyDescent="0.3">
      <c r="A497" s="4">
        <v>496</v>
      </c>
      <c r="B497" t="s">
        <v>991</v>
      </c>
      <c r="C497" t="s">
        <v>992</v>
      </c>
      <c r="D497" t="str">
        <f>HYPERLINK("https://talan.bank.gov.ua/get-user-certificate/-wwVNxbYGWVw3LNoAt-s","Завантажити сертифікат")</f>
        <v>Завантажити сертифікат</v>
      </c>
    </row>
    <row r="498" spans="1:4" x14ac:dyDescent="0.3">
      <c r="A498" s="4">
        <v>497</v>
      </c>
      <c r="B498" t="s">
        <v>993</v>
      </c>
      <c r="C498" t="s">
        <v>994</v>
      </c>
      <c r="D498" t="str">
        <f>HYPERLINK("https://talan.bank.gov.ua/get-user-certificate/-wwVNtos1KIi8aJx_sUN","Завантажити сертифікат")</f>
        <v>Завантажити сертифікат</v>
      </c>
    </row>
    <row r="499" spans="1:4" x14ac:dyDescent="0.3">
      <c r="A499" s="4">
        <v>498</v>
      </c>
      <c r="B499" t="s">
        <v>995</v>
      </c>
      <c r="C499" t="s">
        <v>996</v>
      </c>
      <c r="D499" t="str">
        <f>HYPERLINK("https://talan.bank.gov.ua/get-user-certificate/-wwVNuqxSXOI6NwZ7Pdx","Завантажити сертифікат")</f>
        <v>Завантажити сертифікат</v>
      </c>
    </row>
    <row r="500" spans="1:4" x14ac:dyDescent="0.3">
      <c r="A500" s="4">
        <v>499</v>
      </c>
      <c r="B500" t="s">
        <v>997</v>
      </c>
      <c r="C500" t="s">
        <v>998</v>
      </c>
      <c r="D500" t="str">
        <f>HYPERLINK("https://talan.bank.gov.ua/get-user-certificate/-wwVNb3Q5xWD9oyD4ZXM","Завантажити сертифікат")</f>
        <v>Завантажити сертифікат</v>
      </c>
    </row>
    <row r="501" spans="1:4" x14ac:dyDescent="0.3">
      <c r="A501" s="4">
        <v>500</v>
      </c>
      <c r="B501" t="s">
        <v>999</v>
      </c>
      <c r="C501" t="s">
        <v>1000</v>
      </c>
      <c r="D501" t="str">
        <f>HYPERLINK("https://talan.bank.gov.ua/get-user-certificate/-wwVNDBwngMou2_v8J-1","Завантажити сертифікат")</f>
        <v>Завантажити сертифікат</v>
      </c>
    </row>
    <row r="502" spans="1:4" x14ac:dyDescent="0.3">
      <c r="A502" s="4">
        <v>501</v>
      </c>
      <c r="B502" t="s">
        <v>1001</v>
      </c>
      <c r="C502" t="s">
        <v>1002</v>
      </c>
      <c r="D502" t="str">
        <f>HYPERLINK("https://talan.bank.gov.ua/get-user-certificate/-wwVNNPOKIN2TIjYAa0l","Завантажити сертифікат")</f>
        <v>Завантажити сертифікат</v>
      </c>
    </row>
    <row r="503" spans="1:4" x14ac:dyDescent="0.3">
      <c r="A503" s="4">
        <v>502</v>
      </c>
      <c r="B503" t="s">
        <v>1003</v>
      </c>
      <c r="C503" t="s">
        <v>1004</v>
      </c>
      <c r="D503" t="str">
        <f>HYPERLINK("https://talan.bank.gov.ua/get-user-certificate/-wwVNOFSmtXOrT2bFr7r","Завантажити сертифікат")</f>
        <v>Завантажити сертифікат</v>
      </c>
    </row>
    <row r="504" spans="1:4" x14ac:dyDescent="0.3">
      <c r="A504" s="4">
        <v>503</v>
      </c>
      <c r="B504" t="s">
        <v>1005</v>
      </c>
      <c r="C504" t="s">
        <v>1006</v>
      </c>
      <c r="D504" t="str">
        <f>HYPERLINK("https://talan.bank.gov.ua/get-user-certificate/-wwVNMd_vfm0JIk587Tf","Завантажити сертифікат")</f>
        <v>Завантажити сертифікат</v>
      </c>
    </row>
    <row r="505" spans="1:4" x14ac:dyDescent="0.3">
      <c r="A505" s="4">
        <v>504</v>
      </c>
      <c r="B505" t="s">
        <v>1007</v>
      </c>
      <c r="C505" t="s">
        <v>1008</v>
      </c>
      <c r="D505" t="str">
        <f>HYPERLINK("https://talan.bank.gov.ua/get-user-certificate/-wwVNhE_BQT0r9OjSyX6","Завантажити сертифікат")</f>
        <v>Завантажити сертифікат</v>
      </c>
    </row>
    <row r="506" spans="1:4" x14ac:dyDescent="0.3">
      <c r="A506" s="4">
        <v>505</v>
      </c>
      <c r="B506" t="s">
        <v>1009</v>
      </c>
      <c r="C506" t="s">
        <v>1010</v>
      </c>
      <c r="D506" t="str">
        <f>HYPERLINK("https://talan.bank.gov.ua/get-user-certificate/-wwVN0QE8JFHn9xH6CUE","Завантажити сертифікат")</f>
        <v>Завантажити сертифікат</v>
      </c>
    </row>
    <row r="507" spans="1:4" x14ac:dyDescent="0.3">
      <c r="A507" s="4">
        <v>506</v>
      </c>
      <c r="B507" t="s">
        <v>1011</v>
      </c>
      <c r="C507" t="s">
        <v>1012</v>
      </c>
      <c r="D507" t="str">
        <f>HYPERLINK("https://talan.bank.gov.ua/get-user-certificate/-wwVNQk4b77e7b40sTHS","Завантажити сертифікат")</f>
        <v>Завантажити сертифікат</v>
      </c>
    </row>
    <row r="508" spans="1:4" x14ac:dyDescent="0.3">
      <c r="A508" s="4">
        <v>507</v>
      </c>
      <c r="B508" t="s">
        <v>1013</v>
      </c>
      <c r="C508" t="s">
        <v>1014</v>
      </c>
      <c r="D508" t="str">
        <f>HYPERLINK("https://talan.bank.gov.ua/get-user-certificate/-wwVNqmnLu4uebG_43UL","Завантажити сертифікат")</f>
        <v>Завантажити сертифікат</v>
      </c>
    </row>
    <row r="509" spans="1:4" x14ac:dyDescent="0.3">
      <c r="A509" s="4">
        <v>508</v>
      </c>
      <c r="B509" t="s">
        <v>1015</v>
      </c>
      <c r="C509" t="s">
        <v>1016</v>
      </c>
      <c r="D509" t="str">
        <f>HYPERLINK("https://talan.bank.gov.ua/get-user-certificate/-wwVNIH2x2L8MtxGMqDu","Завантажити сертифікат")</f>
        <v>Завантажити сертифікат</v>
      </c>
    </row>
    <row r="510" spans="1:4" x14ac:dyDescent="0.3">
      <c r="A510" s="4">
        <v>509</v>
      </c>
      <c r="B510" t="s">
        <v>1017</v>
      </c>
      <c r="C510" t="s">
        <v>1018</v>
      </c>
      <c r="D510" t="str">
        <f>HYPERLINK("https://talan.bank.gov.ua/get-user-certificate/-wwVN6dVeQiVRPI2fJMb","Завантажити сертифікат")</f>
        <v>Завантажити сертифікат</v>
      </c>
    </row>
    <row r="511" spans="1:4" x14ac:dyDescent="0.3">
      <c r="A511" s="4">
        <v>510</v>
      </c>
      <c r="B511" t="s">
        <v>1019</v>
      </c>
      <c r="C511" t="s">
        <v>1020</v>
      </c>
      <c r="D511" t="str">
        <f>HYPERLINK("https://talan.bank.gov.ua/get-user-certificate/-wwVNxJCL44P6iN5nQG4","Завантажити сертифікат")</f>
        <v>Завантажити сертифікат</v>
      </c>
    </row>
    <row r="512" spans="1:4" x14ac:dyDescent="0.3">
      <c r="A512" s="4">
        <v>511</v>
      </c>
      <c r="B512" t="s">
        <v>1021</v>
      </c>
      <c r="C512" t="s">
        <v>1022</v>
      </c>
      <c r="D512" t="str">
        <f>HYPERLINK("https://talan.bank.gov.ua/get-user-certificate/-wwVNC0JNNVWtBB90amu","Завантажити сертифікат")</f>
        <v>Завантажити сертифікат</v>
      </c>
    </row>
    <row r="513" spans="1:4" x14ac:dyDescent="0.3">
      <c r="A513" s="4">
        <v>512</v>
      </c>
      <c r="B513" t="s">
        <v>1023</v>
      </c>
      <c r="C513" t="s">
        <v>1024</v>
      </c>
      <c r="D513" t="str">
        <f>HYPERLINK("https://talan.bank.gov.ua/get-user-certificate/-wwVNRGfiJxfy31WkkJU","Завантажити сертифікат")</f>
        <v>Завантажити сертифікат</v>
      </c>
    </row>
    <row r="514" spans="1:4" x14ac:dyDescent="0.3">
      <c r="A514" s="4">
        <v>513</v>
      </c>
      <c r="B514" t="s">
        <v>1025</v>
      </c>
      <c r="C514" t="s">
        <v>1026</v>
      </c>
      <c r="D514" t="str">
        <f>HYPERLINK("https://talan.bank.gov.ua/get-user-certificate/-wwVN2hHNakylVAejvnz","Завантажити сертифікат")</f>
        <v>Завантажити сертифікат</v>
      </c>
    </row>
    <row r="515" spans="1:4" x14ac:dyDescent="0.3">
      <c r="A515" s="4">
        <v>514</v>
      </c>
      <c r="B515" t="s">
        <v>1027</v>
      </c>
      <c r="C515" t="s">
        <v>1028</v>
      </c>
      <c r="D515" t="str">
        <f>HYPERLINK("https://talan.bank.gov.ua/get-user-certificate/-wwVNkw22VZzbvpGh1tW","Завантажити сертифікат")</f>
        <v>Завантажити сертифікат</v>
      </c>
    </row>
    <row r="516" spans="1:4" x14ac:dyDescent="0.3">
      <c r="A516" s="4">
        <v>515</v>
      </c>
      <c r="B516" t="s">
        <v>1029</v>
      </c>
      <c r="C516" t="s">
        <v>1030</v>
      </c>
      <c r="D516" t="str">
        <f>HYPERLINK("https://talan.bank.gov.ua/get-user-certificate/-wwVNEUvte-tBVtYOzSV","Завантажити сертифікат")</f>
        <v>Завантажити сертифікат</v>
      </c>
    </row>
    <row r="517" spans="1:4" x14ac:dyDescent="0.3">
      <c r="A517" s="4">
        <v>516</v>
      </c>
      <c r="B517" t="s">
        <v>1031</v>
      </c>
      <c r="C517" t="s">
        <v>1032</v>
      </c>
      <c r="D517" t="str">
        <f>HYPERLINK("https://talan.bank.gov.ua/get-user-certificate/-wwVN8ozfCZPCv78Zv_h","Завантажити сертифікат")</f>
        <v>Завантажити сертифікат</v>
      </c>
    </row>
    <row r="518" spans="1:4" x14ac:dyDescent="0.3">
      <c r="A518" s="4">
        <v>517</v>
      </c>
      <c r="B518" t="s">
        <v>1033</v>
      </c>
      <c r="C518" t="s">
        <v>1034</v>
      </c>
      <c r="D518" t="str">
        <f>HYPERLINK("https://talan.bank.gov.ua/get-user-certificate/-wwVNGCnubyXryO3NVS5","Завантажити сертифікат")</f>
        <v>Завантажити сертифікат</v>
      </c>
    </row>
    <row r="519" spans="1:4" x14ac:dyDescent="0.3">
      <c r="A519" s="4">
        <v>518</v>
      </c>
      <c r="B519" t="s">
        <v>1035</v>
      </c>
      <c r="C519" t="s">
        <v>1036</v>
      </c>
      <c r="D519" t="str">
        <f>HYPERLINK("https://talan.bank.gov.ua/get-user-certificate/-wwVN3aDae9G6x6_4pWd","Завантажити сертифікат")</f>
        <v>Завантажити сертифікат</v>
      </c>
    </row>
    <row r="520" spans="1:4" x14ac:dyDescent="0.3">
      <c r="A520" s="4">
        <v>519</v>
      </c>
      <c r="B520" t="s">
        <v>1037</v>
      </c>
      <c r="C520" t="s">
        <v>1038</v>
      </c>
      <c r="D520" t="str">
        <f>HYPERLINK("https://talan.bank.gov.ua/get-user-certificate/-wwVN3PcmX3q4Nk916pj","Завантажити сертифікат")</f>
        <v>Завантажити сертифікат</v>
      </c>
    </row>
    <row r="521" spans="1:4" x14ac:dyDescent="0.3">
      <c r="A521" s="4">
        <v>520</v>
      </c>
      <c r="B521" t="s">
        <v>1039</v>
      </c>
      <c r="C521" t="s">
        <v>1040</v>
      </c>
      <c r="D521" t="str">
        <f>HYPERLINK("https://talan.bank.gov.ua/get-user-certificate/-wwVNEFd4Dz_iFdfq6Nq","Завантажити сертифікат")</f>
        <v>Завантажити сертифікат</v>
      </c>
    </row>
    <row r="522" spans="1:4" x14ac:dyDescent="0.3">
      <c r="A522" s="4">
        <v>521</v>
      </c>
      <c r="B522" t="s">
        <v>1041</v>
      </c>
      <c r="C522" t="s">
        <v>1042</v>
      </c>
      <c r="D522" t="str">
        <f>HYPERLINK("https://talan.bank.gov.ua/get-user-certificate/-wwVN_vOWpKml6DGkLmN","Завантажити сертифікат")</f>
        <v>Завантажити сертифікат</v>
      </c>
    </row>
    <row r="523" spans="1:4" x14ac:dyDescent="0.3">
      <c r="A523" s="4">
        <v>522</v>
      </c>
      <c r="B523" t="s">
        <v>1043</v>
      </c>
      <c r="C523" t="s">
        <v>1044</v>
      </c>
      <c r="D523" t="str">
        <f>HYPERLINK("https://talan.bank.gov.ua/get-user-certificate/-wwVNXCyAvhq5_u3YF9G","Завантажити сертифікат")</f>
        <v>Завантажити сертифікат</v>
      </c>
    </row>
    <row r="524" spans="1:4" x14ac:dyDescent="0.3">
      <c r="A524" s="4">
        <v>523</v>
      </c>
      <c r="B524" t="s">
        <v>1045</v>
      </c>
      <c r="C524" t="s">
        <v>1046</v>
      </c>
      <c r="D524" t="str">
        <f>HYPERLINK("https://talan.bank.gov.ua/get-user-certificate/-wwVNG73Ws5_3g55x-qa","Завантажити сертифікат")</f>
        <v>Завантажити сертифікат</v>
      </c>
    </row>
    <row r="525" spans="1:4" x14ac:dyDescent="0.3">
      <c r="A525" s="4">
        <v>524</v>
      </c>
      <c r="B525" t="s">
        <v>1047</v>
      </c>
      <c r="C525" t="s">
        <v>1048</v>
      </c>
      <c r="D525" t="str">
        <f>HYPERLINK("https://talan.bank.gov.ua/get-user-certificate/-wwVNtzABKlZV8A4VSdK","Завантажити сертифікат")</f>
        <v>Завантажити сертифікат</v>
      </c>
    </row>
    <row r="526" spans="1:4" x14ac:dyDescent="0.3">
      <c r="A526" s="4">
        <v>525</v>
      </c>
      <c r="B526" t="s">
        <v>1049</v>
      </c>
      <c r="C526" t="s">
        <v>1050</v>
      </c>
      <c r="D526" t="str">
        <f>HYPERLINK("https://talan.bank.gov.ua/get-user-certificate/-wwVNSiP21aPkXUl-XJc","Завантажити сертифікат")</f>
        <v>Завантажити сертифікат</v>
      </c>
    </row>
    <row r="527" spans="1:4" x14ac:dyDescent="0.3">
      <c r="A527" s="4">
        <v>526</v>
      </c>
      <c r="B527" t="s">
        <v>1051</v>
      </c>
      <c r="C527" t="s">
        <v>1052</v>
      </c>
      <c r="D527" t="str">
        <f>HYPERLINK("https://talan.bank.gov.ua/get-user-certificate/-wwVNjtp4yBMygQFwEQs","Завантажити сертифікат")</f>
        <v>Завантажити сертифікат</v>
      </c>
    </row>
    <row r="528" spans="1:4" x14ac:dyDescent="0.3">
      <c r="A528" s="4">
        <v>527</v>
      </c>
      <c r="B528" t="s">
        <v>1053</v>
      </c>
      <c r="C528" t="s">
        <v>1054</v>
      </c>
      <c r="D528" t="str">
        <f>HYPERLINK("https://talan.bank.gov.ua/get-user-certificate/-wwVNdupWedHZFiQP2F8","Завантажити сертифікат")</f>
        <v>Завантажити сертифікат</v>
      </c>
    </row>
    <row r="529" spans="1:4" x14ac:dyDescent="0.3">
      <c r="A529" s="4">
        <v>528</v>
      </c>
      <c r="B529" t="s">
        <v>1055</v>
      </c>
      <c r="C529" t="s">
        <v>1056</v>
      </c>
      <c r="D529" t="str">
        <f>HYPERLINK("https://talan.bank.gov.ua/get-user-certificate/-wwVNa3-DPV7JVe-9Cpy","Завантажити сертифікат")</f>
        <v>Завантажити сертифікат</v>
      </c>
    </row>
    <row r="530" spans="1:4" x14ac:dyDescent="0.3">
      <c r="A530" s="4">
        <v>529</v>
      </c>
      <c r="B530" t="s">
        <v>1057</v>
      </c>
      <c r="C530" t="s">
        <v>1058</v>
      </c>
      <c r="D530" t="str">
        <f>HYPERLINK("https://talan.bank.gov.ua/get-user-certificate/-wwVNSZQ70Ouhbu-xnab","Завантажити сертифікат")</f>
        <v>Завантажити сертифікат</v>
      </c>
    </row>
    <row r="531" spans="1:4" x14ac:dyDescent="0.3">
      <c r="A531" s="4">
        <v>530</v>
      </c>
      <c r="B531" t="s">
        <v>1059</v>
      </c>
      <c r="C531" t="s">
        <v>1060</v>
      </c>
      <c r="D531" t="str">
        <f>HYPERLINK("https://talan.bank.gov.ua/get-user-certificate/-wwVNEYiLhL6JHD7iiKI","Завантажити сертифікат")</f>
        <v>Завантажити сертифікат</v>
      </c>
    </row>
    <row r="532" spans="1:4" x14ac:dyDescent="0.3">
      <c r="A532" s="4">
        <v>531</v>
      </c>
      <c r="B532" t="s">
        <v>1061</v>
      </c>
      <c r="C532" t="s">
        <v>1062</v>
      </c>
      <c r="D532" t="str">
        <f>HYPERLINK("https://talan.bank.gov.ua/get-user-certificate/-wwVNnn7RqyNWJ90iTlC","Завантажити сертифікат")</f>
        <v>Завантажити сертифікат</v>
      </c>
    </row>
    <row r="533" spans="1:4" x14ac:dyDescent="0.3">
      <c r="A533" s="4">
        <v>532</v>
      </c>
      <c r="B533" t="s">
        <v>1063</v>
      </c>
      <c r="C533" t="s">
        <v>1064</v>
      </c>
      <c r="D533" t="str">
        <f>HYPERLINK("https://talan.bank.gov.ua/get-user-certificate/-wwVNTSvpMo--0tjKi6-","Завантажити сертифікат")</f>
        <v>Завантажити сертифікат</v>
      </c>
    </row>
    <row r="534" spans="1:4" x14ac:dyDescent="0.3">
      <c r="A534" s="4">
        <v>533</v>
      </c>
      <c r="B534" t="s">
        <v>1065</v>
      </c>
      <c r="C534" t="s">
        <v>1066</v>
      </c>
      <c r="D534" t="str">
        <f>HYPERLINK("https://talan.bank.gov.ua/get-user-certificate/-wwVNGJy12mX2l2ILYFP","Завантажити сертифікат")</f>
        <v>Завантажити сертифікат</v>
      </c>
    </row>
    <row r="535" spans="1:4" x14ac:dyDescent="0.3">
      <c r="A535" s="4">
        <v>534</v>
      </c>
      <c r="B535" t="s">
        <v>1067</v>
      </c>
      <c r="C535" t="s">
        <v>1068</v>
      </c>
      <c r="D535" t="str">
        <f>HYPERLINK("https://talan.bank.gov.ua/get-user-certificate/-wwVNDrWUoSBEZprP91T","Завантажити сертифікат")</f>
        <v>Завантажити сертифікат</v>
      </c>
    </row>
    <row r="536" spans="1:4" x14ac:dyDescent="0.3">
      <c r="A536" s="4">
        <v>535</v>
      </c>
      <c r="B536" t="s">
        <v>1069</v>
      </c>
      <c r="C536" t="s">
        <v>1070</v>
      </c>
      <c r="D536" t="str">
        <f>HYPERLINK("https://talan.bank.gov.ua/get-user-certificate/-wwVNeNoV0n9pPGZbVZe","Завантажити сертифікат")</f>
        <v>Завантажити сертифікат</v>
      </c>
    </row>
    <row r="537" spans="1:4" x14ac:dyDescent="0.3">
      <c r="A537" s="4">
        <v>536</v>
      </c>
      <c r="B537" t="s">
        <v>1071</v>
      </c>
      <c r="C537" t="s">
        <v>1072</v>
      </c>
      <c r="D537" t="str">
        <f>HYPERLINK("https://talan.bank.gov.ua/get-user-certificate/-wwVNduUefBNp6r2XqQT","Завантажити сертифікат")</f>
        <v>Завантажити сертифікат</v>
      </c>
    </row>
    <row r="538" spans="1:4" x14ac:dyDescent="0.3">
      <c r="A538" s="4">
        <v>537</v>
      </c>
      <c r="B538" t="s">
        <v>1073</v>
      </c>
      <c r="C538" t="s">
        <v>1074</v>
      </c>
      <c r="D538" t="str">
        <f>HYPERLINK("https://talan.bank.gov.ua/get-user-certificate/-wwVNs1RSYiSZEE3ABnv","Завантажити сертифікат")</f>
        <v>Завантажити сертифікат</v>
      </c>
    </row>
    <row r="539" spans="1:4" x14ac:dyDescent="0.3">
      <c r="A539" s="4">
        <v>538</v>
      </c>
      <c r="B539" t="s">
        <v>1075</v>
      </c>
      <c r="C539" t="s">
        <v>1076</v>
      </c>
      <c r="D539" t="str">
        <f>HYPERLINK("https://talan.bank.gov.ua/get-user-certificate/-wwVN5nkLrQj0IpvIB-t","Завантажити сертифікат")</f>
        <v>Завантажити сертифікат</v>
      </c>
    </row>
    <row r="540" spans="1:4" x14ac:dyDescent="0.3">
      <c r="A540" s="4">
        <v>539</v>
      </c>
      <c r="B540" t="s">
        <v>1077</v>
      </c>
      <c r="C540" t="s">
        <v>1078</v>
      </c>
      <c r="D540" t="str">
        <f>HYPERLINK("https://talan.bank.gov.ua/get-user-certificate/-wwVNaVEjhchsBotxmez","Завантажити сертифікат")</f>
        <v>Завантажити сертифікат</v>
      </c>
    </row>
    <row r="541" spans="1:4" x14ac:dyDescent="0.3">
      <c r="A541" s="4">
        <v>540</v>
      </c>
      <c r="B541" t="s">
        <v>1079</v>
      </c>
      <c r="C541" t="s">
        <v>1080</v>
      </c>
      <c r="D541" t="str">
        <f>HYPERLINK("https://talan.bank.gov.ua/get-user-certificate/-wwVNqt4-V6QyotuXyaB","Завантажити сертифікат")</f>
        <v>Завантажити сертифікат</v>
      </c>
    </row>
    <row r="542" spans="1:4" x14ac:dyDescent="0.3">
      <c r="A542" s="4">
        <v>541</v>
      </c>
      <c r="B542" t="s">
        <v>1081</v>
      </c>
      <c r="C542" t="s">
        <v>1082</v>
      </c>
      <c r="D542" t="str">
        <f>HYPERLINK("https://talan.bank.gov.ua/get-user-certificate/-wwVNmOixjfb8wWeR2vA","Завантажити сертифікат")</f>
        <v>Завантажити сертифікат</v>
      </c>
    </row>
    <row r="543" spans="1:4" x14ac:dyDescent="0.3">
      <c r="A543" s="4">
        <v>542</v>
      </c>
      <c r="B543" t="s">
        <v>1083</v>
      </c>
      <c r="C543" t="s">
        <v>1084</v>
      </c>
      <c r="D543" t="str">
        <f>HYPERLINK("https://talan.bank.gov.ua/get-user-certificate/-wwVNWfgnEIoAIlz3p9A","Завантажити сертифікат")</f>
        <v>Завантажити сертифікат</v>
      </c>
    </row>
    <row r="544" spans="1:4" x14ac:dyDescent="0.3">
      <c r="A544" s="4">
        <v>543</v>
      </c>
      <c r="B544" t="s">
        <v>1085</v>
      </c>
      <c r="C544" t="s">
        <v>1086</v>
      </c>
      <c r="D544" t="str">
        <f>HYPERLINK("https://talan.bank.gov.ua/get-user-certificate/-wwVN9yTsZFwAEucogWX","Завантажити сертифікат")</f>
        <v>Завантажити сертифікат</v>
      </c>
    </row>
    <row r="545" spans="1:4" x14ac:dyDescent="0.3">
      <c r="A545" s="4">
        <v>544</v>
      </c>
      <c r="B545" t="s">
        <v>1087</v>
      </c>
      <c r="C545" t="s">
        <v>1088</v>
      </c>
      <c r="D545" t="str">
        <f>HYPERLINK("https://talan.bank.gov.ua/get-user-certificate/-wwVNohkTcDstwlNWRxM","Завантажити сертифікат")</f>
        <v>Завантажити сертифікат</v>
      </c>
    </row>
    <row r="546" spans="1:4" x14ac:dyDescent="0.3">
      <c r="A546" s="4">
        <v>545</v>
      </c>
      <c r="B546" t="s">
        <v>1089</v>
      </c>
      <c r="C546" t="s">
        <v>1090</v>
      </c>
      <c r="D546" t="str">
        <f>HYPERLINK("https://talan.bank.gov.ua/get-user-certificate/-wwVNVw1PJOz7mxwLYy4","Завантажити сертифікат")</f>
        <v>Завантажити сертифікат</v>
      </c>
    </row>
    <row r="547" spans="1:4" x14ac:dyDescent="0.3">
      <c r="A547" s="4">
        <v>546</v>
      </c>
      <c r="B547" t="s">
        <v>1091</v>
      </c>
      <c r="C547" t="s">
        <v>1092</v>
      </c>
      <c r="D547" t="str">
        <f>HYPERLINK("https://talan.bank.gov.ua/get-user-certificate/-wwVNGfBKECgQEb3-2H1","Завантажити сертифікат")</f>
        <v>Завантажити сертифікат</v>
      </c>
    </row>
    <row r="548" spans="1:4" x14ac:dyDescent="0.3">
      <c r="A548" s="4">
        <v>547</v>
      </c>
      <c r="B548" t="s">
        <v>1093</v>
      </c>
      <c r="C548" t="s">
        <v>1094</v>
      </c>
      <c r="D548" t="str">
        <f>HYPERLINK("https://talan.bank.gov.ua/get-user-certificate/-wwVNwoDP9VBduygmr-n","Завантажити сертифікат")</f>
        <v>Завантажити сертифікат</v>
      </c>
    </row>
    <row r="549" spans="1:4" x14ac:dyDescent="0.3">
      <c r="A549" s="4">
        <v>548</v>
      </c>
      <c r="B549" t="s">
        <v>1095</v>
      </c>
      <c r="C549" t="s">
        <v>1096</v>
      </c>
      <c r="D549" t="str">
        <f>HYPERLINK("https://talan.bank.gov.ua/get-user-certificate/-wwVNGz7aOTeoTRSE3Ga","Завантажити сертифікат")</f>
        <v>Завантажити сертифікат</v>
      </c>
    </row>
    <row r="550" spans="1:4" x14ac:dyDescent="0.3">
      <c r="A550" s="4">
        <v>549</v>
      </c>
      <c r="B550" t="s">
        <v>1097</v>
      </c>
      <c r="C550" t="s">
        <v>1098</v>
      </c>
      <c r="D550" t="str">
        <f>HYPERLINK("https://talan.bank.gov.ua/get-user-certificate/-wwVNV7IibfCnZSaylrX","Завантажити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  <hyperlink ref="D30" r:id="rId29" tooltip="Завантажити сертифікат" display="Завантажити сертифікат"/>
    <hyperlink ref="D31" r:id="rId30" tooltip="Завантажити сертифікат" display="Завантажити сертифікат"/>
    <hyperlink ref="D32" r:id="rId31" tooltip="Завантажити сертифікат" display="Завантажити сертифікат"/>
    <hyperlink ref="D33" r:id="rId32" tooltip="Завантажити сертифікат" display="Завантажити сертифікат"/>
    <hyperlink ref="D34" r:id="rId33" tooltip="Завантажити сертифікат" display="Завантажити сертифікат"/>
    <hyperlink ref="D35" r:id="rId34" tooltip="Завантажити сертифікат" display="Завантажити сертифікат"/>
    <hyperlink ref="D36" r:id="rId35" tooltip="Завантажити сертифікат" display="Завантажити сертифікат"/>
    <hyperlink ref="D37" r:id="rId36" tooltip="Завантажити сертифікат" display="Завантажити сертифікат"/>
    <hyperlink ref="D38" r:id="rId37" tooltip="Завантажити сертифікат" display="Завантажити сертифікат"/>
    <hyperlink ref="D39" r:id="rId38" tooltip="Завантажити сертифікат" display="Завантажити сертифікат"/>
    <hyperlink ref="D40" r:id="rId39" tooltip="Завантажити сертифікат" display="Завантажити сертифікат"/>
    <hyperlink ref="D41" r:id="rId40" tooltip="Завантажити сертифікат" display="Завантажити сертифікат"/>
    <hyperlink ref="D42" r:id="rId41" tooltip="Завантажити сертифікат" display="Завантажити сертифікат"/>
    <hyperlink ref="D43" r:id="rId42" tooltip="Завантажити сертифікат" display="Завантажити сертифікат"/>
    <hyperlink ref="D44" r:id="rId43" tooltip="Завантажити сертифікат" display="Завантажити сертифікат"/>
    <hyperlink ref="D45" r:id="rId44" tooltip="Завантажити сертифікат" display="Завантажити сертифікат"/>
    <hyperlink ref="D46" r:id="rId45" tooltip="Завантажити сертифікат" display="Завантажити сертифікат"/>
    <hyperlink ref="D47" r:id="rId46" tooltip="Завантажити сертифікат" display="Завантажити сертифікат"/>
    <hyperlink ref="D48" r:id="rId47" tooltip="Завантажити сертифікат" display="Завантажити сертифікат"/>
    <hyperlink ref="D49" r:id="rId48" tooltip="Завантажити сертифікат" display="Завантажити сертифікат"/>
    <hyperlink ref="D50" r:id="rId49" tooltip="Завантажити сертифікат" display="Завантажити сертифікат"/>
    <hyperlink ref="D51" r:id="rId50" tooltip="Завантажити сертифікат" display="Завантажити сертифікат"/>
    <hyperlink ref="D52" r:id="rId51" tooltip="Завантажити сертифікат" display="Завантажити сертифікат"/>
    <hyperlink ref="D53" r:id="rId52" tooltip="Завантажити сертифікат" display="Завантажити сертифікат"/>
    <hyperlink ref="D54" r:id="rId53" tooltip="Завантажити сертифікат" display="Завантажити сертифікат"/>
    <hyperlink ref="D55" r:id="rId54" tooltip="Завантажити сертифікат" display="Завантажити сертифікат"/>
    <hyperlink ref="D56" r:id="rId55" tooltip="Завантажити сертифікат" display="Завантажити сертифікат"/>
    <hyperlink ref="D57" r:id="rId56" tooltip="Завантажити сертифікат" display="Завантажити сертифікат"/>
    <hyperlink ref="D58" r:id="rId57" tooltip="Завантажити сертифікат" display="Завантажити сертифікат"/>
    <hyperlink ref="D59" r:id="rId58" tooltip="Завантажити сертифікат" display="Завантажити сертифікат"/>
    <hyperlink ref="D60" r:id="rId59" tooltip="Завантажити сертифікат" display="Завантажити сертифікат"/>
    <hyperlink ref="D61" r:id="rId60" tooltip="Завантажити сертифікат" display="Завантажити сертифікат"/>
    <hyperlink ref="D62" r:id="rId61" tooltip="Завантажити сертифікат" display="Завантажити сертифікат"/>
    <hyperlink ref="D63" r:id="rId62" tooltip="Завантажити сертифікат" display="Завантажити сертифікат"/>
    <hyperlink ref="D64" r:id="rId63" tooltip="Завантажити сертифікат" display="Завантажити сертифікат"/>
    <hyperlink ref="D65" r:id="rId64" tooltip="Завантажити сертифікат" display="Завантажити сертифікат"/>
    <hyperlink ref="D66" r:id="rId65" tooltip="Завантажити сертифікат" display="Завантажити сертифікат"/>
    <hyperlink ref="D67" r:id="rId66" tooltip="Завантажити сертифікат" display="Завантажити сертифікат"/>
    <hyperlink ref="D68" r:id="rId67" tooltip="Завантажити сертифікат" display="Завантажити сертифікат"/>
    <hyperlink ref="D69" r:id="rId68" tooltip="Завантажити сертифікат" display="Завантажити сертифікат"/>
    <hyperlink ref="D70" r:id="rId69" tooltip="Завантажити сертифікат" display="Завантажити сертифікат"/>
    <hyperlink ref="D71" r:id="rId70" tooltip="Завантажити сертифікат" display="Завантажити сертифікат"/>
    <hyperlink ref="D72" r:id="rId71" tooltip="Завантажити сертифікат" display="Завантажити сертифікат"/>
    <hyperlink ref="D73" r:id="rId72" tooltip="Завантажити сертифікат" display="Завантажити сертифікат"/>
    <hyperlink ref="D74" r:id="rId73" tooltip="Завантажити сертифікат" display="Завантажити сертифікат"/>
    <hyperlink ref="D75" r:id="rId74" tooltip="Завантажити сертифікат" display="Завантажити сертифікат"/>
    <hyperlink ref="D76" r:id="rId75" tooltip="Завантажити сертифікат" display="Завантажити сертифікат"/>
    <hyperlink ref="D77" r:id="rId76" tooltip="Завантажити сертифікат" display="Завантажити сертифікат"/>
    <hyperlink ref="D78" r:id="rId77" tooltip="Завантажити сертифікат" display="Завантажити сертифікат"/>
    <hyperlink ref="D79" r:id="rId78" tooltip="Завантажити сертифікат" display="Завантажити сертифікат"/>
    <hyperlink ref="D80" r:id="rId79" tooltip="Завантажити сертифікат" display="Завантажити сертифікат"/>
    <hyperlink ref="D81" r:id="rId80" tooltip="Завантажити сертифікат" display="Завантажити сертифікат"/>
    <hyperlink ref="D82" r:id="rId81" tooltip="Завантажити сертифікат" display="Завантажити сертифікат"/>
    <hyperlink ref="D83" r:id="rId82" tooltip="Завантажити сертифікат" display="Завантажити сертифікат"/>
    <hyperlink ref="D84" r:id="rId83" tooltip="Завантажити сертифікат" display="Завантажити сертифікат"/>
    <hyperlink ref="D85" r:id="rId84" tooltip="Завантажити сертифікат" display="Завантажити сертифікат"/>
    <hyperlink ref="D86" r:id="rId85" tooltip="Завантажити сертифікат" display="Завантажити сертифікат"/>
    <hyperlink ref="D87" r:id="rId86" tooltip="Завантажити сертифікат" display="Завантажити сертифікат"/>
    <hyperlink ref="D88" r:id="rId87" tooltip="Завантажити сертифікат" display="Завантажити сертифікат"/>
    <hyperlink ref="D89" r:id="rId88" tooltip="Завантажити сертифікат" display="Завантажити сертифікат"/>
    <hyperlink ref="D90" r:id="rId89" tooltip="Завантажити сертифікат" display="Завантажити сертифікат"/>
    <hyperlink ref="D92" r:id="rId90" tooltip="Завантажити сертифікат" display="Завантажити сертифікат"/>
    <hyperlink ref="D93" r:id="rId91" tooltip="Завантажити сертифікат" display="Завантажити сертифікат"/>
    <hyperlink ref="D94" r:id="rId92" tooltip="Завантажити сертифікат" display="Завантажити сертифікат"/>
    <hyperlink ref="D95" r:id="rId93" tooltip="Завантажити сертифікат" display="Завантажити сертифікат"/>
    <hyperlink ref="D96" r:id="rId94" tooltip="Завантажити сертифікат" display="Завантажити сертифікат"/>
    <hyperlink ref="D97" r:id="rId95" tooltip="Завантажити сертифікат" display="Завантажити сертифікат"/>
    <hyperlink ref="D98" r:id="rId96" tooltip="Завантажити сертифікат" display="Завантажити сертифікат"/>
    <hyperlink ref="D99" r:id="rId97" tooltip="Завантажити сертифікат" display="Завантажити сертифікат"/>
    <hyperlink ref="D100" r:id="rId98" tooltip="Завантажити сертифікат" display="Завантажити сертифікат"/>
    <hyperlink ref="D101" r:id="rId99" tooltip="Завантажити сертифікат" display="Завантажити сертифікат"/>
    <hyperlink ref="D102" r:id="rId100" tooltip="Завантажити сертифікат" display="Завантажити сертифікат"/>
    <hyperlink ref="D103" r:id="rId101" tooltip="Завантажити сертифікат" display="Завантажити сертифікат"/>
    <hyperlink ref="D104" r:id="rId102" tooltip="Завантажити сертифікат" display="Завантажити сертифікат"/>
    <hyperlink ref="D105" r:id="rId103" tooltip="Завантажити сертифікат" display="Завантажити сертифікат"/>
    <hyperlink ref="D106" r:id="rId104" tooltip="Завантажити сертифікат" display="Завантажити сертифікат"/>
    <hyperlink ref="D107" r:id="rId105" tooltip="Завантажити сертифікат" display="Завантажити сертифікат"/>
    <hyperlink ref="D108" r:id="rId106" tooltip="Завантажити сертифікат" display="Завантажити сертифікат"/>
    <hyperlink ref="D109" r:id="rId107" tooltip="Завантажити сертифікат" display="Завантажити сертифікат"/>
    <hyperlink ref="D110" r:id="rId108" tooltip="Завантажити сертифікат" display="Завантажити сертифікат"/>
    <hyperlink ref="D111" r:id="rId109" tooltip="Завантажити сертифікат" display="Завантажити сертифікат"/>
    <hyperlink ref="D112" r:id="rId110" tooltip="Завантажити сертифікат" display="Завантажити сертифікат"/>
    <hyperlink ref="D113" r:id="rId111" tooltip="Завантажити сертифікат" display="Завантажити сертифікат"/>
    <hyperlink ref="D114" r:id="rId112" tooltip="Завантажити сертифікат" display="Завантажити сертифікат"/>
    <hyperlink ref="D115" r:id="rId113" tooltip="Завантажити сертифікат" display="Завантажити сертифікат"/>
    <hyperlink ref="D116" r:id="rId114" tooltip="Завантажити сертифікат" display="Завантажити сертифікат"/>
    <hyperlink ref="D117" r:id="rId115" tooltip="Завантажити сертифікат" display="Завантажити сертифікат"/>
    <hyperlink ref="D118" r:id="rId116" tooltip="Завантажити сертифікат" display="Завантажити сертифікат"/>
    <hyperlink ref="D119" r:id="rId117" tooltip="Завантажити сертифікат" display="Завантажити сертифікат"/>
    <hyperlink ref="D120" r:id="rId118" tooltip="Завантажити сертифікат" display="Завантажити сертифікат"/>
    <hyperlink ref="D121" r:id="rId119" tooltip="Завантажити сертифікат" display="Завантажити сертифікат"/>
    <hyperlink ref="D122" r:id="rId120" tooltip="Завантажити сертифікат" display="Завантажити сертифікат"/>
    <hyperlink ref="D123" r:id="rId121" tooltip="Завантажити сертифікат" display="Завантажити сертифікат"/>
    <hyperlink ref="D124" r:id="rId122" tooltip="Завантажити сертифікат" display="Завантажити сертифікат"/>
    <hyperlink ref="D125" r:id="rId123" tooltip="Завантажити сертифікат" display="Завантажити сертифікат"/>
    <hyperlink ref="D126" r:id="rId124" tooltip="Завантажити сертифікат" display="Завантажити сертифікат"/>
    <hyperlink ref="D127" r:id="rId125" tooltip="Завантажити сертифікат" display="Завантажити сертифікат"/>
    <hyperlink ref="D128" r:id="rId126" tooltip="Завантажити сертифікат" display="Завантажити сертифікат"/>
    <hyperlink ref="D129" r:id="rId127" tooltip="Завантажити сертифікат" display="Завантажити сертифікат"/>
    <hyperlink ref="D130" r:id="rId128" tooltip="Завантажити сертифікат" display="Завантажити сертифікат"/>
    <hyperlink ref="D131" r:id="rId129" tooltip="Завантажити сертифікат" display="Завантажити сертифікат"/>
    <hyperlink ref="D132" r:id="rId130" tooltip="Завантажити сертифікат" display="Завантажити сертифікат"/>
    <hyperlink ref="D133" r:id="rId131" tooltip="Завантажити сертифікат" display="Завантажити сертифікат"/>
    <hyperlink ref="D134" r:id="rId132" tooltip="Завантажити сертифікат" display="Завантажити сертифікат"/>
    <hyperlink ref="D135" r:id="rId133" tooltip="Завантажити сертифікат" display="Завантажити сертифікат"/>
    <hyperlink ref="D136" r:id="rId134" tooltip="Завантажити сертифікат" display="Завантажити сертифікат"/>
    <hyperlink ref="D137" r:id="rId135" tooltip="Завантажити сертифікат" display="Завантажити сертифікат"/>
    <hyperlink ref="D138" r:id="rId136" tooltip="Завантажити сертифікат" display="Завантажити сертифікат"/>
    <hyperlink ref="D139" r:id="rId137" tooltip="Завантажити сертифікат" display="Завантажити сертифікат"/>
    <hyperlink ref="D140" r:id="rId138" tooltip="Завантажити сертифікат" display="Завантажити сертифікат"/>
    <hyperlink ref="D141" r:id="rId139" tooltip="Завантажити сертифікат" display="Завантажити сертифікат"/>
    <hyperlink ref="D142" r:id="rId140" tooltip="Завантажити сертифікат" display="Завантажити сертифікат"/>
    <hyperlink ref="D143" r:id="rId141" tooltip="Завантажити сертифікат" display="Завантажити сертифікат"/>
    <hyperlink ref="D144" r:id="rId142" tooltip="Завантажити сертифікат" display="Завантажити сертифікат"/>
    <hyperlink ref="D145" r:id="rId143" tooltip="Завантажити сертифікат" display="Завантажити сертифікат"/>
    <hyperlink ref="D146" r:id="rId144" tooltip="Завантажити сертифікат" display="Завантажити сертифікат"/>
    <hyperlink ref="D147" r:id="rId145" tooltip="Завантажити сертифікат" display="Завантажити сертифікат"/>
    <hyperlink ref="D148" r:id="rId146" tooltip="Завантажити сертифікат" display="Завантажити сертифікат"/>
    <hyperlink ref="D149" r:id="rId147" tooltip="Завантажити сертифікат" display="Завантажити сертифікат"/>
    <hyperlink ref="D150" r:id="rId148" tooltip="Завантажити сертифікат" display="Завантажити сертифікат"/>
    <hyperlink ref="D151" r:id="rId149" tooltip="Завантажити сертифікат" display="Завантажити сертифікат"/>
    <hyperlink ref="D152" r:id="rId150" tooltip="Завантажити сертифікат" display="Завантажити сертифікат"/>
    <hyperlink ref="D153" r:id="rId151" tooltip="Завантажити сертифікат" display="Завантажити сертифікат"/>
    <hyperlink ref="D154" r:id="rId152" tooltip="Завантажити сертифікат" display="Завантажити сертифікат"/>
    <hyperlink ref="D155" r:id="rId153" tooltip="Завантажити сертифікат" display="Завантажити сертифікат"/>
    <hyperlink ref="D156" r:id="rId154" tooltip="Завантажити сертифікат" display="Завантажити сертифікат"/>
    <hyperlink ref="D157" r:id="rId155" tooltip="Завантажити сертифікат" display="Завантажити сертифікат"/>
    <hyperlink ref="D158" r:id="rId156" tooltip="Завантажити сертифікат" display="Завантажити сертифікат"/>
    <hyperlink ref="D159" r:id="rId157" tooltip="Завантажити сертифікат" display="Завантажити сертифікат"/>
    <hyperlink ref="D160" r:id="rId158" tooltip="Завантажити сертифікат" display="Завантажити сертифікат"/>
    <hyperlink ref="D161" r:id="rId159" tooltip="Завантажити сертифікат" display="Завантажити сертифікат"/>
    <hyperlink ref="D162" r:id="rId160" tooltip="Завантажити сертифікат" display="Завантажити сертифікат"/>
    <hyperlink ref="D163" r:id="rId161" tooltip="Завантажити сертифікат" display="Завантажити сертифікат"/>
    <hyperlink ref="D164" r:id="rId162" tooltip="Завантажити сертифікат" display="Завантажити сертифікат"/>
    <hyperlink ref="D165" r:id="rId163" tooltip="Завантажити сертифікат" display="Завантажити сертифікат"/>
    <hyperlink ref="D166" r:id="rId164" tooltip="Завантажити сертифікат" display="Завантажити сертифікат"/>
    <hyperlink ref="D167" r:id="rId165" tooltip="Завантажити сертифікат" display="Завантажити сертифікат"/>
    <hyperlink ref="D168" r:id="rId166" tooltip="Завантажити сертифікат" display="Завантажити сертифікат"/>
    <hyperlink ref="D169" r:id="rId167" tooltip="Завантажити сертифікат" display="Завантажити сертифікат"/>
    <hyperlink ref="D170" r:id="rId168" tooltip="Завантажити сертифікат" display="Завантажити сертифікат"/>
    <hyperlink ref="D171" r:id="rId169" tooltip="Завантажити сертифікат" display="Завантажити сертифікат"/>
    <hyperlink ref="D172" r:id="rId170" tooltip="Завантажити сертифікат" display="Завантажити сертифікат"/>
    <hyperlink ref="D173" r:id="rId171" tooltip="Завантажити сертифікат" display="Завантажити сертифікат"/>
    <hyperlink ref="D174" r:id="rId172" tooltip="Завантажити сертифікат" display="Завантажити сертифікат"/>
    <hyperlink ref="D175" r:id="rId173" tooltip="Завантажити сертифікат" display="Завантажити сертифікат"/>
    <hyperlink ref="D176" r:id="rId174" tooltip="Завантажити сертифікат" display="Завантажити сертифікат"/>
    <hyperlink ref="D177" r:id="rId175" tooltip="Завантажити сертифікат" display="Завантажити сертифікат"/>
    <hyperlink ref="D178" r:id="rId176" tooltip="Завантажити сертифікат" display="Завантажити сертифікат"/>
    <hyperlink ref="D179" r:id="rId177" tooltip="Завантажити сертифікат" display="Завантажити сертифікат"/>
    <hyperlink ref="D180" r:id="rId178" tooltip="Завантажити сертифікат" display="Завантажити сертифікат"/>
    <hyperlink ref="D181" r:id="rId179" tooltip="Завантажити сертифікат" display="Завантажити сертифікат"/>
    <hyperlink ref="D182" r:id="rId180" tooltip="Завантажити сертифікат" display="Завантажити сертифікат"/>
    <hyperlink ref="D183" r:id="rId181" tooltip="Завантажити сертифікат" display="Завантажити сертифікат"/>
    <hyperlink ref="D184" r:id="rId182" tooltip="Завантажити сертифікат" display="Завантажити сертифікат"/>
    <hyperlink ref="D185" r:id="rId183" tooltip="Завантажити сертифікат" display="Завантажити сертифікат"/>
    <hyperlink ref="D186" r:id="rId184" tooltip="Завантажити сертифікат" display="Завантажити сертифікат"/>
    <hyperlink ref="D187" r:id="rId185" tooltip="Завантажити сертифікат" display="Завантажити сертифікат"/>
    <hyperlink ref="D188" r:id="rId186" tooltip="Завантажити сертифікат" display="Завантажити сертифікат"/>
    <hyperlink ref="D189" r:id="rId187" tooltip="Завантажити сертифікат" display="Завантажити сертифікат"/>
    <hyperlink ref="D190" r:id="rId188" tooltip="Завантажити сертифікат" display="Завантажити сертифікат"/>
    <hyperlink ref="D191" r:id="rId189" tooltip="Завантажити сертифікат" display="Завантажити сертифікат"/>
    <hyperlink ref="D192" r:id="rId190" tooltip="Завантажити сертифікат" display="Завантажити сертифікат"/>
    <hyperlink ref="D193" r:id="rId191" tooltip="Завантажити сертифікат" display="Завантажити сертифікат"/>
    <hyperlink ref="D194" r:id="rId192" tooltip="Завантажити сертифікат" display="Завантажити сертифікат"/>
    <hyperlink ref="D195" r:id="rId193" tooltip="Завантажити сертифікат" display="Завантажити сертифікат"/>
    <hyperlink ref="D196" r:id="rId194" tooltip="Завантажити сертифікат" display="Завантажити сертифікат"/>
    <hyperlink ref="D197" r:id="rId195" tooltip="Завантажити сертифікат" display="Завантажити сертифікат"/>
    <hyperlink ref="D198" r:id="rId196" tooltip="Завантажити сертифікат" display="Завантажити сертифікат"/>
    <hyperlink ref="D199" r:id="rId197" tooltip="Завантажити сертифікат" display="Завантажити сертифікат"/>
    <hyperlink ref="D200" r:id="rId198" tooltip="Завантажити сертифікат" display="Завантажити сертифікат"/>
    <hyperlink ref="D201" r:id="rId199" tooltip="Завантажити сертифікат" display="Завантажити сертифікат"/>
    <hyperlink ref="D202" r:id="rId200" tooltip="Завантажити сертифікат" display="Завантажити сертифікат"/>
    <hyperlink ref="D203" r:id="rId201" tooltip="Завантажити сертифікат" display="Завантажити сертифікат"/>
    <hyperlink ref="D204" r:id="rId202" tooltip="Завантажити сертифікат" display="Завантажити сертифікат"/>
    <hyperlink ref="D205" r:id="rId203" tooltip="Завантажити сертифікат" display="Завантажити сертифікат"/>
    <hyperlink ref="D206" r:id="rId204" tooltip="Завантажити сертифікат" display="Завантажити сертифікат"/>
    <hyperlink ref="D207" r:id="rId205" tooltip="Завантажити сертифікат" display="Завантажити сертифікат"/>
    <hyperlink ref="D208" r:id="rId206" tooltip="Завантажити сертифікат" display="Завантажити сертифікат"/>
    <hyperlink ref="D209" r:id="rId207" tooltip="Завантажити сертифікат" display="Завантажити сертифікат"/>
    <hyperlink ref="D210" r:id="rId208" tooltip="Завантажити сертифікат" display="Завантажити сертифікат"/>
    <hyperlink ref="D211" r:id="rId209" tooltip="Завантажити сертифікат" display="Завантажити сертифікат"/>
    <hyperlink ref="D212" r:id="rId210" tooltip="Завантажити сертифікат" display="Завантажити сертифікат"/>
    <hyperlink ref="D213" r:id="rId211" tooltip="Завантажити сертифікат" display="Завантажити сертифікат"/>
    <hyperlink ref="D214" r:id="rId212" tooltip="Завантажити сертифікат" display="Завантажити сертифікат"/>
    <hyperlink ref="D215" r:id="rId213" tooltip="Завантажити сертифікат" display="Завантажити сертифікат"/>
    <hyperlink ref="D216" r:id="rId214" tooltip="Завантажити сертифікат" display="Завантажити сертифікат"/>
    <hyperlink ref="D217" r:id="rId215" tooltip="Завантажити сертифікат" display="Завантажити сертифікат"/>
    <hyperlink ref="D218" r:id="rId216" tooltip="Завантажити сертифікат" display="Завантажити сертифікат"/>
    <hyperlink ref="D219" r:id="rId217" tooltip="Завантажити сертифікат" display="Завантажити сертифікат"/>
    <hyperlink ref="D220" r:id="rId218" tooltip="Завантажити сертифікат" display="Завантажити сертифікат"/>
    <hyperlink ref="D221" r:id="rId219" tooltip="Завантажити сертифікат" display="Завантажити сертифікат"/>
    <hyperlink ref="D222" r:id="rId220" tooltip="Завантажити сертифікат" display="Завантажити сертифікат"/>
    <hyperlink ref="D223" r:id="rId221" tooltip="Завантажити сертифікат" display="Завантажити сертифікат"/>
    <hyperlink ref="D224" r:id="rId222" tooltip="Завантажити сертифікат" display="Завантажити сертифікат"/>
    <hyperlink ref="D225" r:id="rId223" tooltip="Завантажити сертифікат" display="Завантажити сертифікат"/>
    <hyperlink ref="D226" r:id="rId224" tooltip="Завантажити сертифікат" display="Завантажити сертифікат"/>
    <hyperlink ref="D227" r:id="rId225" tooltip="Завантажити сертифікат" display="Завантажити сертифікат"/>
    <hyperlink ref="D228" r:id="rId226" tooltip="Завантажити сертифікат" display="Завантажити сертифікат"/>
    <hyperlink ref="D229" r:id="rId227" tooltip="Завантажити сертифікат" display="Завантажити сертифікат"/>
    <hyperlink ref="D230" r:id="rId228" tooltip="Завантажити сертифікат" display="Завантажити сертифікат"/>
    <hyperlink ref="D231" r:id="rId229" tooltip="Завантажити сертифікат" display="Завантажити сертифікат"/>
    <hyperlink ref="D232" r:id="rId230" tooltip="Завантажити сертифікат" display="Завантажити сертифікат"/>
    <hyperlink ref="D233" r:id="rId231" tooltip="Завантажити сертифікат" display="Завантажити сертифікат"/>
    <hyperlink ref="D234" r:id="rId232" tooltip="Завантажити сертифікат" display="Завантажити сертифікат"/>
    <hyperlink ref="D235" r:id="rId233" tooltip="Завантажити сертифікат" display="Завантажити сертифікат"/>
    <hyperlink ref="D236" r:id="rId234" tooltip="Завантажити сертифікат" display="Завантажити сертифікат"/>
    <hyperlink ref="D237" r:id="rId235" tooltip="Завантажити сертифікат" display="Завантажити сертифікат"/>
    <hyperlink ref="D238" r:id="rId236" tooltip="Завантажити сертифікат" display="Завантажити сертифікат"/>
    <hyperlink ref="D239" r:id="rId237" tooltip="Завантажити сертифікат" display="Завантажити сертифікат"/>
    <hyperlink ref="D240" r:id="rId238" tooltip="Завантажити сертифікат" display="Завантажити сертифікат"/>
    <hyperlink ref="D241" r:id="rId239" tooltip="Завантажити сертифікат" display="Завантажити сертифікат"/>
    <hyperlink ref="D242" r:id="rId240" tooltip="Завантажити сертифікат" display="Завантажити сертифікат"/>
    <hyperlink ref="D243" r:id="rId241" tooltip="Завантажити сертифікат" display="Завантажити сертифікат"/>
    <hyperlink ref="D244" r:id="rId242" tooltip="Завантажити сертифікат" display="Завантажити сертифікат"/>
    <hyperlink ref="D245" r:id="rId243" tooltip="Завантажити сертифікат" display="Завантажити сертифікат"/>
    <hyperlink ref="D246" r:id="rId244" tooltip="Завантажити сертифікат" display="Завантажити сертифікат"/>
    <hyperlink ref="D247" r:id="rId245" tooltip="Завантажити сертифікат" display="Завантажити сертифікат"/>
    <hyperlink ref="D248" r:id="rId246" tooltip="Завантажити сертифікат" display="Завантажити сертифікат"/>
    <hyperlink ref="D249" r:id="rId247" tooltip="Завантажити сертифікат" display="Завантажити сертифікат"/>
    <hyperlink ref="D250" r:id="rId248" tooltip="Завантажити сертифікат" display="Завантажити сертифікат"/>
    <hyperlink ref="D251" r:id="rId249" tooltip="Завантажити сертифікат" display="Завантажити сертифікат"/>
    <hyperlink ref="D252" r:id="rId250" tooltip="Завантажити сертифікат" display="Завантажити сертифікат"/>
    <hyperlink ref="D253" r:id="rId251" tooltip="Завантажити сертифікат" display="Завантажити сертифікат"/>
    <hyperlink ref="D254" r:id="rId252" tooltip="Завантажити сертифікат" display="Завантажити сертифікат"/>
    <hyperlink ref="D255" r:id="rId253" tooltip="Завантажити сертифікат" display="Завантажити сертифікат"/>
    <hyperlink ref="D256" r:id="rId254" tooltip="Завантажити сертифікат" display="Завантажити сертифікат"/>
    <hyperlink ref="D257" r:id="rId255" tooltip="Завантажити сертифікат" display="Завантажити сертифікат"/>
    <hyperlink ref="D258" r:id="rId256" tooltip="Завантажити сертифікат" display="Завантажити сертифікат"/>
    <hyperlink ref="D259" r:id="rId257" tooltip="Завантажити сертифікат" display="Завантажити сертифікат"/>
    <hyperlink ref="D260" r:id="rId258" tooltip="Завантажити сертифікат" display="Завантажити сертифікат"/>
    <hyperlink ref="D261" r:id="rId259" tooltip="Завантажити сертифікат" display="Завантажити сертифікат"/>
    <hyperlink ref="D262" r:id="rId260" tooltip="Завантажити сертифікат" display="Завантажити сертифікат"/>
    <hyperlink ref="D263" r:id="rId261" tooltip="Завантажити сертифікат" display="Завантажити сертифікат"/>
    <hyperlink ref="D264" r:id="rId262" tooltip="Завантажити сертифікат" display="Завантажити сертифікат"/>
    <hyperlink ref="D265" r:id="rId263" tooltip="Завантажити сертифікат" display="Завантажити сертифікат"/>
    <hyperlink ref="D266" r:id="rId264" tooltip="Завантажити сертифікат" display="Завантажити сертифікат"/>
    <hyperlink ref="D267" r:id="rId265" tooltip="Завантажити сертифікат" display="Завантажити сертифікат"/>
    <hyperlink ref="D268" r:id="rId266" tooltip="Завантажити сертифікат" display="Завантажити сертифікат"/>
    <hyperlink ref="D269" r:id="rId267" tooltip="Завантажити сертифікат" display="Завантажити сертифікат"/>
    <hyperlink ref="D270" r:id="rId268" tooltip="Завантажити сертифікат" display="Завантажити сертифікат"/>
    <hyperlink ref="D271" r:id="rId269" tooltip="Завантажити сертифікат" display="Завантажити сертифікат"/>
    <hyperlink ref="D272" r:id="rId270" tooltip="Завантажити сертифікат" display="Завантажити сертифікат"/>
    <hyperlink ref="D273" r:id="rId271" tooltip="Завантажити сертифікат" display="Завантажити сертифікат"/>
    <hyperlink ref="D274" r:id="rId272" tooltip="Завантажити сертифікат" display="Завантажити сертифікат"/>
    <hyperlink ref="D275" r:id="rId273" tooltip="Завантажити сертифікат" display="Завантажити сертифікат"/>
    <hyperlink ref="D276" r:id="rId274" tooltip="Завантажити сертифікат" display="Завантажити сертифікат"/>
    <hyperlink ref="D277" r:id="rId275" tooltip="Завантажити сертифікат" display="Завантажити сертифікат"/>
    <hyperlink ref="D278" r:id="rId276" tooltip="Завантажити сертифікат" display="Завантажити сертифікат"/>
    <hyperlink ref="D279" r:id="rId277" tooltip="Завантажити сертифікат" display="Завантажити сертифікат"/>
    <hyperlink ref="D280" r:id="rId278" tooltip="Завантажити сертифікат" display="Завантажити сертифікат"/>
    <hyperlink ref="D281" r:id="rId279" tooltip="Завантажити сертифікат" display="Завантажити сертифікат"/>
    <hyperlink ref="D282" r:id="rId280" tooltip="Завантажити сертифікат" display="Завантажити сертифікат"/>
    <hyperlink ref="D283" r:id="rId281" tooltip="Завантажити сертифікат" display="Завантажити сертифікат"/>
    <hyperlink ref="D284" r:id="rId282" tooltip="Завантажити сертифікат" display="Завантажити сертифікат"/>
    <hyperlink ref="D285" r:id="rId283" tooltip="Завантажити сертифікат" display="Завантажити сертифікат"/>
    <hyperlink ref="D286" r:id="rId284" tooltip="Завантажити сертифікат" display="Завантажити сертифікат"/>
    <hyperlink ref="D287" r:id="rId285" tooltip="Завантажити сертифікат" display="Завантажити сертифікат"/>
    <hyperlink ref="D288" r:id="rId286" tooltip="Завантажити сертифікат" display="Завантажити сертифікат"/>
    <hyperlink ref="D289" r:id="rId287" tooltip="Завантажити сертифікат" display="Завантажити сертифікат"/>
    <hyperlink ref="D290" r:id="rId288" tooltip="Завантажити сертифікат" display="Завантажити сертифікат"/>
    <hyperlink ref="D291" r:id="rId289" tooltip="Завантажити сертифікат" display="Завантажити сертифікат"/>
    <hyperlink ref="D292" r:id="rId290" tooltip="Завантажити сертифікат" display="Завантажити сертифікат"/>
    <hyperlink ref="D293" r:id="rId291" tooltip="Завантажити сертифікат" display="Завантажити сертифікат"/>
    <hyperlink ref="D294" r:id="rId292" tooltip="Завантажити сертифікат" display="Завантажити сертифікат"/>
    <hyperlink ref="D295" r:id="rId293" tooltip="Завантажити сертифікат" display="Завантажити сертифікат"/>
    <hyperlink ref="D296" r:id="rId294" tooltip="Завантажити сертифікат" display="Завантажити сертифікат"/>
    <hyperlink ref="D297" r:id="rId295" tooltip="Завантажити сертифікат" display="Завантажити сертифікат"/>
    <hyperlink ref="D298" r:id="rId296" tooltip="Завантажити сертифікат" display="Завантажити сертифікат"/>
    <hyperlink ref="D299" r:id="rId297" tooltip="Завантажити сертифікат" display="Завантажити сертифікат"/>
    <hyperlink ref="D300" r:id="rId298" tooltip="Завантажити сертифікат" display="Завантажити сертифікат"/>
    <hyperlink ref="D301" r:id="rId299" tooltip="Завантажити сертифікат" display="Завантажити сертифікат"/>
    <hyperlink ref="D302" r:id="rId300" tooltip="Завантажити сертифікат" display="Завантажити сертифікат"/>
    <hyperlink ref="D303" r:id="rId301" tooltip="Завантажити сертифікат" display="Завантажити сертифікат"/>
    <hyperlink ref="D304" r:id="rId302" tooltip="Завантажити сертифікат" display="Завантажити сертифікат"/>
    <hyperlink ref="D305" r:id="rId303" tooltip="Завантажити сертифікат" display="Завантажити сертифікат"/>
    <hyperlink ref="D306" r:id="rId304" tooltip="Завантажити сертифікат" display="Завантажити сертифікат"/>
    <hyperlink ref="D307" r:id="rId305" tooltip="Завантажити сертифікат" display="Завантажити сертифікат"/>
    <hyperlink ref="D308" r:id="rId306" tooltip="Завантажити сертифікат" display="Завантажити сертифікат"/>
    <hyperlink ref="D309" r:id="rId307" tooltip="Завантажити сертифікат" display="Завантажити сертифікат"/>
    <hyperlink ref="D310" r:id="rId308" tooltip="Завантажити сертифікат" display="Завантажити сертифікат"/>
    <hyperlink ref="D311" r:id="rId309" tooltip="Завантажити сертифікат" display="Завантажити сертифікат"/>
    <hyperlink ref="D312" r:id="rId310" tooltip="Завантажити сертифікат" display="Завантажити сертифікат"/>
    <hyperlink ref="D313" r:id="rId311" tooltip="Завантажити сертифікат" display="Завантажити сертифікат"/>
    <hyperlink ref="D314" r:id="rId312" tooltip="Завантажити сертифікат" display="Завантажити сертифікат"/>
    <hyperlink ref="D315" r:id="rId313" tooltip="Завантажити сертифікат" display="Завантажити сертифікат"/>
    <hyperlink ref="D316" r:id="rId314" tooltip="Завантажити сертифікат" display="Завантажити сертифікат"/>
    <hyperlink ref="D317" r:id="rId315" tooltip="Завантажити сертифікат" display="Завантажити сертифікат"/>
    <hyperlink ref="D318" r:id="rId316" tooltip="Завантажити сертифікат" display="Завантажити сертифікат"/>
    <hyperlink ref="D319" r:id="rId317" tooltip="Завантажити сертифікат" display="Завантажити сертифікат"/>
    <hyperlink ref="D320" r:id="rId318" tooltip="Завантажити сертифікат" display="Завантажити сертифікат"/>
    <hyperlink ref="D321" r:id="rId319" tooltip="Завантажити сертифікат" display="Завантажити сертифікат"/>
    <hyperlink ref="D322" r:id="rId320" tooltip="Завантажити сертифікат" display="Завантажити сертифікат"/>
    <hyperlink ref="D323" r:id="rId321" tooltip="Завантажити сертифікат" display="Завантажити сертифікат"/>
    <hyperlink ref="D324" r:id="rId322" tooltip="Завантажити сертифікат" display="Завантажити сертифікат"/>
    <hyperlink ref="D325" r:id="rId323" tooltip="Завантажити сертифікат" display="Завантажити сертифікат"/>
    <hyperlink ref="D326" r:id="rId324" tooltip="Завантажити сертифікат" display="Завантажити сертифікат"/>
    <hyperlink ref="D327" r:id="rId325" tooltip="Завантажити сертифікат" display="Завантажити сертифікат"/>
    <hyperlink ref="D328" r:id="rId326" tooltip="Завантажити сертифікат" display="Завантажити сертифікат"/>
    <hyperlink ref="D329" r:id="rId327" tooltip="Завантажити сертифікат" display="Завантажити сертифікат"/>
    <hyperlink ref="D330" r:id="rId328" tooltip="Завантажити сертифікат" display="Завантажити сертифікат"/>
    <hyperlink ref="D331" r:id="rId329" tooltip="Завантажити сертифікат" display="Завантажити сертифікат"/>
    <hyperlink ref="D332" r:id="rId330" tooltip="Завантажити сертифікат" display="Завантажити сертифікат"/>
    <hyperlink ref="D333" r:id="rId331" tooltip="Завантажити сертифікат" display="Завантажити сертифікат"/>
    <hyperlink ref="D334" r:id="rId332" tooltip="Завантажити сертифікат" display="Завантажити сертифікат"/>
    <hyperlink ref="D335" r:id="rId333" tooltip="Завантажити сертифікат" display="Завантажити сертифікат"/>
    <hyperlink ref="D336" r:id="rId334" tooltip="Завантажити сертифікат" display="Завантажити сертифікат"/>
    <hyperlink ref="D337" r:id="rId335" tooltip="Завантажити сертифікат" display="Завантажити сертифікат"/>
    <hyperlink ref="D338" r:id="rId336" tooltip="Завантажити сертифікат" display="Завантажити сертифікат"/>
    <hyperlink ref="D339" r:id="rId337" tooltip="Завантажити сертифікат" display="Завантажити сертифікат"/>
    <hyperlink ref="D340" r:id="rId338" tooltip="Завантажити сертифікат" display="Завантажити сертифікат"/>
    <hyperlink ref="D341" r:id="rId339" tooltip="Завантажити сертифікат" display="Завантажити сертифікат"/>
    <hyperlink ref="D342" r:id="rId340" tooltip="Завантажити сертифікат" display="Завантажити сертифікат"/>
    <hyperlink ref="D343" r:id="rId341" tooltip="Завантажити сертифікат" display="Завантажити сертифікат"/>
    <hyperlink ref="D344" r:id="rId342" tooltip="Завантажити сертифікат" display="Завантажити сертифікат"/>
    <hyperlink ref="D345" r:id="rId343" tooltip="Завантажити сертифікат" display="Завантажити сертифікат"/>
    <hyperlink ref="D346" r:id="rId344" tooltip="Завантажити сертифікат" display="Завантажити сертифікат"/>
    <hyperlink ref="D347" r:id="rId345" tooltip="Завантажити сертифікат" display="Завантажити сертифікат"/>
    <hyperlink ref="D348" r:id="rId346" tooltip="Завантажити сертифікат" display="Завантажити сертифікат"/>
    <hyperlink ref="D349" r:id="rId347" tooltip="Завантажити сертифікат" display="Завантажити сертифікат"/>
    <hyperlink ref="D350" r:id="rId348" tooltip="Завантажити сертифікат" display="Завантажити сертифікат"/>
    <hyperlink ref="D351" r:id="rId349" tooltip="Завантажити сертифікат" display="Завантажити сертифікат"/>
    <hyperlink ref="D352" r:id="rId350" tooltip="Завантажити сертифікат" display="Завантажити сертифікат"/>
    <hyperlink ref="D353" r:id="rId351" tooltip="Завантажити сертифікат" display="Завантажити сертифікат"/>
    <hyperlink ref="D354" r:id="rId352" tooltip="Завантажити сертифікат" display="Завантажити сертифікат"/>
    <hyperlink ref="D355" r:id="rId353" tooltip="Завантажити сертифікат" display="Завантажити сертифікат"/>
    <hyperlink ref="D356" r:id="rId354" tooltip="Завантажити сертифікат" display="Завантажити сертифікат"/>
    <hyperlink ref="D357" r:id="rId355" tooltip="Завантажити сертифікат" display="Завантажити сертифікат"/>
    <hyperlink ref="D358" r:id="rId356" tooltip="Завантажити сертифікат" display="Завантажити сертифікат"/>
    <hyperlink ref="D359" r:id="rId357" tooltip="Завантажити сертифікат" display="Завантажити сертифікат"/>
    <hyperlink ref="D360" r:id="rId358" tooltip="Завантажити сертифікат" display="Завантажити сертифікат"/>
    <hyperlink ref="D361" r:id="rId359" tooltip="Завантажити сертифікат" display="Завантажити сертифікат"/>
    <hyperlink ref="D362" r:id="rId360" tooltip="Завантажити сертифікат" display="Завантажити сертифікат"/>
    <hyperlink ref="D363" r:id="rId361" tooltip="Завантажити сертифікат" display="Завантажити сертифікат"/>
    <hyperlink ref="D364" r:id="rId362" tooltip="Завантажити сертифікат" display="Завантажити сертифікат"/>
    <hyperlink ref="D365" r:id="rId363" tooltip="Завантажити сертифікат" display="Завантажити сертифікат"/>
    <hyperlink ref="D366" r:id="rId364" tooltip="Завантажити сертифікат" display="Завантажити сертифікат"/>
    <hyperlink ref="D367" r:id="rId365" tooltip="Завантажити сертифікат" display="Завантажити сертифікат"/>
    <hyperlink ref="D368" r:id="rId366" tooltip="Завантажити сертифікат" display="Завантажити сертифікат"/>
    <hyperlink ref="D369" r:id="rId367" tooltip="Завантажити сертифікат" display="Завантажити сертифікат"/>
    <hyperlink ref="D370" r:id="rId368" tooltip="Завантажити сертифікат" display="Завантажити сертифікат"/>
    <hyperlink ref="D371" r:id="rId369" tooltip="Завантажити сертифікат" display="Завантажити сертифікат"/>
    <hyperlink ref="D372" r:id="rId370" tooltip="Завантажити сертифікат" display="Завантажити сертифікат"/>
    <hyperlink ref="D373" r:id="rId371" tooltip="Завантажити сертифікат" display="Завантажити сертифікат"/>
    <hyperlink ref="D374" r:id="rId372" tooltip="Завантажити сертифікат" display="Завантажити сертифікат"/>
    <hyperlink ref="D375" r:id="rId373" tooltip="Завантажити сертифікат" display="Завантажити сертифікат"/>
    <hyperlink ref="D376" r:id="rId374" tooltip="Завантажити сертифікат" display="Завантажити сертифікат"/>
    <hyperlink ref="D377" r:id="rId375" tooltip="Завантажити сертифікат" display="Завантажити сертифікат"/>
    <hyperlink ref="D378" r:id="rId376" tooltip="Завантажити сертифікат" display="Завантажити сертифікат"/>
    <hyperlink ref="D379" r:id="rId377" tooltip="Завантажити сертифікат" display="Завантажити сертифікат"/>
    <hyperlink ref="D380" r:id="rId378" tooltip="Завантажити сертифікат" display="Завантажити сертифікат"/>
    <hyperlink ref="D381" r:id="rId379" tooltip="Завантажити сертифікат" display="Завантажити сертифікат"/>
    <hyperlink ref="D382" r:id="rId380" tooltip="Завантажити сертифікат" display="Завантажити сертифікат"/>
    <hyperlink ref="D383" r:id="rId381" tooltip="Завантажити сертифікат" display="Завантажити сертифікат"/>
    <hyperlink ref="D384" r:id="rId382" tooltip="Завантажити сертифікат" display="Завантажити сертифікат"/>
    <hyperlink ref="D385" r:id="rId383" tooltip="Завантажити сертифікат" display="Завантажити сертифікат"/>
    <hyperlink ref="D386" r:id="rId384" tooltip="Завантажити сертифікат" display="Завантажити сертифікат"/>
    <hyperlink ref="D387" r:id="rId385" tooltip="Завантажити сертифікат" display="Завантажити сертифікат"/>
    <hyperlink ref="D388" r:id="rId386" tooltip="Завантажити сертифікат" display="Завантажити сертифікат"/>
    <hyperlink ref="D389" r:id="rId387" tooltip="Завантажити сертифікат" display="Завантажити сертифікат"/>
    <hyperlink ref="D390" r:id="rId388" tooltip="Завантажити сертифікат" display="Завантажити сертифікат"/>
    <hyperlink ref="D391" r:id="rId389" tooltip="Завантажити сертифікат" display="Завантажити сертифікат"/>
    <hyperlink ref="D392" r:id="rId390" tooltip="Завантажити сертифікат" display="Завантажити сертифікат"/>
    <hyperlink ref="D393" r:id="rId391" tooltip="Завантажити сертифікат" display="Завантажити сертифікат"/>
    <hyperlink ref="D394" r:id="rId392" tooltip="Завантажити сертифікат" display="Завантажити сертифікат"/>
    <hyperlink ref="D395" r:id="rId393" tooltip="Завантажити сертифікат" display="Завантажити сертифікат"/>
    <hyperlink ref="D396" r:id="rId394" tooltip="Завантажити сертифікат" display="Завантажити сертифікат"/>
    <hyperlink ref="D397" r:id="rId395" tooltip="Завантажити сертифікат" display="Завантажити сертифікат"/>
    <hyperlink ref="D398" r:id="rId396" tooltip="Завантажити сертифікат" display="Завантажити сертифікат"/>
    <hyperlink ref="D399" r:id="rId397" tooltip="Завантажити сертифікат" display="Завантажити сертифікат"/>
    <hyperlink ref="D400" r:id="rId398" tooltip="Завантажити сертифікат" display="Завантажити сертифікат"/>
    <hyperlink ref="D401" r:id="rId399" tooltip="Завантажити сертифікат" display="Завантажити сертифікат"/>
    <hyperlink ref="D402" r:id="rId400" tooltip="Завантажити сертифікат" display="Завантажити сертифікат"/>
    <hyperlink ref="D403" r:id="rId401" tooltip="Завантажити сертифікат" display="Завантажити сертифікат"/>
    <hyperlink ref="D404" r:id="rId402" tooltip="Завантажити сертифікат" display="Завантажити сертифікат"/>
    <hyperlink ref="D405" r:id="rId403" tooltip="Завантажити сертифікат" display="Завантажити сертифікат"/>
    <hyperlink ref="D406" r:id="rId404" tooltip="Завантажити сертифікат" display="Завантажити сертифікат"/>
    <hyperlink ref="D407" r:id="rId405" tooltip="Завантажити сертифікат" display="Завантажити сертифікат"/>
    <hyperlink ref="D408" r:id="rId406" tooltip="Завантажити сертифікат" display="Завантажити сертифікат"/>
    <hyperlink ref="D409" r:id="rId407" tooltip="Завантажити сертифікат" display="Завантажити сертифікат"/>
    <hyperlink ref="D410" r:id="rId408" tooltip="Завантажити сертифікат" display="Завантажити сертифікат"/>
    <hyperlink ref="D411" r:id="rId409" tooltip="Завантажити сертифікат" display="Завантажити сертифікат"/>
    <hyperlink ref="D412" r:id="rId410" tooltip="Завантажити сертифікат" display="Завантажити сертифікат"/>
    <hyperlink ref="D413" r:id="rId411" tooltip="Завантажити сертифікат" display="Завантажити сертифікат"/>
    <hyperlink ref="D414" r:id="rId412" tooltip="Завантажити сертифікат" display="Завантажити сертифікат"/>
    <hyperlink ref="D415" r:id="rId413" tooltip="Завантажити сертифікат" display="Завантажити сертифікат"/>
    <hyperlink ref="D416" r:id="rId414" tooltip="Завантажити сертифікат" display="Завантажити сертифікат"/>
    <hyperlink ref="D417" r:id="rId415" tooltip="Завантажити сертифікат" display="Завантажити сертифікат"/>
    <hyperlink ref="D418" r:id="rId416" tooltip="Завантажити сертифікат" display="Завантажити сертифікат"/>
    <hyperlink ref="D419" r:id="rId417" tooltip="Завантажити сертифікат" display="Завантажити сертифікат"/>
    <hyperlink ref="D420" r:id="rId418" tooltip="Завантажити сертифікат" display="Завантажити сертифікат"/>
    <hyperlink ref="D421" r:id="rId419" tooltip="Завантажити сертифікат" display="Завантажити сертифікат"/>
    <hyperlink ref="D422" r:id="rId420" tooltip="Завантажити сертифікат" display="Завантажити сертифікат"/>
    <hyperlink ref="D423" r:id="rId421" tooltip="Завантажити сертифікат" display="Завантажити сертифікат"/>
    <hyperlink ref="D424" r:id="rId422" tooltip="Завантажити сертифікат" display="Завантажити сертифікат"/>
    <hyperlink ref="D425" r:id="rId423" tooltip="Завантажити сертифікат" display="Завантажити сертифікат"/>
    <hyperlink ref="D426" r:id="rId424" tooltip="Завантажити сертифікат" display="Завантажити сертифікат"/>
    <hyperlink ref="D427" r:id="rId425" tooltip="Завантажити сертифікат" display="Завантажити сертифікат"/>
    <hyperlink ref="D428" r:id="rId426" tooltip="Завантажити сертифікат" display="Завантажити сертифікат"/>
    <hyperlink ref="D429" r:id="rId427" tooltip="Завантажити сертифікат" display="Завантажити сертифікат"/>
    <hyperlink ref="D430" r:id="rId428" tooltip="Завантажити сертифікат" display="Завантажити сертифікат"/>
    <hyperlink ref="D431" r:id="rId429" tooltip="Завантажити сертифікат" display="Завантажити сертифікат"/>
    <hyperlink ref="D432" r:id="rId430" tooltip="Завантажити сертифікат" display="Завантажити сертифікат"/>
    <hyperlink ref="D433" r:id="rId431" tooltip="Завантажити сертифікат" display="Завантажити сертифікат"/>
    <hyperlink ref="D434" r:id="rId432" tooltip="Завантажити сертифікат" display="Завантажити сертифікат"/>
    <hyperlink ref="D435" r:id="rId433" tooltip="Завантажити сертифікат" display="Завантажити сертифікат"/>
    <hyperlink ref="D436" r:id="rId434" tooltip="Завантажити сертифікат" display="Завантажити сертифікат"/>
    <hyperlink ref="D437" r:id="rId435" tooltip="Завантажити сертифікат" display="Завантажити сертифікат"/>
    <hyperlink ref="D438" r:id="rId436" tooltip="Завантажити сертифікат" display="Завантажити сертифікат"/>
    <hyperlink ref="D439" r:id="rId437" tooltip="Завантажити сертифікат" display="Завантажити сертифікат"/>
    <hyperlink ref="D440" r:id="rId438" tooltip="Завантажити сертифікат" display="Завантажити сертифікат"/>
    <hyperlink ref="D441" r:id="rId439" tooltip="Завантажити сертифікат" display="Завантажити сертифікат"/>
    <hyperlink ref="D442" r:id="rId440" tooltip="Завантажити сертифікат" display="Завантажити сертифікат"/>
    <hyperlink ref="D443" r:id="rId441" tooltip="Завантажити сертифікат" display="Завантажити сертифікат"/>
    <hyperlink ref="D444" r:id="rId442" tooltip="Завантажити сертифікат" display="Завантажити сертифікат"/>
    <hyperlink ref="D445" r:id="rId443" tooltip="Завантажити сертифікат" display="Завантажити сертифікат"/>
    <hyperlink ref="D446" r:id="rId444" tooltip="Завантажити сертифікат" display="Завантажити сертифікат"/>
    <hyperlink ref="D447" r:id="rId445" tooltip="Завантажити сертифікат" display="Завантажити сертифікат"/>
    <hyperlink ref="D448" r:id="rId446" tooltip="Завантажити сертифікат" display="Завантажити сертифікат"/>
    <hyperlink ref="D449" r:id="rId447" tooltip="Завантажити сертифікат" display="Завантажити сертифікат"/>
    <hyperlink ref="D450" r:id="rId448" tooltip="Завантажити сертифікат" display="Завантажити сертифікат"/>
    <hyperlink ref="D451" r:id="rId449" tooltip="Завантажити сертифікат" display="Завантажити сертифікат"/>
    <hyperlink ref="D452" r:id="rId450" tooltip="Завантажити сертифікат" display="Завантажити сертифікат"/>
    <hyperlink ref="D453" r:id="rId451" tooltip="Завантажити сертифікат" display="Завантажити сертифікат"/>
    <hyperlink ref="D454" r:id="rId452" tooltip="Завантажити сертифікат" display="Завантажити сертифікат"/>
    <hyperlink ref="D455" r:id="rId453" tooltip="Завантажити сертифікат" display="Завантажити сертифікат"/>
    <hyperlink ref="D456" r:id="rId454" tooltip="Завантажити сертифікат" display="Завантажити сертифікат"/>
    <hyperlink ref="D457" r:id="rId455" tooltip="Завантажити сертифікат" display="Завантажити сертифікат"/>
    <hyperlink ref="D458" r:id="rId456" tooltip="Завантажити сертифікат" display="Завантажити сертифікат"/>
    <hyperlink ref="D459" r:id="rId457" tooltip="Завантажити сертифікат" display="Завантажити сертифікат"/>
    <hyperlink ref="D460" r:id="rId458" tooltip="Завантажити сертифікат" display="Завантажити сертифікат"/>
    <hyperlink ref="D461" r:id="rId459" tooltip="Завантажити сертифікат" display="Завантажити сертифікат"/>
    <hyperlink ref="D462" r:id="rId460" tooltip="Завантажити сертифікат" display="Завантажити сертифікат"/>
    <hyperlink ref="D463" r:id="rId461" tooltip="Завантажити сертифікат" display="Завантажити сертифікат"/>
    <hyperlink ref="D464" r:id="rId462" tooltip="Завантажити сертифікат" display="Завантажити сертифікат"/>
    <hyperlink ref="D465" r:id="rId463" tooltip="Завантажити сертифікат" display="Завантажити сертифікат"/>
    <hyperlink ref="D466" r:id="rId464" tooltip="Завантажити сертифікат" display="Завантажити сертифікат"/>
    <hyperlink ref="D467" r:id="rId465" tooltip="Завантажити сертифікат" display="Завантажити сертифікат"/>
    <hyperlink ref="D468" r:id="rId466" tooltip="Завантажити сертифікат" display="Завантажити сертифікат"/>
    <hyperlink ref="D469" r:id="rId467" tooltip="Завантажити сертифікат" display="Завантажити сертифікат"/>
    <hyperlink ref="D470" r:id="rId468" tooltip="Завантажити сертифікат" display="Завантажити сертифікат"/>
    <hyperlink ref="D471" r:id="rId469" tooltip="Завантажити сертифікат" display="Завантажити сертифікат"/>
    <hyperlink ref="D472" r:id="rId470" tooltip="Завантажити сертифікат" display="Завантажити сертифікат"/>
    <hyperlink ref="D473" r:id="rId471" tooltip="Завантажити сертифікат" display="Завантажити сертифікат"/>
    <hyperlink ref="D474" r:id="rId472" tooltip="Завантажити сертифікат" display="Завантажити сертифікат"/>
    <hyperlink ref="D475" r:id="rId473" tooltip="Завантажити сертифікат" display="Завантажити сертифікат"/>
    <hyperlink ref="D476" r:id="rId474" tooltip="Завантажити сертифікат" display="Завантажити сертифікат"/>
    <hyperlink ref="D477" r:id="rId475" tooltip="Завантажити сертифікат" display="Завантажити сертифікат"/>
    <hyperlink ref="D478" r:id="rId476" tooltip="Завантажити сертифікат" display="Завантажити сертифікат"/>
    <hyperlink ref="D479" r:id="rId477" tooltip="Завантажити сертифікат" display="Завантажити сертифікат"/>
    <hyperlink ref="D480" r:id="rId478" tooltip="Завантажити сертифікат" display="Завантажити сертифікат"/>
    <hyperlink ref="D481" r:id="rId479" tooltip="Завантажити сертифікат" display="Завантажити сертифікат"/>
    <hyperlink ref="D482" r:id="rId480" tooltip="Завантажити сертифікат" display="Завантажити сертифікат"/>
    <hyperlink ref="D483" r:id="rId481" tooltip="Завантажити сертифікат" display="Завантажити сертифікат"/>
    <hyperlink ref="D484" r:id="rId482" tooltip="Завантажити сертифікат" display="Завантажити сертифікат"/>
    <hyperlink ref="D485" r:id="rId483" tooltip="Завантажити сертифікат" display="Завантажити сертифікат"/>
    <hyperlink ref="D486" r:id="rId484" tooltip="Завантажити сертифікат" display="Завантажити сертифікат"/>
    <hyperlink ref="D487" r:id="rId485" tooltip="Завантажити сертифікат" display="Завантажити сертифікат"/>
    <hyperlink ref="D488" r:id="rId486" tooltip="Завантажити сертифікат" display="Завантажити сертифікат"/>
    <hyperlink ref="D489" r:id="rId487" tooltip="Завантажити сертифікат" display="Завантажити сертифікат"/>
    <hyperlink ref="D490" r:id="rId488" tooltip="Завантажити сертифікат" display="Завантажити сертифікат"/>
    <hyperlink ref="D491" r:id="rId489" tooltip="Завантажити сертифікат" display="Завантажити сертифікат"/>
    <hyperlink ref="D492" r:id="rId490" tooltip="Завантажити сертифікат" display="Завантажити сертифікат"/>
    <hyperlink ref="D493" r:id="rId491" tooltip="Завантажити сертифікат" display="Завантажити сертифікат"/>
    <hyperlink ref="D494" r:id="rId492" tooltip="Завантажити сертифікат" display="Завантажити сертифікат"/>
    <hyperlink ref="D495" r:id="rId493" tooltip="Завантажити сертифікат" display="Завантажити сертифікат"/>
    <hyperlink ref="D496" r:id="rId494" tooltip="Завантажити сертифікат" display="Завантажити сертифікат"/>
    <hyperlink ref="D497" r:id="rId495" tooltip="Завантажити сертифікат" display="Завантажити сертифікат"/>
    <hyperlink ref="D498" r:id="rId496" tooltip="Завантажити сертифікат" display="Завантажити сертифікат"/>
    <hyperlink ref="D499" r:id="rId497" tooltip="Завантажити сертифікат" display="Завантажити сертифікат"/>
    <hyperlink ref="D500" r:id="rId498" tooltip="Завантажити сертифікат" display="Завантажити сертифікат"/>
    <hyperlink ref="D501" r:id="rId499" tooltip="Завантажити сертифікат" display="Завантажити сертифікат"/>
    <hyperlink ref="D502" r:id="rId500" tooltip="Завантажити сертифікат" display="Завантажити сертифікат"/>
    <hyperlink ref="D503" r:id="rId501" tooltip="Завантажити сертифікат" display="Завантажити сертифікат"/>
    <hyperlink ref="D504" r:id="rId502" tooltip="Завантажити сертифікат" display="Завантажити сертифікат"/>
    <hyperlink ref="D505" r:id="rId503" tooltip="Завантажити сертифікат" display="Завантажити сертифікат"/>
    <hyperlink ref="D506" r:id="rId504" tooltip="Завантажити сертифікат" display="Завантажити сертифікат"/>
    <hyperlink ref="D507" r:id="rId505" tooltip="Завантажити сертифікат" display="Завантажити сертифікат"/>
    <hyperlink ref="D508" r:id="rId506" tooltip="Завантажити сертифікат" display="Завантажити сертифікат"/>
    <hyperlink ref="D509" r:id="rId507" tooltip="Завантажити сертифікат" display="Завантажити сертифікат"/>
    <hyperlink ref="D510" r:id="rId508" tooltip="Завантажити сертифікат" display="Завантажити сертифікат"/>
    <hyperlink ref="D511" r:id="rId509" tooltip="Завантажити сертифікат" display="Завантажити сертифікат"/>
    <hyperlink ref="D512" r:id="rId510" tooltip="Завантажити сертифікат" display="Завантажити сертифікат"/>
    <hyperlink ref="D513" r:id="rId511" tooltip="Завантажити сертифікат" display="Завантажити сертифікат"/>
    <hyperlink ref="D514" r:id="rId512" tooltip="Завантажити сертифікат" display="Завантажити сертифікат"/>
    <hyperlink ref="D515" r:id="rId513" tooltip="Завантажити сертифікат" display="Завантажити сертифікат"/>
    <hyperlink ref="D516" r:id="rId514" tooltip="Завантажити сертифікат" display="Завантажити сертифікат"/>
    <hyperlink ref="D517" r:id="rId515" tooltip="Завантажити сертифікат" display="Завантажити сертифікат"/>
    <hyperlink ref="D518" r:id="rId516" tooltip="Завантажити сертифікат" display="Завантажити сертифікат"/>
    <hyperlink ref="D519" r:id="rId517" tooltip="Завантажити сертифікат" display="Завантажити сертифікат"/>
    <hyperlink ref="D520" r:id="rId518" tooltip="Завантажити сертифікат" display="Завантажити сертифікат"/>
    <hyperlink ref="D521" r:id="rId519" tooltip="Завантажити сертифікат" display="Завантажити сертифікат"/>
    <hyperlink ref="D522" r:id="rId520" tooltip="Завантажити сертифікат" display="Завантажити сертифікат"/>
    <hyperlink ref="D523" r:id="rId521" tooltip="Завантажити сертифікат" display="Завантажити сертифікат"/>
    <hyperlink ref="D524" r:id="rId522" tooltip="Завантажити сертифікат" display="Завантажити сертифікат"/>
    <hyperlink ref="D525" r:id="rId523" tooltip="Завантажити сертифікат" display="Завантажити сертифікат"/>
    <hyperlink ref="D526" r:id="rId524" tooltip="Завантажити сертифікат" display="Завантажити сертифікат"/>
    <hyperlink ref="D527" r:id="rId525" tooltip="Завантажити сертифікат" display="Завантажити сертифікат"/>
    <hyperlink ref="D528" r:id="rId526" tooltip="Завантажити сертифікат" display="Завантажити сертифікат"/>
    <hyperlink ref="D529" r:id="rId527" tooltip="Завантажити сертифікат" display="Завантажити сертифікат"/>
    <hyperlink ref="D530" r:id="rId528" tooltip="Завантажити сертифікат" display="Завантажити сертифікат"/>
    <hyperlink ref="D531" r:id="rId529" tooltip="Завантажити сертифікат" display="Завантажити сертифікат"/>
    <hyperlink ref="D532" r:id="rId530" tooltip="Завантажити сертифікат" display="Завантажити сертифікат"/>
    <hyperlink ref="D533" r:id="rId531" tooltip="Завантажити сертифікат" display="Завантажити сертифікат"/>
    <hyperlink ref="D534" r:id="rId532" tooltip="Завантажити сертифікат" display="Завантажити сертифікат"/>
    <hyperlink ref="D535" r:id="rId533" tooltip="Завантажити сертифікат" display="Завантажити сертифікат"/>
    <hyperlink ref="D536" r:id="rId534" tooltip="Завантажити сертифікат" display="Завантажити сертифікат"/>
    <hyperlink ref="D537" r:id="rId535" tooltip="Завантажити сертифікат" display="Завантажити сертифікат"/>
    <hyperlink ref="D538" r:id="rId536" tooltip="Завантажити сертифікат" display="Завантажити сертифікат"/>
    <hyperlink ref="D539" r:id="rId537" tooltip="Завантажити сертифікат" display="Завантажити сертифікат"/>
    <hyperlink ref="D540" r:id="rId538" tooltip="Завантажити сертифікат" display="Завантажити сертифікат"/>
    <hyperlink ref="D541" r:id="rId539" tooltip="Завантажити сертифікат" display="Завантажити сертифікат"/>
    <hyperlink ref="D542" r:id="rId540" tooltip="Завантажити сертифікат" display="Завантажити сертифікат"/>
    <hyperlink ref="D543" r:id="rId541" tooltip="Завантажити сертифікат" display="Завантажити сертифікат"/>
    <hyperlink ref="D544" r:id="rId542" tooltip="Завантажити сертифікат" display="Завантажити сертифікат"/>
    <hyperlink ref="D545" r:id="rId543" tooltip="Завантажити сертифікат" display="Завантажити сертифікат"/>
    <hyperlink ref="D546" r:id="rId544" tooltip="Завантажити сертифікат" display="Завантажити сертифікат"/>
    <hyperlink ref="D547" r:id="rId545" tooltip="Завантажити сертифікат" display="Завантажити сертифікат"/>
    <hyperlink ref="D548" r:id="rId546" tooltip="Завантажити сертифікат" display="Завантажити сертифікат"/>
    <hyperlink ref="D549" r:id="rId547" tooltip="Завантажити сертифікат" display="Завантажити сертифікат"/>
    <hyperlink ref="D550" r:id="rId548" tooltip="Завантажити сертифікат" display="Завантажити сертифікат"/>
    <hyperlink ref="D91" r:id="rId549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2024-10-17T08:40:09Z</dcterms:created>
  <dcterms:modified xsi:type="dcterms:W3CDTF">2024-10-23T16:40:12Z</dcterms:modified>
  <cp:category/>
</cp:coreProperties>
</file>