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2393\Desktop\Школа страхування_2024\Сертифікати\"/>
    </mc:Choice>
  </mc:AlternateContent>
  <bookViews>
    <workbookView xWindow="0" yWindow="0" windowWidth="23040" windowHeight="867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D525" i="1" l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<sst xmlns="http://schemas.openxmlformats.org/spreadsheetml/2006/main" count="1052" uniqueCount="1052">
  <si>
    <t>ПІБ</t>
  </si>
  <si>
    <t>Посилання на сертифікат</t>
  </si>
  <si>
    <t>SI2024_1124</t>
  </si>
  <si>
    <t>Пестовська Зоя Станіславівна</t>
  </si>
  <si>
    <t>SI2024_1125</t>
  </si>
  <si>
    <t>Шолойко Антоніна Сергіївна</t>
  </si>
  <si>
    <t>SI2024_1126</t>
  </si>
  <si>
    <t>Вариченко Андрій Валерійович</t>
  </si>
  <si>
    <t>SI2024_1127</t>
  </si>
  <si>
    <t>Карина Оленченко Віталіївна</t>
  </si>
  <si>
    <t>SI2024_1128</t>
  </si>
  <si>
    <t>Галас Олексій Сергійович</t>
  </si>
  <si>
    <t>SI2024_1129</t>
  </si>
  <si>
    <t>Суздалєва Олена Сергіївна</t>
  </si>
  <si>
    <t>SI2024_1130</t>
  </si>
  <si>
    <t xml:space="preserve">Апрод Катерина Олегівна </t>
  </si>
  <si>
    <t>SI2024_1131</t>
  </si>
  <si>
    <t xml:space="preserve">Коробська Анна Олександрівна </t>
  </si>
  <si>
    <t>SI2024_1132</t>
  </si>
  <si>
    <t xml:space="preserve">Паюк Мар'яна Сергіївна </t>
  </si>
  <si>
    <t>SI2024_1133</t>
  </si>
  <si>
    <t>Пєтухов Євген Вікторович</t>
  </si>
  <si>
    <t>SI2024_1134</t>
  </si>
  <si>
    <t>Севостьянова Тетяна В'ячеславівна</t>
  </si>
  <si>
    <t>SI2024_1135</t>
  </si>
  <si>
    <t>Данилюк Михайло Миколайович</t>
  </si>
  <si>
    <t>SI2024_1136</t>
  </si>
  <si>
    <t xml:space="preserve">Задорожна Ольга Володимирівна </t>
  </si>
  <si>
    <t>SI2024_1137</t>
  </si>
  <si>
    <t>Берест Тетяна Іванівна</t>
  </si>
  <si>
    <t>SI2024_1138</t>
  </si>
  <si>
    <t>Журавка Олена Сергіївна</t>
  </si>
  <si>
    <t>SI2024_1139</t>
  </si>
  <si>
    <t>Ковач Тетяна Іванівна</t>
  </si>
  <si>
    <t>SI2024_1140</t>
  </si>
  <si>
    <t>Романенко Вікторія Валеріївна</t>
  </si>
  <si>
    <t>SI2024_1141</t>
  </si>
  <si>
    <t>Репетій Наталя Василівна</t>
  </si>
  <si>
    <t>SI2024_1142</t>
  </si>
  <si>
    <t xml:space="preserve">Шимко Карина Ігорівна </t>
  </si>
  <si>
    <t>SI2024_1143</t>
  </si>
  <si>
    <t>Кравченко Ольга Олексіївна</t>
  </si>
  <si>
    <t>SI2024_1144</t>
  </si>
  <si>
    <t>Терешкін Денис Миколайович</t>
  </si>
  <si>
    <t>SI2024_1145</t>
  </si>
  <si>
    <t xml:space="preserve">Голуб Наталія Володимирівна </t>
  </si>
  <si>
    <t>SI2024_1146</t>
  </si>
  <si>
    <t>Кучер Андрій Анатолійович</t>
  </si>
  <si>
    <t>SI2024_1147</t>
  </si>
  <si>
    <t>Дудич Андрій Романович</t>
  </si>
  <si>
    <t>SI2024_1148</t>
  </si>
  <si>
    <t>Андрєєва Олена Володимирівна</t>
  </si>
  <si>
    <t>SI2024_1149</t>
  </si>
  <si>
    <t>Водоп'янов Роман Вікторович</t>
  </si>
  <si>
    <t>SI2024_1150</t>
  </si>
  <si>
    <t>Іванова Тетяна Миколаївна</t>
  </si>
  <si>
    <t>SI2024_1151</t>
  </si>
  <si>
    <t>Вячеслав Валерійович Черняховський</t>
  </si>
  <si>
    <t>SI2024_1152</t>
  </si>
  <si>
    <t>Тереня Роман Юрійович</t>
  </si>
  <si>
    <t>SI2024_1153</t>
  </si>
  <si>
    <t>Кривицький  Олександр Сергійович</t>
  </si>
  <si>
    <t>SI2024_1154</t>
  </si>
  <si>
    <t>Маруняк Михайло Миколайович</t>
  </si>
  <si>
    <t>SI2024_1155</t>
  </si>
  <si>
    <t>Лук'янів Владислав Русланович</t>
  </si>
  <si>
    <t>SI2024_1156</t>
  </si>
  <si>
    <t>Лук'яненко Юрій Сергійович</t>
  </si>
  <si>
    <t>SI2024_1157</t>
  </si>
  <si>
    <t>Опанасенко Юлія Валеріївна</t>
  </si>
  <si>
    <t>SI2024_1158</t>
  </si>
  <si>
    <t xml:space="preserve">Медведюк Ілля Анатолійович </t>
  </si>
  <si>
    <t>SI2024_1159</t>
  </si>
  <si>
    <t>Спориш Карина Юріївна</t>
  </si>
  <si>
    <t>SI2024_1160</t>
  </si>
  <si>
    <t>Мікуляк Катерина Анатоліївна</t>
  </si>
  <si>
    <t>SI2024_1161</t>
  </si>
  <si>
    <t>Правдивцев Павло Анатолійович</t>
  </si>
  <si>
    <t>SI2024_1162</t>
  </si>
  <si>
    <t>Брезіцька Олена Вікторівна</t>
  </si>
  <si>
    <t>SI2024_1163</t>
  </si>
  <si>
    <t>Рожкова Олена Євгеніївна</t>
  </si>
  <si>
    <t>SI2024_1164</t>
  </si>
  <si>
    <t>Крилова Олена Валер'янівна</t>
  </si>
  <si>
    <t>SI2024_1165</t>
  </si>
  <si>
    <t xml:space="preserve">Глушко Анастасія Василівна </t>
  </si>
  <si>
    <t>SI2024_1166</t>
  </si>
  <si>
    <t>Маначинська Юлія Анатоліївна</t>
  </si>
  <si>
    <t>SI2024_1167</t>
  </si>
  <si>
    <t>Івашина Олександр Флорович</t>
  </si>
  <si>
    <t>SI2024_1168</t>
  </si>
  <si>
    <t xml:space="preserve">Тацюк Олександра Павлівна </t>
  </si>
  <si>
    <t>SI2024_1169</t>
  </si>
  <si>
    <t>Багнат Олександр Павлович</t>
  </si>
  <si>
    <t>SI2024_1170</t>
  </si>
  <si>
    <t>Козуб Ярослава Віталіївна</t>
  </si>
  <si>
    <t>SI2024_1171</t>
  </si>
  <si>
    <t>Бережний Євген Сергійович</t>
  </si>
  <si>
    <t>SI2024_1172</t>
  </si>
  <si>
    <t>МЕЛЬНИК Тетяна Андріївна</t>
  </si>
  <si>
    <t>SI2024_1173</t>
  </si>
  <si>
    <t xml:space="preserve">Коваленко Роман Юрійович </t>
  </si>
  <si>
    <t>SI2024_1174</t>
  </si>
  <si>
    <t>Балан Михайло Анатолійович</t>
  </si>
  <si>
    <t>SI2024_1175</t>
  </si>
  <si>
    <t xml:space="preserve">Мельник Катерина Іванівна </t>
  </si>
  <si>
    <t>SI2024_1176</t>
  </si>
  <si>
    <t>Івашина Світлана Юріївна</t>
  </si>
  <si>
    <t>SI2024_1177</t>
  </si>
  <si>
    <t>Майя Мотренко</t>
  </si>
  <si>
    <t>SI2024_1178</t>
  </si>
  <si>
    <t xml:space="preserve">Куртєва Оксана Вікторівна </t>
  </si>
  <si>
    <t>SI2024_1179</t>
  </si>
  <si>
    <t xml:space="preserve">Вітценко Леонід Русланович </t>
  </si>
  <si>
    <t>SI2024_1180</t>
  </si>
  <si>
    <t>Горбаха Микола Миколайович</t>
  </si>
  <si>
    <t>SI2024_1181</t>
  </si>
  <si>
    <t>Сауляк Софія Павлівна</t>
  </si>
  <si>
    <t>SI2024_1182</t>
  </si>
  <si>
    <t xml:space="preserve">Вдовиченко Ліна Віталіївна </t>
  </si>
  <si>
    <t>SI2024_1183</t>
  </si>
  <si>
    <t>Білан Олена Леонідівна</t>
  </si>
  <si>
    <t>SI2024_1184</t>
  </si>
  <si>
    <t>Луценко Ольга Василівна</t>
  </si>
  <si>
    <t>SI2024_1185</t>
  </si>
  <si>
    <t>Кокоша Вікторія Миколаївна</t>
  </si>
  <si>
    <t>SI2024_1186</t>
  </si>
  <si>
    <t>Кузнецова Світлана Вячеславівна</t>
  </si>
  <si>
    <t>SI2024_1187</t>
  </si>
  <si>
    <t>Довгошей Олена Олександрівна</t>
  </si>
  <si>
    <t>SI2024_1188</t>
  </si>
  <si>
    <t>П'ятковська Оксана Сергіївна</t>
  </si>
  <si>
    <t>SI2024_1189</t>
  </si>
  <si>
    <t>Макаренко Андрій Петрович</t>
  </si>
  <si>
    <t>SI2024_1190</t>
  </si>
  <si>
    <t>Рожко Ксенія Володимирівна</t>
  </si>
  <si>
    <t>SI2024_1191</t>
  </si>
  <si>
    <t>Мелеша Людмила Василівна</t>
  </si>
  <si>
    <t>SI2024_1192</t>
  </si>
  <si>
    <t>Кривогуз Яна Миколаївна</t>
  </si>
  <si>
    <t>SI2024_1193</t>
  </si>
  <si>
    <t>Тертична Юлія Олексіївна</t>
  </si>
  <si>
    <t>SI2024_1194</t>
  </si>
  <si>
    <t>Загородній Олег</t>
  </si>
  <si>
    <t>SI2024_1195</t>
  </si>
  <si>
    <t>Маринич Тетяна Василівна</t>
  </si>
  <si>
    <t>SI2024_1196</t>
  </si>
  <si>
    <t>Короташ Аріна Ігорівна</t>
  </si>
  <si>
    <t>SI2024_1197</t>
  </si>
  <si>
    <t>Меліхова Тетяна Олегівна</t>
  </si>
  <si>
    <t>SI2024_1198</t>
  </si>
  <si>
    <t>Кравець Олександр Олександрович</t>
  </si>
  <si>
    <t>SI2024_1199</t>
  </si>
  <si>
    <t>Булах Ірина Іванівна</t>
  </si>
  <si>
    <t>SI2024_1200</t>
  </si>
  <si>
    <t>Меліхов Євгеній Валентинович</t>
  </si>
  <si>
    <t>SI2024_1201</t>
  </si>
  <si>
    <t>Подільчук Мирослава Іванівна</t>
  </si>
  <si>
    <t>SI2024_1202</t>
  </si>
  <si>
    <t>Гребінь Олена Миколаївна</t>
  </si>
  <si>
    <t>SI2024_1203</t>
  </si>
  <si>
    <t xml:space="preserve">Дятлова Юлія Володимирівна </t>
  </si>
  <si>
    <t>SI2024_1204</t>
  </si>
  <si>
    <t>Новікова Людмила Флорівна</t>
  </si>
  <si>
    <t>SI2024_1205</t>
  </si>
  <si>
    <t xml:space="preserve">Кафідова Поліна Олексіївна </t>
  </si>
  <si>
    <t>SI2024_1206</t>
  </si>
  <si>
    <t>Віталіна Щербина</t>
  </si>
  <si>
    <t>SI2024_1207</t>
  </si>
  <si>
    <t xml:space="preserve">Оглобліна Вікторія Олександрівна </t>
  </si>
  <si>
    <t>SI2024_1208</t>
  </si>
  <si>
    <t>Марковська Катерина Анатоліївна</t>
  </si>
  <si>
    <t>SI2024_1209</t>
  </si>
  <si>
    <t>Шевченко Галина Анатоліївна</t>
  </si>
  <si>
    <t>SI2024_1210</t>
  </si>
  <si>
    <t>Колесник Альона Ігрогівна</t>
  </si>
  <si>
    <t>SI2024_1211</t>
  </si>
  <si>
    <t>Сіліна Ірина  Вадимівна</t>
  </si>
  <si>
    <t>SI2024_1212</t>
  </si>
  <si>
    <t xml:space="preserve">Богомаз Карина Олексіївна </t>
  </si>
  <si>
    <t>SI2024_1213</t>
  </si>
  <si>
    <t xml:space="preserve">Шкодіна Ірина Віталіївна </t>
  </si>
  <si>
    <t>SI2024_1214</t>
  </si>
  <si>
    <t>Голик Аліна Олександрівна</t>
  </si>
  <si>
    <t>SI2024_1215</t>
  </si>
  <si>
    <t xml:space="preserve">Євтушенко Наталія Миколаївна </t>
  </si>
  <si>
    <t>SI2024_1216</t>
  </si>
  <si>
    <t xml:space="preserve"> Мазнєва Єлизавета Сергіївна</t>
  </si>
  <si>
    <t>SI2024_1217</t>
  </si>
  <si>
    <t xml:space="preserve">Процик Марія Миколаївна </t>
  </si>
  <si>
    <t>SI2024_1218</t>
  </si>
  <si>
    <t>Ярмощук Леся Ярославівна</t>
  </si>
  <si>
    <t>SI2024_1219</t>
  </si>
  <si>
    <t xml:space="preserve">Марич Лілія Юріївна </t>
  </si>
  <si>
    <t>SI2024_1220</t>
  </si>
  <si>
    <t xml:space="preserve">Шостка Анна Миколаївна </t>
  </si>
  <si>
    <t>SI2024_1221</t>
  </si>
  <si>
    <t>Рудень Ліліана Віталіївна</t>
  </si>
  <si>
    <t>SI2024_1222</t>
  </si>
  <si>
    <t>Білан Владислав Олександрович</t>
  </si>
  <si>
    <t>SI2024_1223</t>
  </si>
  <si>
    <t xml:space="preserve">Марич Юрій Степанович </t>
  </si>
  <si>
    <t>SI2024_1224</t>
  </si>
  <si>
    <t xml:space="preserve">Надич Лідія Василівна </t>
  </si>
  <si>
    <t>SI2024_1225</t>
  </si>
  <si>
    <t>Петрик Софія Сергіївна</t>
  </si>
  <si>
    <t>SI2024_1226</t>
  </si>
  <si>
    <t xml:space="preserve">Григорук Наталія Георгіївна </t>
  </si>
  <si>
    <t>SI2024_1227</t>
  </si>
  <si>
    <t xml:space="preserve">Соколовська Вікторія Віталіївна </t>
  </si>
  <si>
    <t>SI2024_1228</t>
  </si>
  <si>
    <t>Деркач Анна Миколаївна</t>
  </si>
  <si>
    <t>SI2024_1229</t>
  </si>
  <si>
    <t>Сушкова Анна Сергіївна</t>
  </si>
  <si>
    <t>SI2024_1230</t>
  </si>
  <si>
    <t xml:space="preserve">Білоус Олександра Сергіївна </t>
  </si>
  <si>
    <t>SI2024_1231</t>
  </si>
  <si>
    <t>Костюк Вікторія Анатоліївна</t>
  </si>
  <si>
    <t>SI2024_1232</t>
  </si>
  <si>
    <t>Бакалова Наталія Миколаївна</t>
  </si>
  <si>
    <t>SI2024_1233</t>
  </si>
  <si>
    <t>Козачок Алла Василівна</t>
  </si>
  <si>
    <t>SI2024_1234</t>
  </si>
  <si>
    <t xml:space="preserve">Басараб Володимир Ярославович </t>
  </si>
  <si>
    <t>SI2024_1235</t>
  </si>
  <si>
    <t>Качур Віталій Вікторович</t>
  </si>
  <si>
    <t>SI2024_1236</t>
  </si>
  <si>
    <t xml:space="preserve">Марценюк Олена Василівна </t>
  </si>
  <si>
    <t>SI2024_1237</t>
  </si>
  <si>
    <t>Левкович Оксана Володимирівна</t>
  </si>
  <si>
    <t>SI2024_1238</t>
  </si>
  <si>
    <t xml:space="preserve">Середюк Ольга Ярославівна </t>
  </si>
  <si>
    <t>SI2024_1239</t>
  </si>
  <si>
    <t>Мерзлова Дар’я Олександрівна</t>
  </si>
  <si>
    <t>SI2024_1240</t>
  </si>
  <si>
    <t xml:space="preserve">Рогів Марія Іванівна </t>
  </si>
  <si>
    <t>SI2024_1241</t>
  </si>
  <si>
    <t xml:space="preserve">Слободянюк Марина Вадимівна </t>
  </si>
  <si>
    <t>SI2024_1242</t>
  </si>
  <si>
    <t xml:space="preserve">Перевозняк Василь Миколайович </t>
  </si>
  <si>
    <t>SI2024_1243</t>
  </si>
  <si>
    <t xml:space="preserve">Герасименко Ольга </t>
  </si>
  <si>
    <t>SI2024_1244</t>
  </si>
  <si>
    <t>Ляліна Ірина Сергіївна</t>
  </si>
  <si>
    <t>SI2024_1245</t>
  </si>
  <si>
    <t>Коломієць Ростислав Анатолійович</t>
  </si>
  <si>
    <t>SI2024_1246</t>
  </si>
  <si>
    <t xml:space="preserve">Нагорна Олена Володимирівна </t>
  </si>
  <si>
    <t>SI2024_1247</t>
  </si>
  <si>
    <t xml:space="preserve">Довгань Галина Дмитрівна </t>
  </si>
  <si>
    <t>SI2024_1248</t>
  </si>
  <si>
    <t>Рагуліна Ірина Іванівна</t>
  </si>
  <si>
    <t>SI2024_1249</t>
  </si>
  <si>
    <t>Рудь Інна Юріівна</t>
  </si>
  <si>
    <t>SI2024_1250</t>
  </si>
  <si>
    <t>Григор'єв Герман Георгійович</t>
  </si>
  <si>
    <t>SI2024_1251</t>
  </si>
  <si>
    <t>Грицук Юрій Валерійович</t>
  </si>
  <si>
    <t>SI2024_1252</t>
  </si>
  <si>
    <t>Скородзієвська Лариса Василівна</t>
  </si>
  <si>
    <t>SI2024_1253</t>
  </si>
  <si>
    <t>Вишивана Богдана Михайлівна</t>
  </si>
  <si>
    <t>SI2024_1254</t>
  </si>
  <si>
    <t xml:space="preserve">Пірог Іванна Віталіївна </t>
  </si>
  <si>
    <t>SI2024_1255</t>
  </si>
  <si>
    <t>Шимко Олена Володимирівна</t>
  </si>
  <si>
    <t>SI2024_1256</t>
  </si>
  <si>
    <t>Чкан Ірина Олександрівна</t>
  </si>
  <si>
    <t>SI2024_1257</t>
  </si>
  <si>
    <t xml:space="preserve">Буткова Ольга Вікторівна </t>
  </si>
  <si>
    <t>SI2024_1258</t>
  </si>
  <si>
    <t>Гладик Олександра Василівна</t>
  </si>
  <si>
    <t>SI2024_1259</t>
  </si>
  <si>
    <t>Котик Ольга Василівна</t>
  </si>
  <si>
    <t>SI2024_1260</t>
  </si>
  <si>
    <t>Келюхова Юлія Вікторівна</t>
  </si>
  <si>
    <t>SI2024_1261</t>
  </si>
  <si>
    <t xml:space="preserve">Павлович Віра Вікторівна </t>
  </si>
  <si>
    <t>SI2024_1262</t>
  </si>
  <si>
    <t>Рилєєв Сергій Володимирович</t>
  </si>
  <si>
    <t>SI2024_1263</t>
  </si>
  <si>
    <t xml:space="preserve">Сокол Людмила Віталіївна </t>
  </si>
  <si>
    <t>SI2024_1264</t>
  </si>
  <si>
    <t xml:space="preserve">Гордієнко Аліна Василівна </t>
  </si>
  <si>
    <t>SI2024_1265</t>
  </si>
  <si>
    <t>Белянко Лідія Леонідівна</t>
  </si>
  <si>
    <t>SI2024_1266</t>
  </si>
  <si>
    <t>Мельничук Ірина Іванівна</t>
  </si>
  <si>
    <t>SI2024_1267</t>
  </si>
  <si>
    <t xml:space="preserve">Коротка Надія Андріївна </t>
  </si>
  <si>
    <t>SI2024_1268</t>
  </si>
  <si>
    <t>Бартельова Алла Анатоліївна</t>
  </si>
  <si>
    <t>SI2024_1269</t>
  </si>
  <si>
    <t xml:space="preserve">Зоря Світлана Петрівна </t>
  </si>
  <si>
    <t>SI2024_1270</t>
  </si>
  <si>
    <t>Волошина Тетяна Іванівна</t>
  </si>
  <si>
    <t>SI2024_1271</t>
  </si>
  <si>
    <t>Палажченко Андрій Сергійович</t>
  </si>
  <si>
    <t>SI2024_1272</t>
  </si>
  <si>
    <t>Раїн Олена Ростиславівна</t>
  </si>
  <si>
    <t>SI2024_1273</t>
  </si>
  <si>
    <t xml:space="preserve">Перкун Марія Володимирівна </t>
  </si>
  <si>
    <t>SI2024_1274</t>
  </si>
  <si>
    <t>Глущевський В'ячеслав Валентинович</t>
  </si>
  <si>
    <t>SI2024_1275</t>
  </si>
  <si>
    <t>Церпиш Діана Анатоліївна</t>
  </si>
  <si>
    <t>SI2024_1276</t>
  </si>
  <si>
    <t xml:space="preserve">Матушевська Оксана Степанівна </t>
  </si>
  <si>
    <t>SI2024_1277</t>
  </si>
  <si>
    <t xml:space="preserve">Луцак Ярина Миколаївна </t>
  </si>
  <si>
    <t>SI2024_1278</t>
  </si>
  <si>
    <t>Дорошенко Владислав В'ячеславович</t>
  </si>
  <si>
    <t>SI2024_1279</t>
  </si>
  <si>
    <t xml:space="preserve">Вершигора Дарія Олегівна </t>
  </si>
  <si>
    <t>SI2024_1280</t>
  </si>
  <si>
    <t>Головіна Катерина Олександрівна</t>
  </si>
  <si>
    <t>SI2024_1281</t>
  </si>
  <si>
    <t>Хмільник Наталія Володимирівна</t>
  </si>
  <si>
    <t>SI2024_1282</t>
  </si>
  <si>
    <t>Хорошун Вікторія Василівна</t>
  </si>
  <si>
    <t>SI2024_1283</t>
  </si>
  <si>
    <t xml:space="preserve">Вовк Галина Іванівна </t>
  </si>
  <si>
    <t>SI2024_1284</t>
  </si>
  <si>
    <t xml:space="preserve">Кучеренко Олена Володимирівна </t>
  </si>
  <si>
    <t>SI2024_1285</t>
  </si>
  <si>
    <t>Гут Любов Вачсилівна</t>
  </si>
  <si>
    <t>SI2024_1286</t>
  </si>
  <si>
    <t>Криховський Микола Михайлович</t>
  </si>
  <si>
    <t>SI2024_1287</t>
  </si>
  <si>
    <t>Манаїла Олеся Михайлівна</t>
  </si>
  <si>
    <t>SI2024_1288</t>
  </si>
  <si>
    <t xml:space="preserve">Кочмарук Ольга Михайлівна </t>
  </si>
  <si>
    <t>SI2024_1289</t>
  </si>
  <si>
    <t>Батанін Артем Дмитрович</t>
  </si>
  <si>
    <t>SI2024_1290</t>
  </si>
  <si>
    <t xml:space="preserve">Олішевська Наталія Миколаївна </t>
  </si>
  <si>
    <t>SI2024_1291</t>
  </si>
  <si>
    <t xml:space="preserve">Андрющенко Олена Василівна </t>
  </si>
  <si>
    <t>SI2024_1292</t>
  </si>
  <si>
    <t>Слєпцова Наталія Василівна</t>
  </si>
  <si>
    <t>SI2024_1293</t>
  </si>
  <si>
    <t>Маслак Наталія Григорівна</t>
  </si>
  <si>
    <t>SI2024_1294</t>
  </si>
  <si>
    <t>Шматко Юлія Олегівна</t>
  </si>
  <si>
    <t>SI2024_1295</t>
  </si>
  <si>
    <t>Канюк Тетяна Іванівна</t>
  </si>
  <si>
    <t>SI2024_1296</t>
  </si>
  <si>
    <t>Мержинський Євгеній Костянтинович</t>
  </si>
  <si>
    <t>SI2024_1297</t>
  </si>
  <si>
    <t>Ткаченко Наталія Володимирівна</t>
  </si>
  <si>
    <t>SI2024_1298</t>
  </si>
  <si>
    <t>Зіненко Неллі Рафаелівна</t>
  </si>
  <si>
    <t>SI2024_1299</t>
  </si>
  <si>
    <t>Гаркуша Лія Анатоліївна</t>
  </si>
  <si>
    <t>SI2024_1300</t>
  </si>
  <si>
    <t>Умеренко Олена Володимирівна</t>
  </si>
  <si>
    <t>SI2024_1301</t>
  </si>
  <si>
    <t>Томас Ірина Георгіївна</t>
  </si>
  <si>
    <t>SI2024_1302</t>
  </si>
  <si>
    <t xml:space="preserve">Ковбаса Тетяна Вікторівна </t>
  </si>
  <si>
    <t>SI2024_1303</t>
  </si>
  <si>
    <t>Воробйова Богдана Олегівна</t>
  </si>
  <si>
    <t>SI2024_1304</t>
  </si>
  <si>
    <t>Загідуліна Наталія Георгіївна</t>
  </si>
  <si>
    <t>SI2024_1305</t>
  </si>
  <si>
    <t xml:space="preserve">Філенко Марина Василівна </t>
  </si>
  <si>
    <t>SI2024_1306</t>
  </si>
  <si>
    <t>Рудик Вікторія Сергіївна</t>
  </si>
  <si>
    <t>SI2024_1307</t>
  </si>
  <si>
    <t>Білан Роман Володимирович</t>
  </si>
  <si>
    <t>SI2024_1308</t>
  </si>
  <si>
    <t xml:space="preserve">Страхова Антоніна Анатоліївна </t>
  </si>
  <si>
    <t>SI2024_1309</t>
  </si>
  <si>
    <t>Терещенко Тетяна Євгеніївна</t>
  </si>
  <si>
    <t>SI2024_1310</t>
  </si>
  <si>
    <t xml:space="preserve">Огренич Юлія Олександрівна </t>
  </si>
  <si>
    <t>SI2024_1311</t>
  </si>
  <si>
    <t>Курська Марія Ігорівна</t>
  </si>
  <si>
    <t>SI2024_1312</t>
  </si>
  <si>
    <t>Шуляк Ксенія Миколаївна</t>
  </si>
  <si>
    <t>SI2024_1313</t>
  </si>
  <si>
    <t xml:space="preserve">С'єдіна Інна Олегівна </t>
  </si>
  <si>
    <t>SI2024_1314</t>
  </si>
  <si>
    <t xml:space="preserve">Гнидка Наталія Василівна </t>
  </si>
  <si>
    <t>SI2024_1315</t>
  </si>
  <si>
    <t>Сеник Єлізавета Олександрівна</t>
  </si>
  <si>
    <t>SI2024_1316</t>
  </si>
  <si>
    <t>Рубан Аліна Вячеславівна</t>
  </si>
  <si>
    <t>SI2024_1317</t>
  </si>
  <si>
    <t>Каленська Алла Володимирівна</t>
  </si>
  <si>
    <t>SI2024_1318</t>
  </si>
  <si>
    <t>Лукутова Валентина Степанівна</t>
  </si>
  <si>
    <t>SI2024_1319</t>
  </si>
  <si>
    <t xml:space="preserve">Гнидка  Наталія Василівна </t>
  </si>
  <si>
    <t>SI2024_1320</t>
  </si>
  <si>
    <t>Бабенко-Левада Вікторія Геннадіївна</t>
  </si>
  <si>
    <t>SI2024_1321</t>
  </si>
  <si>
    <t>Горбань Катерина Володимирівна</t>
  </si>
  <si>
    <t>SI2024_1322</t>
  </si>
  <si>
    <t>Ткач Валентина Михайлівна</t>
  </si>
  <si>
    <t>SI2024_1323</t>
  </si>
  <si>
    <t xml:space="preserve">Степанчук Світлана Леонідівна </t>
  </si>
  <si>
    <t>SI2024_1324</t>
  </si>
  <si>
    <t>Козинець Каріна Віталіївна</t>
  </si>
  <si>
    <t>SI2024_1325</t>
  </si>
  <si>
    <t>Тверітнова Тетяна Вікторівна</t>
  </si>
  <si>
    <t>SI2024_1326</t>
  </si>
  <si>
    <t>Севастьянов Владислав Віталійович</t>
  </si>
  <si>
    <t>SI2024_1327</t>
  </si>
  <si>
    <t>Холодна Юлія Євгеніївна</t>
  </si>
  <si>
    <t>SI2024_1328</t>
  </si>
  <si>
    <t>Федоренко Людмила Володимирівна</t>
  </si>
  <si>
    <t>SI2024_1329</t>
  </si>
  <si>
    <t>Янковський Валерій Андрійович</t>
  </si>
  <si>
    <t>SI2024_1330</t>
  </si>
  <si>
    <t xml:space="preserve">Лаврінець Ярослава Вікторівна </t>
  </si>
  <si>
    <t>SI2024_1331</t>
  </si>
  <si>
    <t>Хавер Данііл Ігорович</t>
  </si>
  <si>
    <t>SI2024_1332</t>
  </si>
  <si>
    <t xml:space="preserve">Гандзюк Тетяна Юріївна </t>
  </si>
  <si>
    <t>SI2024_1333</t>
  </si>
  <si>
    <t>Репетій Катерина Вадимівна</t>
  </si>
  <si>
    <t>SI2024_1334</t>
  </si>
  <si>
    <t>Мисенко Софія Владиславівна</t>
  </si>
  <si>
    <t>SI2024_1335</t>
  </si>
  <si>
    <t>Єщенко Наталія Петрівна</t>
  </si>
  <si>
    <t>SI2024_1336</t>
  </si>
  <si>
    <t>Мосійчук Алла Ярославівна</t>
  </si>
  <si>
    <t>SI2024_1337</t>
  </si>
  <si>
    <t>Костенко Юрій Олексійович</t>
  </si>
  <si>
    <t>SI2024_1338</t>
  </si>
  <si>
    <t xml:space="preserve">Клюс Євгенія Олександрівна </t>
  </si>
  <si>
    <t>SI2024_1339</t>
  </si>
  <si>
    <t xml:space="preserve">Поліщук Вадим Григорович </t>
  </si>
  <si>
    <t>SI2024_1340</t>
  </si>
  <si>
    <t>Гура Оксана Миколаївна</t>
  </si>
  <si>
    <t>SI2024_1341</t>
  </si>
  <si>
    <t>Кукурудзяк Леся Василівна</t>
  </si>
  <si>
    <t>SI2024_1342</t>
  </si>
  <si>
    <t>Харечко Валентин Олександрович</t>
  </si>
  <si>
    <t>SI2024_1343</t>
  </si>
  <si>
    <t>Опилат Яна Петрівна</t>
  </si>
  <si>
    <t>SI2024_1344</t>
  </si>
  <si>
    <t>Матвєєва Ірина Дмитрівна</t>
  </si>
  <si>
    <t>SI2024_1345</t>
  </si>
  <si>
    <t xml:space="preserve">Іридчин Світлана Володимирівна </t>
  </si>
  <si>
    <t>SI2024_1346</t>
  </si>
  <si>
    <t xml:space="preserve">Голіней Юлія Олександрівна </t>
  </si>
  <si>
    <t>SI2024_1347</t>
  </si>
  <si>
    <t>Рибак Ірина Леонідівна</t>
  </si>
  <si>
    <t>SI2024_1348</t>
  </si>
  <si>
    <t>Клименко Олена Вікторівна</t>
  </si>
  <si>
    <t>SI2024_1349</t>
  </si>
  <si>
    <t xml:space="preserve">Веремеєнко Юлія Андріївна </t>
  </si>
  <si>
    <t>SI2024_1350</t>
  </si>
  <si>
    <t>Ліпінська Валентина Юріївна</t>
  </si>
  <si>
    <t>SI2024_1351</t>
  </si>
  <si>
    <t xml:space="preserve">Таршина Тетяна Володимирівна </t>
  </si>
  <si>
    <t>SI2024_1352</t>
  </si>
  <si>
    <t>Скрипник Микола Євгенович</t>
  </si>
  <si>
    <t>SI2024_1353</t>
  </si>
  <si>
    <t xml:space="preserve">Плуталова Катерина Вадимівна </t>
  </si>
  <si>
    <t>SI2024_1354</t>
  </si>
  <si>
    <t>Степаненко Тетяна Олександрівна</t>
  </si>
  <si>
    <t>SI2024_1355</t>
  </si>
  <si>
    <t xml:space="preserve">Мартинюк Софія Володимирівна </t>
  </si>
  <si>
    <t>SI2024_1356</t>
  </si>
  <si>
    <t xml:space="preserve">Мартинюк Богдана Богданівна </t>
  </si>
  <si>
    <t>SI2024_1357</t>
  </si>
  <si>
    <t>Кущак Оксана Михайлівна</t>
  </si>
  <si>
    <t>SI2024_1358</t>
  </si>
  <si>
    <t xml:space="preserve">Максименко Олена Антонівна </t>
  </si>
  <si>
    <t>SI2024_1359</t>
  </si>
  <si>
    <t>Людмила Біла</t>
  </si>
  <si>
    <t>SI2024_1360</t>
  </si>
  <si>
    <t>Коваленко Леся Петрівна</t>
  </si>
  <si>
    <t>SI2024_1361</t>
  </si>
  <si>
    <t>Федишин Майя Пилипівна</t>
  </si>
  <si>
    <t>SI2024_1362</t>
  </si>
  <si>
    <t>Зимовець Анастасія Іванівна</t>
  </si>
  <si>
    <t>SI2024_1363</t>
  </si>
  <si>
    <t xml:space="preserve">Бойчук Ніна Петрівна </t>
  </si>
  <si>
    <t>SI2024_1364</t>
  </si>
  <si>
    <t>Маслій Олександра Анатоліївна</t>
  </si>
  <si>
    <t>SI2024_1365</t>
  </si>
  <si>
    <t>Тарасенко Денис Вадимович</t>
  </si>
  <si>
    <t>SI2024_1366</t>
  </si>
  <si>
    <t>Нестерчук Тетяна Володимирівна</t>
  </si>
  <si>
    <t>SI2024_1367</t>
  </si>
  <si>
    <t xml:space="preserve">Блаженчук Леся Євгенівна </t>
  </si>
  <si>
    <t>SI2024_1368</t>
  </si>
  <si>
    <t>Швагерін Галина Іванівна</t>
  </si>
  <si>
    <t>SI2024_1369</t>
  </si>
  <si>
    <t>Зелениця Ірина Михайлівна</t>
  </si>
  <si>
    <t>SI2024_1370</t>
  </si>
  <si>
    <t>Тринчук Віктор Вікторович</t>
  </si>
  <si>
    <t>SI2024_1371</t>
  </si>
  <si>
    <t>Нєізвєстна Олена Володимирівна</t>
  </si>
  <si>
    <t>SI2024_1372</t>
  </si>
  <si>
    <t>Тищенко Олена Ігорівна</t>
  </si>
  <si>
    <t>SI2024_1373</t>
  </si>
  <si>
    <t>Супрун Наталія Вікторівна</t>
  </si>
  <si>
    <t>SI2024_1374</t>
  </si>
  <si>
    <t xml:space="preserve">Веліченко Дмитро Святославович </t>
  </si>
  <si>
    <t>SI2024_1375</t>
  </si>
  <si>
    <t>Чорна Тетяна Василівна</t>
  </si>
  <si>
    <t>SI2024_1376</t>
  </si>
  <si>
    <t>Кучерівська Софія Степанівна</t>
  </si>
  <si>
    <t>SI2024_1377</t>
  </si>
  <si>
    <t>Лабінцева Олена Петрівна</t>
  </si>
  <si>
    <t>SI2024_1378</t>
  </si>
  <si>
    <t xml:space="preserve">Бірзул Наталія Дмитрівна </t>
  </si>
  <si>
    <t>SI2024_1379</t>
  </si>
  <si>
    <t xml:space="preserve">Коханова Олена Федорівна </t>
  </si>
  <si>
    <t>SI2024_1380</t>
  </si>
  <si>
    <t>Головко Олена Григорівна</t>
  </si>
  <si>
    <t>SI2024_1381</t>
  </si>
  <si>
    <t>Кондрацька Наталія Миколаївна</t>
  </si>
  <si>
    <t>SI2024_1382</t>
  </si>
  <si>
    <t>Мельник Олена Василівна</t>
  </si>
  <si>
    <t>SI2024_1383</t>
  </si>
  <si>
    <t xml:space="preserve">Лабзун Аліна Акімівна </t>
  </si>
  <si>
    <t>SI2024_1384</t>
  </si>
  <si>
    <t>Куца Надія Іванівна</t>
  </si>
  <si>
    <t>SI2024_1385</t>
  </si>
  <si>
    <t>Рожко Зоя Павлівна</t>
  </si>
  <si>
    <t>SI2024_1386</t>
  </si>
  <si>
    <t xml:space="preserve">Вайдіч Олена Олександрівна </t>
  </si>
  <si>
    <t>SI2024_1387</t>
  </si>
  <si>
    <t xml:space="preserve">Зубко Наталія Сергіївна </t>
  </si>
  <si>
    <t>SI2024_1388</t>
  </si>
  <si>
    <t>Трощук Любомир Любомирович</t>
  </si>
  <si>
    <t>SI2024_1389</t>
  </si>
  <si>
    <t>Олена Новаренко</t>
  </si>
  <si>
    <t>SI2024_1390</t>
  </si>
  <si>
    <t xml:space="preserve">Гузенко Владислав Сергійович </t>
  </si>
  <si>
    <t>SI2024_1391</t>
  </si>
  <si>
    <t xml:space="preserve">Пастушенко Анжела Володимирівна </t>
  </si>
  <si>
    <t>SI2024_1392</t>
  </si>
  <si>
    <t>Орленко Яна Анатоліївна</t>
  </si>
  <si>
    <t>SI2024_1393</t>
  </si>
  <si>
    <t>Мостовенко Наталія Анатоліївна</t>
  </si>
  <si>
    <t>SI2024_1394</t>
  </si>
  <si>
    <t>Ломачинська Ірина Анатоліївна</t>
  </si>
  <si>
    <t>SI2024_1395</t>
  </si>
  <si>
    <t>Блідна Лариса Миколаївна</t>
  </si>
  <si>
    <t>SI2024_1396</t>
  </si>
  <si>
    <t>Колесник Наталя Анатоліївна</t>
  </si>
  <si>
    <t>SI2024_1397</t>
  </si>
  <si>
    <t>Расулова Тетяна Миколаївна</t>
  </si>
  <si>
    <t>SI2024_1398</t>
  </si>
  <si>
    <t>Ротар Віра Віталіївна</t>
  </si>
  <si>
    <t>SI2024_1399</t>
  </si>
  <si>
    <t xml:space="preserve">Грабівська Катерина Юліанівна </t>
  </si>
  <si>
    <t>SI2024_1400</t>
  </si>
  <si>
    <t>Шевченко Марія Вікторівна</t>
  </si>
  <si>
    <t>SI2024_1401</t>
  </si>
  <si>
    <t>Мажора Наталія Миколаївна</t>
  </si>
  <si>
    <t>SI2024_1402</t>
  </si>
  <si>
    <t>Гончар Богдан Генадійович</t>
  </si>
  <si>
    <t>SI2024_1403</t>
  </si>
  <si>
    <t xml:space="preserve">Додурич Іванна Ярославівна </t>
  </si>
  <si>
    <t>SI2024_1404</t>
  </si>
  <si>
    <t>Рахімова Ірина Іванівна</t>
  </si>
  <si>
    <t>SI2024_1405</t>
  </si>
  <si>
    <t>Гаврилюк Лілія</t>
  </si>
  <si>
    <t>SI2024_1406</t>
  </si>
  <si>
    <t>Лимар Олена Федорівна</t>
  </si>
  <si>
    <t>SI2024_1407</t>
  </si>
  <si>
    <t>Ющенко Тетяна Олександрівна</t>
  </si>
  <si>
    <t>SI2024_1408</t>
  </si>
  <si>
    <t>Пристемський Олександр Станіславович</t>
  </si>
  <si>
    <t>SI2024_1409</t>
  </si>
  <si>
    <t xml:space="preserve">Гребінська Світлана Іванівна </t>
  </si>
  <si>
    <t>SI2024_1410</t>
  </si>
  <si>
    <t>Петрова Наталія Анатоліївна</t>
  </si>
  <si>
    <t>SI2024_1411</t>
  </si>
  <si>
    <t>Юхименко Володимир Миколайович</t>
  </si>
  <si>
    <t>SI2024_1412</t>
  </si>
  <si>
    <t>Іван Клопов</t>
  </si>
  <si>
    <t>SI2024_1413</t>
  </si>
  <si>
    <t>Голомб Вікторія Володимирівна</t>
  </si>
  <si>
    <t>SI2024_1414</t>
  </si>
  <si>
    <t>Довганюк Галина Мирославівна</t>
  </si>
  <si>
    <t>SI2024_1415</t>
  </si>
  <si>
    <t>Borutska Olena</t>
  </si>
  <si>
    <t>SI2024_1416</t>
  </si>
  <si>
    <t xml:space="preserve">Овчаренко Софія Миколаївна </t>
  </si>
  <si>
    <t>SI2024_1417</t>
  </si>
  <si>
    <t>Лабзенко Вікторія Олександрівна</t>
  </si>
  <si>
    <t>SI2024_1418</t>
  </si>
  <si>
    <t>Сергеєв Артем Миколайович</t>
  </si>
  <si>
    <t>SI2024_1419</t>
  </si>
  <si>
    <t xml:space="preserve">Бурачок Оксана Іванівна </t>
  </si>
  <si>
    <t>SI2024_1420</t>
  </si>
  <si>
    <t xml:space="preserve">Буйна Лариса Миколаївна </t>
  </si>
  <si>
    <t>SI2024_1421</t>
  </si>
  <si>
    <t>Дарков Василь Миколайович</t>
  </si>
  <si>
    <t>SI2024_1422</t>
  </si>
  <si>
    <t xml:space="preserve">колесник олександра анатоліївна </t>
  </si>
  <si>
    <t>SI2024_1423</t>
  </si>
  <si>
    <t xml:space="preserve">Хоша Марина Олександрівна </t>
  </si>
  <si>
    <t>SI2024_1424</t>
  </si>
  <si>
    <t>Тиха Світлана Іванівна</t>
  </si>
  <si>
    <t>SI2024_1425</t>
  </si>
  <si>
    <t>Петруня Богдан</t>
  </si>
  <si>
    <t>SI2024_1426</t>
  </si>
  <si>
    <t xml:space="preserve">Кузів Юлія Володимирівна </t>
  </si>
  <si>
    <t>SI2024_1427</t>
  </si>
  <si>
    <t>Мигдаль Лілія Михайлівна</t>
  </si>
  <si>
    <t>SI2024_1428</t>
  </si>
  <si>
    <t xml:space="preserve">Городецька Людмила Петрівна </t>
  </si>
  <si>
    <t>SI2024_1429</t>
  </si>
  <si>
    <t>Боднарюк Ірина Леонідівна</t>
  </si>
  <si>
    <t>SI2024_1430</t>
  </si>
  <si>
    <t>Чвертко Людмила Андріївна</t>
  </si>
  <si>
    <t>SI2024_1431</t>
  </si>
  <si>
    <t>Солодка Діана Андріївна</t>
  </si>
  <si>
    <t>SI2024_1432</t>
  </si>
  <si>
    <t xml:space="preserve">Крук Катерина Олексіївна </t>
  </si>
  <si>
    <t>SI2024_1433</t>
  </si>
  <si>
    <t>Редьква Оксана Зіновіївна</t>
  </si>
  <si>
    <t>SI2024_1434</t>
  </si>
  <si>
    <t>Шмалько Ілона Артурівна</t>
  </si>
  <si>
    <t>SI2024_1435</t>
  </si>
  <si>
    <t xml:space="preserve">Омельченко Анастасія Сергіївна </t>
  </si>
  <si>
    <t>SI2024_1436</t>
  </si>
  <si>
    <t>Узлова Анастасія Олександрівна</t>
  </si>
  <si>
    <t>SI2024_1437</t>
  </si>
  <si>
    <t>Чернова Тетяна</t>
  </si>
  <si>
    <t>SI2024_1438</t>
  </si>
  <si>
    <t>Шведова Юлія Борисівна</t>
  </si>
  <si>
    <t>SI2024_1439</t>
  </si>
  <si>
    <t>Вінницька Оксана Анатоліївна</t>
  </si>
  <si>
    <t>SI2024_1440</t>
  </si>
  <si>
    <t xml:space="preserve">Тітова Світлана </t>
  </si>
  <si>
    <t>SI2024_1441</t>
  </si>
  <si>
    <t xml:space="preserve">Моргун Катерина Сергіївна </t>
  </si>
  <si>
    <t>SI2024_1442</t>
  </si>
  <si>
    <t>Тимошик Наталія Степанівна</t>
  </si>
  <si>
    <t>SI2024_1443</t>
  </si>
  <si>
    <t>Чукевич Оксана Миколаївна</t>
  </si>
  <si>
    <t>SI2024_1444</t>
  </si>
  <si>
    <t xml:space="preserve">Ковальова Олена Сергіївна </t>
  </si>
  <si>
    <t>SI2024_1445</t>
  </si>
  <si>
    <t>Кузнецова Наталія Олександрівна</t>
  </si>
  <si>
    <t>SI2024_1446</t>
  </si>
  <si>
    <t>Семенюк Юліанна Валеріївна</t>
  </si>
  <si>
    <t>SI2024_1447</t>
  </si>
  <si>
    <t>Білокрила Ольга Яковлівна</t>
  </si>
  <si>
    <t>SI2024_1448</t>
  </si>
  <si>
    <t xml:space="preserve">Стринадко Марія Дмитрівна </t>
  </si>
  <si>
    <t>SI2024_1449</t>
  </si>
  <si>
    <t>Павлишинець Наталія Людвиківна</t>
  </si>
  <si>
    <t>SI2024_1450</t>
  </si>
  <si>
    <t>Михайлюк Валентина Володимирівна</t>
  </si>
  <si>
    <t>SI2024_1451</t>
  </si>
  <si>
    <t>Гаркава Лариса Олександрівна</t>
  </si>
  <si>
    <t>SI2024_1452</t>
  </si>
  <si>
    <t>Борисевич Світлана Гнатівна</t>
  </si>
  <si>
    <t>SI2024_1453</t>
  </si>
  <si>
    <t>Ромашко Сергій Олексійович</t>
  </si>
  <si>
    <t>SI2024_1454</t>
  </si>
  <si>
    <t>Сютрик Марія Богданівна</t>
  </si>
  <si>
    <t>SI2024_1455</t>
  </si>
  <si>
    <t xml:space="preserve">Деліцой Олена Василівна </t>
  </si>
  <si>
    <t>SI2024_1456</t>
  </si>
  <si>
    <t xml:space="preserve">Паламар Катерина Романівна </t>
  </si>
  <si>
    <t>SI2024_1457</t>
  </si>
  <si>
    <t>Коваленко Юлія Михайлівна</t>
  </si>
  <si>
    <t>SI2024_1458</t>
  </si>
  <si>
    <t>Шарамок Яна Гуріївна</t>
  </si>
  <si>
    <t>SI2024_1459</t>
  </si>
  <si>
    <t xml:space="preserve">Кравчук Наталія Іванівна </t>
  </si>
  <si>
    <t>SI2024_1460</t>
  </si>
  <si>
    <t>Ілюхіна Василина Вікторівна</t>
  </si>
  <si>
    <t>SI2024_1461</t>
  </si>
  <si>
    <t>Ігнатенко Леся Євгенівна</t>
  </si>
  <si>
    <t>SI2024_1462</t>
  </si>
  <si>
    <t>Кужелєв Михайло Олександрович</t>
  </si>
  <si>
    <t>SI2024_1463</t>
  </si>
  <si>
    <t>Нечипоренко Аліна Володимирівна</t>
  </si>
  <si>
    <t>SI2024_1464</t>
  </si>
  <si>
    <t>Пиріг Світлана Олександрівна</t>
  </si>
  <si>
    <t>SI2024_1465</t>
  </si>
  <si>
    <t xml:space="preserve">Козак Ганна Олександрівна </t>
  </si>
  <si>
    <t>SI2024_1466</t>
  </si>
  <si>
    <t>Доскалюк Вікторія Фрізанівна</t>
  </si>
  <si>
    <t>SI2024_1467</t>
  </si>
  <si>
    <t>Квець Іван Петрович</t>
  </si>
  <si>
    <t>SI2024_1468</t>
  </si>
  <si>
    <t xml:space="preserve">Слижук Маріанна Віталіївна </t>
  </si>
  <si>
    <t>SI2024_1469</t>
  </si>
  <si>
    <t>Будрик Оксана Ігорівна</t>
  </si>
  <si>
    <t>SI2024_1470</t>
  </si>
  <si>
    <t xml:space="preserve">Янова Вікторія Миколаївна </t>
  </si>
  <si>
    <t>SI2024_1471</t>
  </si>
  <si>
    <t>Шкрабак Валентина Ярославівна</t>
  </si>
  <si>
    <t>SI2024_1472</t>
  </si>
  <si>
    <t>Подкопаева Оксана Володимирівна</t>
  </si>
  <si>
    <t>SI2024_1473</t>
  </si>
  <si>
    <t>Орешко Тетяна Олексіївна</t>
  </si>
  <si>
    <t>SI2024_1474</t>
  </si>
  <si>
    <t>Людмила Пушкіна</t>
  </si>
  <si>
    <t>SI2024_1475</t>
  </si>
  <si>
    <t>Шуляренко Світлана Миколаївна</t>
  </si>
  <si>
    <t>SI2024_1476</t>
  </si>
  <si>
    <t>Адамик Тетяна Анатоліївна</t>
  </si>
  <si>
    <t>SI2024_1477</t>
  </si>
  <si>
    <t xml:space="preserve">Мальованна Таїса Петрівна </t>
  </si>
  <si>
    <t>SI2024_1478</t>
  </si>
  <si>
    <t>Курмазенко Олег</t>
  </si>
  <si>
    <t>SI2024_1479</t>
  </si>
  <si>
    <t>Хмелинська Алла Юріївна</t>
  </si>
  <si>
    <t>SI2024_1480</t>
  </si>
  <si>
    <t xml:space="preserve">Ярмола Вікторія Василівна </t>
  </si>
  <si>
    <t>SI2024_1481</t>
  </si>
  <si>
    <t xml:space="preserve">Метеленко Наталя </t>
  </si>
  <si>
    <t>SI2024_1482</t>
  </si>
  <si>
    <t>Трандасір Тетяна</t>
  </si>
  <si>
    <t>SI2024_1483</t>
  </si>
  <si>
    <t>Кондира Олена</t>
  </si>
  <si>
    <t>SI2024_1484</t>
  </si>
  <si>
    <t xml:space="preserve">Головачук Наталія Григорівна </t>
  </si>
  <si>
    <t>SI2024_1485</t>
  </si>
  <si>
    <t>Нікольчук В.В.</t>
  </si>
  <si>
    <t>SI2024_1486</t>
  </si>
  <si>
    <t>Нікольчук Юлія Миколаївна</t>
  </si>
  <si>
    <t>SI2024_1487</t>
  </si>
  <si>
    <t xml:space="preserve">Белюженко Марія Валентинівна </t>
  </si>
  <si>
    <t>SI2024_1488</t>
  </si>
  <si>
    <t>Чеснік Наталія Миколаївна</t>
  </si>
  <si>
    <t>SI2024_1489</t>
  </si>
  <si>
    <t>Струс Людмила Анатоліївна</t>
  </si>
  <si>
    <t>SI2024_1490</t>
  </si>
  <si>
    <t>Прокопчук Олена Тодорівна</t>
  </si>
  <si>
    <t>SI2024_1491</t>
  </si>
  <si>
    <t xml:space="preserve">Лопатовська Оксана Олександрівна </t>
  </si>
  <si>
    <t>SI2024_1492</t>
  </si>
  <si>
    <t>Ільченко Галина Юріївна</t>
  </si>
  <si>
    <t>SI2024_1493</t>
  </si>
  <si>
    <t>Драган Оксана Олександрівна</t>
  </si>
  <si>
    <t>SI2024_1494</t>
  </si>
  <si>
    <t xml:space="preserve">Галецький Сергій Євгенович </t>
  </si>
  <si>
    <t>SI2024_1495</t>
  </si>
  <si>
    <t>Полозова Вікторія Валеріївна</t>
  </si>
  <si>
    <t>SI2024_1496</t>
  </si>
  <si>
    <t>Шпомер Тетяна Олександрівна</t>
  </si>
  <si>
    <t>SI2024_1497</t>
  </si>
  <si>
    <t xml:space="preserve">Юр'як Уляна Омелянівна </t>
  </si>
  <si>
    <t>SI2024_1498</t>
  </si>
  <si>
    <t xml:space="preserve">Юр'як Роман Іванович </t>
  </si>
  <si>
    <t>SI2024_1499</t>
  </si>
  <si>
    <t>Береславська Олена Іванівна</t>
  </si>
  <si>
    <t>SI2024_1500</t>
  </si>
  <si>
    <t>Ганзас Вікторія Миколаївна</t>
  </si>
  <si>
    <t>SI2024_1501</t>
  </si>
  <si>
    <t xml:space="preserve">Жилякова Олена Валеріївна </t>
  </si>
  <si>
    <t>SI2024_1502</t>
  </si>
  <si>
    <t>Прокопенко Наталія Віталіївна</t>
  </si>
  <si>
    <t>SI2024_1503</t>
  </si>
  <si>
    <t>Віценко Марія Михайлівна</t>
  </si>
  <si>
    <t>SI2024_1504</t>
  </si>
  <si>
    <t>Соколова Альона Миколаївна</t>
  </si>
  <si>
    <t>SI2024_1505</t>
  </si>
  <si>
    <t>Різник Юлія Сергіївна</t>
  </si>
  <si>
    <t>SI2024_1506</t>
  </si>
  <si>
    <t xml:space="preserve">Струс Михайло Романович </t>
  </si>
  <si>
    <t>SI2024_1507</t>
  </si>
  <si>
    <t xml:space="preserve">Багрій Марта Володимирівна </t>
  </si>
  <si>
    <t>SI2024_1508</t>
  </si>
  <si>
    <t>Гіщук Оксана Стефанівна</t>
  </si>
  <si>
    <t>SI2024_1509</t>
  </si>
  <si>
    <t xml:space="preserve">Коломієць Юлія Олександрівна </t>
  </si>
  <si>
    <t>SI2024_1510</t>
  </si>
  <si>
    <t>Висоцька Яна Олегівна</t>
  </si>
  <si>
    <t>SI2024_1511</t>
  </si>
  <si>
    <t xml:space="preserve">Дещиця Олеся Юріївна </t>
  </si>
  <si>
    <t>SI2024_1512</t>
  </si>
  <si>
    <t xml:space="preserve">Дещиця Олеся </t>
  </si>
  <si>
    <t>SI2024_1513</t>
  </si>
  <si>
    <t>Святченко Ірина Костянтинівна</t>
  </si>
  <si>
    <t>SI2024_1514</t>
  </si>
  <si>
    <t>Кравчук Марія Богданівна</t>
  </si>
  <si>
    <t>SI2024_1515</t>
  </si>
  <si>
    <t>Бутова Людмила</t>
  </si>
  <si>
    <t>SI2024_1516</t>
  </si>
  <si>
    <t xml:space="preserve">Дьоміна Валентина Анатоліївна </t>
  </si>
  <si>
    <t>SI2024_1517</t>
  </si>
  <si>
    <t>Чиж Наталія Михайлівна</t>
  </si>
  <si>
    <t>SI2024_1518</t>
  </si>
  <si>
    <t>Стоєв Володимир Леонідович</t>
  </si>
  <si>
    <t>SI2024_1519</t>
  </si>
  <si>
    <t>Сочка Катерина Андріївна</t>
  </si>
  <si>
    <t>SI2024_1520</t>
  </si>
  <si>
    <t>Борисова Вікторія Анатоліївна</t>
  </si>
  <si>
    <t>SI2024_1521</t>
  </si>
  <si>
    <t>Бережна Леся Віталіївна</t>
  </si>
  <si>
    <t>SI2024_1522</t>
  </si>
  <si>
    <t xml:space="preserve">Матвійчук Юлія Сергіївна </t>
  </si>
  <si>
    <t>SI2024_1523</t>
  </si>
  <si>
    <t>Новаторова Поліна Олександрівна</t>
  </si>
  <si>
    <t>SI2024_1524</t>
  </si>
  <si>
    <t xml:space="preserve">Полещенко Юлія </t>
  </si>
  <si>
    <t>SI2024_1525</t>
  </si>
  <si>
    <t xml:space="preserve">Слобода Інна Вікторівна </t>
  </si>
  <si>
    <t>SI2024_1526</t>
  </si>
  <si>
    <t>Дученко Ганна Вікторівна</t>
  </si>
  <si>
    <t>SI2024_1527</t>
  </si>
  <si>
    <t>Сегеда Світлана Василівна</t>
  </si>
  <si>
    <t>SI2024_1528</t>
  </si>
  <si>
    <t xml:space="preserve">Черняк Володимир Костянтинович </t>
  </si>
  <si>
    <t>SI2024_1529</t>
  </si>
  <si>
    <t>Гриліцька Анжела Вікторівна</t>
  </si>
  <si>
    <t>SI2024_1530</t>
  </si>
  <si>
    <t>Падалка Руслана Василівна</t>
  </si>
  <si>
    <t>SI2024_1531</t>
  </si>
  <si>
    <t>Новоселецька Анна Олександрівна</t>
  </si>
  <si>
    <t>SI2024_1532</t>
  </si>
  <si>
    <t>Солоха Максим Сергійович</t>
  </si>
  <si>
    <t>SI2024_1533</t>
  </si>
  <si>
    <t>Снігур Софія Мирославівна</t>
  </si>
  <si>
    <t>SI2024_1534</t>
  </si>
  <si>
    <t>Драбінська Неля Іванівна</t>
  </si>
  <si>
    <t>SI2024_1535</t>
  </si>
  <si>
    <t>Баранов Андрій Леонідович</t>
  </si>
  <si>
    <t>SI2024_1536</t>
  </si>
  <si>
    <t>Бурбела Алла Леонідівна</t>
  </si>
  <si>
    <t>SI2024_1537</t>
  </si>
  <si>
    <t>Сухоцький Дмитро Олексійович</t>
  </si>
  <si>
    <t>SI2024_1538</t>
  </si>
  <si>
    <t>Петлюшенко Наталія Іванівна</t>
  </si>
  <si>
    <t>SI2024_1539</t>
  </si>
  <si>
    <t>Бойко Анна Леонідівна</t>
  </si>
  <si>
    <t>SI2024_1540</t>
  </si>
  <si>
    <t>Дусан Владислав Ігорович</t>
  </si>
  <si>
    <t>SI2024_1541</t>
  </si>
  <si>
    <t xml:space="preserve">Семенюк Богдан Ігорович </t>
  </si>
  <si>
    <t>SI2024_1542</t>
  </si>
  <si>
    <t>Дидюк Вікторія Юріївна</t>
  </si>
  <si>
    <t>SI2024_1543</t>
  </si>
  <si>
    <t>Добрий Іван Петрович</t>
  </si>
  <si>
    <t>SI2024_1544</t>
  </si>
  <si>
    <t>Грицьків Вікторія Русланівна</t>
  </si>
  <si>
    <t>SI2024_1545</t>
  </si>
  <si>
    <t>Савчук Іванна Василівна</t>
  </si>
  <si>
    <t>SI2024_1546</t>
  </si>
  <si>
    <t xml:space="preserve">Кривич Олена Романівна </t>
  </si>
  <si>
    <t>SI2024_1547</t>
  </si>
  <si>
    <t>Трояновська Юлія Віталіївна</t>
  </si>
  <si>
    <t>SI2024_1548</t>
  </si>
  <si>
    <t>Материнська Ольга Андріївна</t>
  </si>
  <si>
    <t>SI2024_1549</t>
  </si>
  <si>
    <t>Нікітченко Сергій Олександрович</t>
  </si>
  <si>
    <t>SI2024_1550</t>
  </si>
  <si>
    <t>Струнь Любов Степанівна</t>
  </si>
  <si>
    <t>SI2024_1551</t>
  </si>
  <si>
    <t xml:space="preserve">Калушка Любов Володимирівна </t>
  </si>
  <si>
    <t>SI2024_1552</t>
  </si>
  <si>
    <t xml:space="preserve">Гузенко Дмитро Олександрович </t>
  </si>
  <si>
    <t>SI2024_1553</t>
  </si>
  <si>
    <t>Шурубура Ірина Володимирівна</t>
  </si>
  <si>
    <t>SI2024_1554</t>
  </si>
  <si>
    <t xml:space="preserve">Кошмела Віта Василівна </t>
  </si>
  <si>
    <t>SI2024_1555</t>
  </si>
  <si>
    <t>Бутко Ольга Володимирівна</t>
  </si>
  <si>
    <t>SI2024_1556</t>
  </si>
  <si>
    <t>Гнип Наталія Олексіївна</t>
  </si>
  <si>
    <t>SI2024_1557</t>
  </si>
  <si>
    <t xml:space="preserve">Хоменко Валерія Олександрівна </t>
  </si>
  <si>
    <t>SI2024_1558</t>
  </si>
  <si>
    <t xml:space="preserve">Воробйова Марія Олександрівна </t>
  </si>
  <si>
    <t>SI2024_1559</t>
  </si>
  <si>
    <t>Задорожня Лариса Михайлівна</t>
  </si>
  <si>
    <t>SI2024_1560</t>
  </si>
  <si>
    <t>Гордієнко Анна Юріївна</t>
  </si>
  <si>
    <t>SI2024_1561</t>
  </si>
  <si>
    <t>Вакаров Олена Степанівна</t>
  </si>
  <si>
    <t>SI2024_1562</t>
  </si>
  <si>
    <t xml:space="preserve">Вакаров Михайло Михайлович </t>
  </si>
  <si>
    <t>SI2024_1563</t>
  </si>
  <si>
    <t>В'язовий Сергій Михайлович</t>
  </si>
  <si>
    <t>SI2024_1564</t>
  </si>
  <si>
    <t xml:space="preserve">Євлаш Ангеліна Ігорівна </t>
  </si>
  <si>
    <t>SI2024_1565</t>
  </si>
  <si>
    <t>Здрок Ірина Миколаївна</t>
  </si>
  <si>
    <t>SI2024_1566</t>
  </si>
  <si>
    <t>Гудзь Ірина Миколаївна</t>
  </si>
  <si>
    <t>SI2024_1567</t>
  </si>
  <si>
    <t>Бранашко Дмитро Васильвич</t>
  </si>
  <si>
    <t>SI2024_1568</t>
  </si>
  <si>
    <t>Голобородько Тетяна Володимирівна</t>
  </si>
  <si>
    <t>SI2024_1569</t>
  </si>
  <si>
    <t xml:space="preserve">Мельник Ольга Іванівна </t>
  </si>
  <si>
    <t>SI2024_1570</t>
  </si>
  <si>
    <t>Яцура Анастасія Андріївна</t>
  </si>
  <si>
    <t>SI2024_1571</t>
  </si>
  <si>
    <t xml:space="preserve">Гончар Каріна </t>
  </si>
  <si>
    <t>SI2024_1572</t>
  </si>
  <si>
    <t>Крамарева Ольга Вікторівна</t>
  </si>
  <si>
    <t>SI2024_1573</t>
  </si>
  <si>
    <t>Стародубцев Дмитро Євгенович</t>
  </si>
  <si>
    <t>SI2024_1574</t>
  </si>
  <si>
    <t>Курячей Віра Олександрівна</t>
  </si>
  <si>
    <t>SI2024_1575</t>
  </si>
  <si>
    <t>Мазуров Руслан Геннадійович</t>
  </si>
  <si>
    <t>SI2024_1576</t>
  </si>
  <si>
    <t>Карновська Тамара Валентинівна</t>
  </si>
  <si>
    <t>SI2024_1577</t>
  </si>
  <si>
    <t xml:space="preserve">Мостепан Олеся Володимирівна </t>
  </si>
  <si>
    <t>SI2024_1578</t>
  </si>
  <si>
    <t>Фока Данило Андрійович</t>
  </si>
  <si>
    <t>SI2024_1579</t>
  </si>
  <si>
    <t>Черняк Костянтин Володимирович</t>
  </si>
  <si>
    <t>SI2024_1580</t>
  </si>
  <si>
    <t xml:space="preserve">Онуфрик Андрій Матвійович </t>
  </si>
  <si>
    <t>SI2024_1581</t>
  </si>
  <si>
    <t>Луговська Ганна Андріївна</t>
  </si>
  <si>
    <t>SI2024_1582</t>
  </si>
  <si>
    <t>Губа Анна В'ячеславівна</t>
  </si>
  <si>
    <t>SI2024_1583</t>
  </si>
  <si>
    <t>Шпак Вікторія Юріївна</t>
  </si>
  <si>
    <t>SI2024_1584</t>
  </si>
  <si>
    <t xml:space="preserve">Галтман Тетяна Василівна </t>
  </si>
  <si>
    <t>SI2024_1585</t>
  </si>
  <si>
    <t xml:space="preserve">Орел Анастасія Павлівна </t>
  </si>
  <si>
    <t>SI2024_1586</t>
  </si>
  <si>
    <t>Плаксіна Олена Володимирівна</t>
  </si>
  <si>
    <t>SI2024_1587</t>
  </si>
  <si>
    <t xml:space="preserve">Ткаченко Єлизавета Юріівна </t>
  </si>
  <si>
    <t>SI2024_1588</t>
  </si>
  <si>
    <t>Малащук Андрій Михайлович</t>
  </si>
  <si>
    <t>SI2024_1589</t>
  </si>
  <si>
    <t xml:space="preserve">Зінченко Віктор Володимирович </t>
  </si>
  <si>
    <t>SI2024_1590</t>
  </si>
  <si>
    <t>Яцентюк Світлана Ярославівна</t>
  </si>
  <si>
    <t>SI2024_1591</t>
  </si>
  <si>
    <t>Верхогляд Катерина Сергіївна</t>
  </si>
  <si>
    <t>SI2024_1592</t>
  </si>
  <si>
    <t>Душенко Світлана Анатоліївна</t>
  </si>
  <si>
    <t>SI2024_1593</t>
  </si>
  <si>
    <t>Сибірцев Володимир Васильович</t>
  </si>
  <si>
    <t>SI2024_1594</t>
  </si>
  <si>
    <t>Савела Анна Андріївна</t>
  </si>
  <si>
    <t>SI2024_1595</t>
  </si>
  <si>
    <t xml:space="preserve">Торська Вікторія Ярославівна </t>
  </si>
  <si>
    <t>SI2024_1596</t>
  </si>
  <si>
    <t>Коцюрба Ольга Юріївна</t>
  </si>
  <si>
    <t>SI2024_1597</t>
  </si>
  <si>
    <t>Кравченко Марина Олександрівна</t>
  </si>
  <si>
    <t>SI2024_1598</t>
  </si>
  <si>
    <t>Ярмоліцька Ольга Василівна</t>
  </si>
  <si>
    <t>SI2024_1599</t>
  </si>
  <si>
    <t xml:space="preserve">Тартачна Маріанна Георгіївна </t>
  </si>
  <si>
    <t>SI2024_1600</t>
  </si>
  <si>
    <t>Соник Ольга Василівна</t>
  </si>
  <si>
    <t>SI2024_1601</t>
  </si>
  <si>
    <t>Шевцова Олена Шевцова</t>
  </si>
  <si>
    <t>SI2024_1602</t>
  </si>
  <si>
    <t>Легенчук Оксана Анатоліївна</t>
  </si>
  <si>
    <t>SI2024_1603</t>
  </si>
  <si>
    <t>Гаркуша Юлія Олександрівна</t>
  </si>
  <si>
    <t>SI2024_1604</t>
  </si>
  <si>
    <t>Галата Ірина Петрівна</t>
  </si>
  <si>
    <t>SI2024_1605</t>
  </si>
  <si>
    <t>Сопко Анастасія</t>
  </si>
  <si>
    <t>SI2024_1606</t>
  </si>
  <si>
    <t>Квасницька Раїса Степанівна</t>
  </si>
  <si>
    <t>SI2024_1607</t>
  </si>
  <si>
    <t>Лимар Валентина Анатоліївна</t>
  </si>
  <si>
    <t>SI2024_1608</t>
  </si>
  <si>
    <t>Панас Олександр Геннадійович</t>
  </si>
  <si>
    <t>SI2024_1609</t>
  </si>
  <si>
    <t>Тодорова Аліна Сергіївна</t>
  </si>
  <si>
    <t>SI2024_1610</t>
  </si>
  <si>
    <t>Павлюк Ірина Ярославівна</t>
  </si>
  <si>
    <t>SI2024_1611</t>
  </si>
  <si>
    <t>Шірінян Лада Василівна</t>
  </si>
  <si>
    <t>SI2024_1612</t>
  </si>
  <si>
    <t>Східницька Галина Володимирівна</t>
  </si>
  <si>
    <t>SI2024_1613</t>
  </si>
  <si>
    <t>Самошкіна Ірина Дмитрівна</t>
  </si>
  <si>
    <t>SI2024_1614</t>
  </si>
  <si>
    <t>Вовченко Оксана Сергіївна</t>
  </si>
  <si>
    <t>SI2024_1615</t>
  </si>
  <si>
    <t xml:space="preserve">Лупенко Марина Олександрівна </t>
  </si>
  <si>
    <t>SI2024_1616</t>
  </si>
  <si>
    <t>Троценко Дмитро Іванович</t>
  </si>
  <si>
    <t>SI2024_1617</t>
  </si>
  <si>
    <t>Кундис Віталій Теодозійович</t>
  </si>
  <si>
    <t>SI2024_1618</t>
  </si>
  <si>
    <t>Пшенична Марія Володимирівна</t>
  </si>
  <si>
    <t>SI2024_1619</t>
  </si>
  <si>
    <t>Бутенко Лариса Григорівна</t>
  </si>
  <si>
    <t>SI2024_1620</t>
  </si>
  <si>
    <t>Гребенюк Надія Василівна</t>
  </si>
  <si>
    <t>SI2024_1621</t>
  </si>
  <si>
    <t xml:space="preserve">Черненко Вікторія Анатоліївна </t>
  </si>
  <si>
    <t>SI2024_1622</t>
  </si>
  <si>
    <t>Андрій Сергійович Криволапов</t>
  </si>
  <si>
    <t>SI2024_1623</t>
  </si>
  <si>
    <t>Васильєва Ольга Вікторівна</t>
  </si>
  <si>
    <t>SI2024_1624</t>
  </si>
  <si>
    <t>Рибак Олена Миколаївна</t>
  </si>
  <si>
    <t>SI2024_1625</t>
  </si>
  <si>
    <t>Коверза Вікторія Семенівна</t>
  </si>
  <si>
    <t>SI2024_1626</t>
  </si>
  <si>
    <t xml:space="preserve">Чубак Анастасія </t>
  </si>
  <si>
    <t>SI2024_1627</t>
  </si>
  <si>
    <t xml:space="preserve">Періста Аліна Євгенівна </t>
  </si>
  <si>
    <t>SI2024_1628</t>
  </si>
  <si>
    <t>Іщак Олена Вікторівна</t>
  </si>
  <si>
    <t>SI2024_1629</t>
  </si>
  <si>
    <t>Гавриленко Любов Іванівна</t>
  </si>
  <si>
    <t>SI2024_1630</t>
  </si>
  <si>
    <t xml:space="preserve">Колесник Алла Анатоліївна </t>
  </si>
  <si>
    <t>SI2024_1631</t>
  </si>
  <si>
    <t xml:space="preserve">Рагуля Максим Русланович </t>
  </si>
  <si>
    <t>SI2024_1632</t>
  </si>
  <si>
    <t xml:space="preserve">Лещик Ірина Богданівна </t>
  </si>
  <si>
    <t>SI2024_1633</t>
  </si>
  <si>
    <t xml:space="preserve">Гетьманенко Карина Володимирівна </t>
  </si>
  <si>
    <t>SI2024_1634</t>
  </si>
  <si>
    <t xml:space="preserve">Станіславова Ольга Сергіївна </t>
  </si>
  <si>
    <t>SI2024_1635</t>
  </si>
  <si>
    <t>Опальчук Руслана Миколаївна</t>
  </si>
  <si>
    <t>SI2024_1636</t>
  </si>
  <si>
    <t>Верхоглядова Надія Олександрівна</t>
  </si>
  <si>
    <t>SI2024_1637</t>
  </si>
  <si>
    <t>Яцина Ольга Зіновіївна</t>
  </si>
  <si>
    <t>SI2024_1638</t>
  </si>
  <si>
    <t>Конкіна Наталія Іванівна</t>
  </si>
  <si>
    <t>SI2024_1639</t>
  </si>
  <si>
    <t>Щербатих Денис Володимирович</t>
  </si>
  <si>
    <t>SI2024_1640</t>
  </si>
  <si>
    <t>Фіалковська Анастасія Андріївна</t>
  </si>
  <si>
    <t>SI2024_1641</t>
  </si>
  <si>
    <t xml:space="preserve">Черненко Наталя Олександрівна </t>
  </si>
  <si>
    <t>SI2024_1642</t>
  </si>
  <si>
    <t>Чубін Тетяна Костянтинівна</t>
  </si>
  <si>
    <t>SI2024_1643</t>
  </si>
  <si>
    <t>Ковальська Юлія Василівна</t>
  </si>
  <si>
    <t>SI2024_1644</t>
  </si>
  <si>
    <t>Канцір Ірина Анатоліївна</t>
  </si>
  <si>
    <t>SI2024_1645</t>
  </si>
  <si>
    <t xml:space="preserve">Купченко Надія Анатоліївна </t>
  </si>
  <si>
    <t>SI2024_1646</t>
  </si>
  <si>
    <t>Басько Тетяна Петрівна</t>
  </si>
  <si>
    <t>SI2024_1647</t>
  </si>
  <si>
    <t>Синиця Юлія Сергіївна</t>
  </si>
  <si>
    <t>№ з/п</t>
  </si>
  <si>
    <t>Номер сертифіката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</si>
</sst>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eKI8AT60tmE6NoCb81r0" TargetMode="External"/><Relationship Id="rId21" Type="http://schemas.openxmlformats.org/officeDocument/2006/relationships/hyperlink" Target="https://talan.bank.gov.ua/get-user-certificate/eKI8AOIpuU6hbTDbb-RF" TargetMode="External"/><Relationship Id="rId324" Type="http://schemas.openxmlformats.org/officeDocument/2006/relationships/hyperlink" Target="https://talan.bank.gov.ua/get-user-certificate/eKI8A94iqdgvl8SmrDLQ" TargetMode="External"/><Relationship Id="rId170" Type="http://schemas.openxmlformats.org/officeDocument/2006/relationships/hyperlink" Target="https://talan.bank.gov.ua/get-user-certificate/eKI8AvuOTfUCEz8hBGER" TargetMode="External"/><Relationship Id="rId268" Type="http://schemas.openxmlformats.org/officeDocument/2006/relationships/hyperlink" Target="https://talan.bank.gov.ua/get-user-certificate/eKI8AarE3BBaf35qJ5H5" TargetMode="External"/><Relationship Id="rId475" Type="http://schemas.openxmlformats.org/officeDocument/2006/relationships/hyperlink" Target="https://talan.bank.gov.ua/get-user-certificate/eKI8ADywd07ixZuQgedS" TargetMode="External"/><Relationship Id="rId32" Type="http://schemas.openxmlformats.org/officeDocument/2006/relationships/hyperlink" Target="https://talan.bank.gov.ua/get-user-certificate/eKI8AiNmyGrRyDpkPwM3" TargetMode="External"/><Relationship Id="rId74" Type="http://schemas.openxmlformats.org/officeDocument/2006/relationships/hyperlink" Target="https://talan.bank.gov.ua/get-user-certificate/eKI8AHFPJp3tpyA5GUVm" TargetMode="External"/><Relationship Id="rId128" Type="http://schemas.openxmlformats.org/officeDocument/2006/relationships/hyperlink" Target="https://talan.bank.gov.ua/get-user-certificate/eKI8AZsWvHMPtQgHzFub" TargetMode="External"/><Relationship Id="rId335" Type="http://schemas.openxmlformats.org/officeDocument/2006/relationships/hyperlink" Target="https://talan.bank.gov.ua/get-user-certificate/eKI8AyjWa2n_Zbbmu4z4" TargetMode="External"/><Relationship Id="rId377" Type="http://schemas.openxmlformats.org/officeDocument/2006/relationships/hyperlink" Target="https://talan.bank.gov.ua/get-user-certificate/eKI8AYHNWifuutsUMs8F" TargetMode="External"/><Relationship Id="rId500" Type="http://schemas.openxmlformats.org/officeDocument/2006/relationships/hyperlink" Target="https://talan.bank.gov.ua/get-user-certificate/eKI8AduptQx7isufszdJ" TargetMode="External"/><Relationship Id="rId5" Type="http://schemas.openxmlformats.org/officeDocument/2006/relationships/hyperlink" Target="https://talan.bank.gov.ua/get-user-certificate/eKI8A3lWPqL51KB-mHrr" TargetMode="External"/><Relationship Id="rId181" Type="http://schemas.openxmlformats.org/officeDocument/2006/relationships/hyperlink" Target="https://talan.bank.gov.ua/get-user-certificate/eKI8A9FF7OfUCD9N83Mt" TargetMode="External"/><Relationship Id="rId237" Type="http://schemas.openxmlformats.org/officeDocument/2006/relationships/hyperlink" Target="https://talan.bank.gov.ua/get-user-certificate/eKI8AxGr8tYzdPltgw73" TargetMode="External"/><Relationship Id="rId402" Type="http://schemas.openxmlformats.org/officeDocument/2006/relationships/hyperlink" Target="https://talan.bank.gov.ua/get-user-certificate/eKI8AAxVrryN5YrfQADE" TargetMode="External"/><Relationship Id="rId279" Type="http://schemas.openxmlformats.org/officeDocument/2006/relationships/hyperlink" Target="https://talan.bank.gov.ua/get-user-certificate/eKI8A0znEMBlNhaQgRal" TargetMode="External"/><Relationship Id="rId444" Type="http://schemas.openxmlformats.org/officeDocument/2006/relationships/hyperlink" Target="https://talan.bank.gov.ua/get-user-certificate/eKI8Aq56fwJTmC1trWIS" TargetMode="External"/><Relationship Id="rId486" Type="http://schemas.openxmlformats.org/officeDocument/2006/relationships/hyperlink" Target="https://talan.bank.gov.ua/get-user-certificate/eKI8AdpV9GvxKxzKI8iA" TargetMode="External"/><Relationship Id="rId43" Type="http://schemas.openxmlformats.org/officeDocument/2006/relationships/hyperlink" Target="https://talan.bank.gov.ua/get-user-certificate/eKI8AvnKTDT8uVq1dpNb" TargetMode="External"/><Relationship Id="rId139" Type="http://schemas.openxmlformats.org/officeDocument/2006/relationships/hyperlink" Target="https://talan.bank.gov.ua/get-user-certificate/eKI8AjhVx8iLvbFvkR_c" TargetMode="External"/><Relationship Id="rId290" Type="http://schemas.openxmlformats.org/officeDocument/2006/relationships/hyperlink" Target="https://talan.bank.gov.ua/get-user-certificate/eKI8AJV_EtIJFAwNxZGq" TargetMode="External"/><Relationship Id="rId304" Type="http://schemas.openxmlformats.org/officeDocument/2006/relationships/hyperlink" Target="https://talan.bank.gov.ua/get-user-certificate/eKI8AlGnrZFg1EMmNwSU" TargetMode="External"/><Relationship Id="rId346" Type="http://schemas.openxmlformats.org/officeDocument/2006/relationships/hyperlink" Target="https://talan.bank.gov.ua/get-user-certificate/eKI8A2aH6HzUTKfs5Blm" TargetMode="External"/><Relationship Id="rId388" Type="http://schemas.openxmlformats.org/officeDocument/2006/relationships/hyperlink" Target="https://talan.bank.gov.ua/get-user-certificate/eKI8AJg3hX0k12IOK2S2" TargetMode="External"/><Relationship Id="rId511" Type="http://schemas.openxmlformats.org/officeDocument/2006/relationships/hyperlink" Target="https://talan.bank.gov.ua/get-user-certificate/eKI8ArqBVrzcTBfxF-Ko" TargetMode="External"/><Relationship Id="rId85" Type="http://schemas.openxmlformats.org/officeDocument/2006/relationships/hyperlink" Target="https://talan.bank.gov.ua/get-user-certificate/eKI8AuJZF6OnZ1yLszxE" TargetMode="External"/><Relationship Id="rId150" Type="http://schemas.openxmlformats.org/officeDocument/2006/relationships/hyperlink" Target="https://talan.bank.gov.ua/get-user-certificate/eKI8AGOtLAcJu9FlVGwo" TargetMode="External"/><Relationship Id="rId192" Type="http://schemas.openxmlformats.org/officeDocument/2006/relationships/hyperlink" Target="https://talan.bank.gov.ua/get-user-certificate/eKI8Acn85YnPvFFpXSsC" TargetMode="External"/><Relationship Id="rId206" Type="http://schemas.openxmlformats.org/officeDocument/2006/relationships/hyperlink" Target="https://talan.bank.gov.ua/get-user-certificate/eKI8AlN6KrPl4pWnoUFZ" TargetMode="External"/><Relationship Id="rId413" Type="http://schemas.openxmlformats.org/officeDocument/2006/relationships/hyperlink" Target="https://talan.bank.gov.ua/get-user-certificate/eKI8Ay4fjbuxbpnje8BR" TargetMode="External"/><Relationship Id="rId248" Type="http://schemas.openxmlformats.org/officeDocument/2006/relationships/hyperlink" Target="https://talan.bank.gov.ua/get-user-certificate/eKI8A_TXzro8IfP1C_m1" TargetMode="External"/><Relationship Id="rId455" Type="http://schemas.openxmlformats.org/officeDocument/2006/relationships/hyperlink" Target="https://talan.bank.gov.ua/get-user-certificate/eKI8AACKkDpJ6143WHs0" TargetMode="External"/><Relationship Id="rId497" Type="http://schemas.openxmlformats.org/officeDocument/2006/relationships/hyperlink" Target="https://talan.bank.gov.ua/get-user-certificate/eKI8A7-knRI7gQLgtRAg" TargetMode="External"/><Relationship Id="rId12" Type="http://schemas.openxmlformats.org/officeDocument/2006/relationships/hyperlink" Target="https://talan.bank.gov.ua/get-user-certificate/eKI8A44WKrTukKRpw7dX" TargetMode="External"/><Relationship Id="rId108" Type="http://schemas.openxmlformats.org/officeDocument/2006/relationships/hyperlink" Target="https://talan.bank.gov.ua/get-user-certificate/eKI8AdJWObW9Jwkgj0tJ" TargetMode="External"/><Relationship Id="rId315" Type="http://schemas.openxmlformats.org/officeDocument/2006/relationships/hyperlink" Target="https://talan.bank.gov.ua/get-user-certificate/eKI8AvVn6P23BtlHCwTH" TargetMode="External"/><Relationship Id="rId357" Type="http://schemas.openxmlformats.org/officeDocument/2006/relationships/hyperlink" Target="https://talan.bank.gov.ua/get-user-certificate/eKI8APaRD1WQQGyZdk-D" TargetMode="External"/><Relationship Id="rId522" Type="http://schemas.openxmlformats.org/officeDocument/2006/relationships/hyperlink" Target="https://talan.bank.gov.ua/get-user-certificate/eKI8AjREx12MOqm8K7dK" TargetMode="External"/><Relationship Id="rId54" Type="http://schemas.openxmlformats.org/officeDocument/2006/relationships/hyperlink" Target="https://talan.bank.gov.ua/get-user-certificate/eKI8ACB52vBdLaplFyGj" TargetMode="External"/><Relationship Id="rId96" Type="http://schemas.openxmlformats.org/officeDocument/2006/relationships/hyperlink" Target="https://talan.bank.gov.ua/get-user-certificate/eKI8AZ2U63GIAy0ZgUdj" TargetMode="External"/><Relationship Id="rId161" Type="http://schemas.openxmlformats.org/officeDocument/2006/relationships/hyperlink" Target="https://talan.bank.gov.ua/get-user-certificate/eKI8Aik2idc3S8a9fskM" TargetMode="External"/><Relationship Id="rId217" Type="http://schemas.openxmlformats.org/officeDocument/2006/relationships/hyperlink" Target="https://talan.bank.gov.ua/get-user-certificate/eKI8AoyZHujb9C2wYEIH" TargetMode="External"/><Relationship Id="rId399" Type="http://schemas.openxmlformats.org/officeDocument/2006/relationships/hyperlink" Target="https://talan.bank.gov.ua/get-user-certificate/eKI8AA5TaevV-vePf80F" TargetMode="External"/><Relationship Id="rId259" Type="http://schemas.openxmlformats.org/officeDocument/2006/relationships/hyperlink" Target="https://talan.bank.gov.ua/get-user-certificate/eKI8AHA5ofbMRZyQ3vhj" TargetMode="External"/><Relationship Id="rId424" Type="http://schemas.openxmlformats.org/officeDocument/2006/relationships/hyperlink" Target="https://talan.bank.gov.ua/get-user-certificate/eKI8AqTeQNRALe16wP7E" TargetMode="External"/><Relationship Id="rId466" Type="http://schemas.openxmlformats.org/officeDocument/2006/relationships/hyperlink" Target="https://talan.bank.gov.ua/get-user-certificate/eKI8A6dvWNGUVHOOvhDj" TargetMode="External"/><Relationship Id="rId23" Type="http://schemas.openxmlformats.org/officeDocument/2006/relationships/hyperlink" Target="https://talan.bank.gov.ua/get-user-certificate/eKI8AxPESasRTI5Y4BIE" TargetMode="External"/><Relationship Id="rId119" Type="http://schemas.openxmlformats.org/officeDocument/2006/relationships/hyperlink" Target="https://talan.bank.gov.ua/get-user-certificate/eKI8A8jqeCr3fn3v1otg" TargetMode="External"/><Relationship Id="rId270" Type="http://schemas.openxmlformats.org/officeDocument/2006/relationships/hyperlink" Target="https://talan.bank.gov.ua/get-user-certificate/eKI8A7oFrLUkSTILRmz-" TargetMode="External"/><Relationship Id="rId326" Type="http://schemas.openxmlformats.org/officeDocument/2006/relationships/hyperlink" Target="https://talan.bank.gov.ua/get-user-certificate/eKI8AqRoJt9PE3i6wp3U" TargetMode="External"/><Relationship Id="rId65" Type="http://schemas.openxmlformats.org/officeDocument/2006/relationships/hyperlink" Target="https://talan.bank.gov.ua/get-user-certificate/eKI8Ag1jt43RXeNBUR_6" TargetMode="External"/><Relationship Id="rId130" Type="http://schemas.openxmlformats.org/officeDocument/2006/relationships/hyperlink" Target="https://talan.bank.gov.ua/get-user-certificate/eKI8Avl0hPH3eOA3qepX" TargetMode="External"/><Relationship Id="rId368" Type="http://schemas.openxmlformats.org/officeDocument/2006/relationships/hyperlink" Target="https://talan.bank.gov.ua/get-user-certificate/eKI8ALBPXXFHV6phiaKY" TargetMode="External"/><Relationship Id="rId172" Type="http://schemas.openxmlformats.org/officeDocument/2006/relationships/hyperlink" Target="https://talan.bank.gov.ua/get-user-certificate/eKI8ApJSMYIH50m3RlbD" TargetMode="External"/><Relationship Id="rId228" Type="http://schemas.openxmlformats.org/officeDocument/2006/relationships/hyperlink" Target="https://talan.bank.gov.ua/get-user-certificate/eKI8ACoUNEhZXO5ilWxs" TargetMode="External"/><Relationship Id="rId435" Type="http://schemas.openxmlformats.org/officeDocument/2006/relationships/hyperlink" Target="https://talan.bank.gov.ua/get-user-certificate/eKI8Azp0fwUWpnXkjyc6" TargetMode="External"/><Relationship Id="rId477" Type="http://schemas.openxmlformats.org/officeDocument/2006/relationships/hyperlink" Target="https://talan.bank.gov.ua/get-user-certificate/eKI8A3IzYaCVAa_C-0XB" TargetMode="External"/><Relationship Id="rId281" Type="http://schemas.openxmlformats.org/officeDocument/2006/relationships/hyperlink" Target="https://talan.bank.gov.ua/get-user-certificate/eKI8AGked6WDfuhnesW1" TargetMode="External"/><Relationship Id="rId337" Type="http://schemas.openxmlformats.org/officeDocument/2006/relationships/hyperlink" Target="https://talan.bank.gov.ua/get-user-certificate/eKI8AkxNysGOR-IIftRQ" TargetMode="External"/><Relationship Id="rId502" Type="http://schemas.openxmlformats.org/officeDocument/2006/relationships/hyperlink" Target="https://talan.bank.gov.ua/get-user-certificate/eKI8AiEVeD_R_sOfe6LY" TargetMode="External"/><Relationship Id="rId34" Type="http://schemas.openxmlformats.org/officeDocument/2006/relationships/hyperlink" Target="https://talan.bank.gov.ua/get-user-certificate/eKI8APbD5y-xCFpSBg2b" TargetMode="External"/><Relationship Id="rId76" Type="http://schemas.openxmlformats.org/officeDocument/2006/relationships/hyperlink" Target="https://talan.bank.gov.ua/get-user-certificate/eKI8AH68SaiFaW4dISwE" TargetMode="External"/><Relationship Id="rId141" Type="http://schemas.openxmlformats.org/officeDocument/2006/relationships/hyperlink" Target="https://talan.bank.gov.ua/get-user-certificate/eKI8AloRkjj9RLQg-kQJ" TargetMode="External"/><Relationship Id="rId379" Type="http://schemas.openxmlformats.org/officeDocument/2006/relationships/hyperlink" Target="https://talan.bank.gov.ua/get-user-certificate/eKI8ADgdIaND57ZloPfT" TargetMode="External"/><Relationship Id="rId7" Type="http://schemas.openxmlformats.org/officeDocument/2006/relationships/hyperlink" Target="https://talan.bank.gov.ua/get-user-certificate/eKI8A0J8Jj5rSkxWk-H8" TargetMode="External"/><Relationship Id="rId183" Type="http://schemas.openxmlformats.org/officeDocument/2006/relationships/hyperlink" Target="https://talan.bank.gov.ua/get-user-certificate/eKI8Az2-mbp6ncKtXIbC" TargetMode="External"/><Relationship Id="rId239" Type="http://schemas.openxmlformats.org/officeDocument/2006/relationships/hyperlink" Target="https://talan.bank.gov.ua/get-user-certificate/eKI8AwYeFTN6Py6QKpWP" TargetMode="External"/><Relationship Id="rId390" Type="http://schemas.openxmlformats.org/officeDocument/2006/relationships/hyperlink" Target="https://talan.bank.gov.ua/get-user-certificate/eKI8Ad2vy5D6k9SAFbzj" TargetMode="External"/><Relationship Id="rId404" Type="http://schemas.openxmlformats.org/officeDocument/2006/relationships/hyperlink" Target="https://talan.bank.gov.ua/get-user-certificate/eKI8Av8YG6olZ52ZjLOL" TargetMode="External"/><Relationship Id="rId446" Type="http://schemas.openxmlformats.org/officeDocument/2006/relationships/hyperlink" Target="https://talan.bank.gov.ua/get-user-certificate/eKI8AAvBolYWMt-vlEVl" TargetMode="External"/><Relationship Id="rId250" Type="http://schemas.openxmlformats.org/officeDocument/2006/relationships/hyperlink" Target="https://talan.bank.gov.ua/get-user-certificate/eKI8AOc4d9QXoOPQTs5-" TargetMode="External"/><Relationship Id="rId292" Type="http://schemas.openxmlformats.org/officeDocument/2006/relationships/hyperlink" Target="https://talan.bank.gov.ua/get-user-certificate/eKI8AinQaD2MvwfXc61b" TargetMode="External"/><Relationship Id="rId306" Type="http://schemas.openxmlformats.org/officeDocument/2006/relationships/hyperlink" Target="https://talan.bank.gov.ua/get-user-certificate/eKI8AtEiE49oJXou3G5W" TargetMode="External"/><Relationship Id="rId488" Type="http://schemas.openxmlformats.org/officeDocument/2006/relationships/hyperlink" Target="https://talan.bank.gov.ua/get-user-certificate/eKI8AZCxennbaZ-LV_dl" TargetMode="External"/><Relationship Id="rId45" Type="http://schemas.openxmlformats.org/officeDocument/2006/relationships/hyperlink" Target="https://talan.bank.gov.ua/get-user-certificate/eKI8AksE5ELDY-Wb44mm" TargetMode="External"/><Relationship Id="rId87" Type="http://schemas.openxmlformats.org/officeDocument/2006/relationships/hyperlink" Target="https://talan.bank.gov.ua/get-user-certificate/eKI8ADCmWBLuSUu1_0H0" TargetMode="External"/><Relationship Id="rId110" Type="http://schemas.openxmlformats.org/officeDocument/2006/relationships/hyperlink" Target="https://talan.bank.gov.ua/get-user-certificate/eKI8AHI5uAtMR23m0TOp" TargetMode="External"/><Relationship Id="rId348" Type="http://schemas.openxmlformats.org/officeDocument/2006/relationships/hyperlink" Target="https://talan.bank.gov.ua/get-user-certificate/eKI8AS-sZsPElZFwsr1-" TargetMode="External"/><Relationship Id="rId513" Type="http://schemas.openxmlformats.org/officeDocument/2006/relationships/hyperlink" Target="https://talan.bank.gov.ua/get-user-certificate/eKI8AiG-48RePUKOjikE" TargetMode="External"/><Relationship Id="rId152" Type="http://schemas.openxmlformats.org/officeDocument/2006/relationships/hyperlink" Target="https://talan.bank.gov.ua/get-user-certificate/eKI8Al2QMowGvXvWggCD" TargetMode="External"/><Relationship Id="rId194" Type="http://schemas.openxmlformats.org/officeDocument/2006/relationships/hyperlink" Target="https://talan.bank.gov.ua/get-user-certificate/eKI8AwTp48B8UpysvogT" TargetMode="External"/><Relationship Id="rId208" Type="http://schemas.openxmlformats.org/officeDocument/2006/relationships/hyperlink" Target="https://talan.bank.gov.ua/get-user-certificate/eKI8AAOq-UGj1fnfYQLn" TargetMode="External"/><Relationship Id="rId415" Type="http://schemas.openxmlformats.org/officeDocument/2006/relationships/hyperlink" Target="https://talan.bank.gov.ua/get-user-certificate/eKI8AcpS9fRfiAAX89PW" TargetMode="External"/><Relationship Id="rId457" Type="http://schemas.openxmlformats.org/officeDocument/2006/relationships/hyperlink" Target="https://talan.bank.gov.ua/get-user-certificate/eKI8AdBhD0_3N2AzKc5E" TargetMode="External"/><Relationship Id="rId261" Type="http://schemas.openxmlformats.org/officeDocument/2006/relationships/hyperlink" Target="https://talan.bank.gov.ua/get-user-certificate/eKI8ATIdio4Oq9k00YLg" TargetMode="External"/><Relationship Id="rId499" Type="http://schemas.openxmlformats.org/officeDocument/2006/relationships/hyperlink" Target="https://talan.bank.gov.ua/get-user-certificate/eKI8A045bGnqy2cK_xUI" TargetMode="External"/><Relationship Id="rId14" Type="http://schemas.openxmlformats.org/officeDocument/2006/relationships/hyperlink" Target="https://talan.bank.gov.ua/get-user-certificate/eKI8AldAELqlU0p8EtuU" TargetMode="External"/><Relationship Id="rId56" Type="http://schemas.openxmlformats.org/officeDocument/2006/relationships/hyperlink" Target="https://talan.bank.gov.ua/get-user-certificate/eKI8AgWOYb4PwWd3k2lb" TargetMode="External"/><Relationship Id="rId317" Type="http://schemas.openxmlformats.org/officeDocument/2006/relationships/hyperlink" Target="https://talan.bank.gov.ua/get-user-certificate/eKI8AV6E9LSO0ql3kVZa" TargetMode="External"/><Relationship Id="rId359" Type="http://schemas.openxmlformats.org/officeDocument/2006/relationships/hyperlink" Target="https://talan.bank.gov.ua/get-user-certificate/eKI8ADEbi3RjWPZTbcwg" TargetMode="External"/><Relationship Id="rId524" Type="http://schemas.openxmlformats.org/officeDocument/2006/relationships/hyperlink" Target="https://talan.bank.gov.ua/get-user-certificate/eKI8AFJOAM3muyvknfga" TargetMode="External"/><Relationship Id="rId98" Type="http://schemas.openxmlformats.org/officeDocument/2006/relationships/hyperlink" Target="https://talan.bank.gov.ua/get-user-certificate/eKI8A3amNi9MoIVD3IsH" TargetMode="External"/><Relationship Id="rId121" Type="http://schemas.openxmlformats.org/officeDocument/2006/relationships/hyperlink" Target="https://talan.bank.gov.ua/get-user-certificate/eKI8AF6LggvFk3XgYZio" TargetMode="External"/><Relationship Id="rId163" Type="http://schemas.openxmlformats.org/officeDocument/2006/relationships/hyperlink" Target="https://talan.bank.gov.ua/get-user-certificate/eKI8AlKJyxaRZeZCJ-AH" TargetMode="External"/><Relationship Id="rId219" Type="http://schemas.openxmlformats.org/officeDocument/2006/relationships/hyperlink" Target="https://talan.bank.gov.ua/get-user-certificate/eKI8A7kE3rX7R5wrnPOr" TargetMode="External"/><Relationship Id="rId370" Type="http://schemas.openxmlformats.org/officeDocument/2006/relationships/hyperlink" Target="https://talan.bank.gov.ua/get-user-certificate/eKI8AA8JEx7drF7mMwUi" TargetMode="External"/><Relationship Id="rId426" Type="http://schemas.openxmlformats.org/officeDocument/2006/relationships/hyperlink" Target="https://talan.bank.gov.ua/get-user-certificate/eKI8AReWyDFaQcVj8vKF" TargetMode="External"/><Relationship Id="rId230" Type="http://schemas.openxmlformats.org/officeDocument/2006/relationships/hyperlink" Target="https://talan.bank.gov.ua/get-user-certificate/eKI8ASfLpug4rllYMe0o" TargetMode="External"/><Relationship Id="rId468" Type="http://schemas.openxmlformats.org/officeDocument/2006/relationships/hyperlink" Target="https://talan.bank.gov.ua/get-user-certificate/eKI8ASjm9Bxkn_6QyJII" TargetMode="External"/><Relationship Id="rId25" Type="http://schemas.openxmlformats.org/officeDocument/2006/relationships/hyperlink" Target="https://talan.bank.gov.ua/get-user-certificate/eKI8AQZrBR60wBPnkbal" TargetMode="External"/><Relationship Id="rId67" Type="http://schemas.openxmlformats.org/officeDocument/2006/relationships/hyperlink" Target="https://talan.bank.gov.ua/get-user-certificate/eKI8APOTcm1HsUFDApwY" TargetMode="External"/><Relationship Id="rId272" Type="http://schemas.openxmlformats.org/officeDocument/2006/relationships/hyperlink" Target="https://talan.bank.gov.ua/get-user-certificate/eKI8AbqRq-hdpV7BqRnM" TargetMode="External"/><Relationship Id="rId328" Type="http://schemas.openxmlformats.org/officeDocument/2006/relationships/hyperlink" Target="https://talan.bank.gov.ua/get-user-certificate/eKI8APvu9NByFUWEPM6k" TargetMode="External"/><Relationship Id="rId132" Type="http://schemas.openxmlformats.org/officeDocument/2006/relationships/hyperlink" Target="https://talan.bank.gov.ua/get-user-certificate/eKI8AibUaurlHn3Mc4cY" TargetMode="External"/><Relationship Id="rId174" Type="http://schemas.openxmlformats.org/officeDocument/2006/relationships/hyperlink" Target="https://talan.bank.gov.ua/get-user-certificate/eKI8AeCOSWbrclKI3nuS" TargetMode="External"/><Relationship Id="rId381" Type="http://schemas.openxmlformats.org/officeDocument/2006/relationships/hyperlink" Target="https://talan.bank.gov.ua/get-user-certificate/eKI8AlzED0xcN-VEUdRz" TargetMode="External"/><Relationship Id="rId241" Type="http://schemas.openxmlformats.org/officeDocument/2006/relationships/hyperlink" Target="https://talan.bank.gov.ua/get-user-certificate/eKI8Avrp_Bt7-_91Mvd7" TargetMode="External"/><Relationship Id="rId437" Type="http://schemas.openxmlformats.org/officeDocument/2006/relationships/hyperlink" Target="https://talan.bank.gov.ua/get-user-certificate/eKI8Avy1xHzaKx4b48rH" TargetMode="External"/><Relationship Id="rId479" Type="http://schemas.openxmlformats.org/officeDocument/2006/relationships/hyperlink" Target="https://talan.bank.gov.ua/get-user-certificate/eKI8AaYuiyM7457g93pG" TargetMode="External"/><Relationship Id="rId36" Type="http://schemas.openxmlformats.org/officeDocument/2006/relationships/hyperlink" Target="https://talan.bank.gov.ua/get-user-certificate/eKI8AZGvJGlu3MG6VrB3" TargetMode="External"/><Relationship Id="rId283" Type="http://schemas.openxmlformats.org/officeDocument/2006/relationships/hyperlink" Target="https://talan.bank.gov.ua/get-user-certificate/eKI8A0EyAfp7SqbVBq3a" TargetMode="External"/><Relationship Id="rId339" Type="http://schemas.openxmlformats.org/officeDocument/2006/relationships/hyperlink" Target="https://talan.bank.gov.ua/get-user-certificate/eKI8AV9cZVvbA_avQ58H" TargetMode="External"/><Relationship Id="rId490" Type="http://schemas.openxmlformats.org/officeDocument/2006/relationships/hyperlink" Target="https://talan.bank.gov.ua/get-user-certificate/eKI8AV1k3ED-w1Bd3HXk" TargetMode="External"/><Relationship Id="rId504" Type="http://schemas.openxmlformats.org/officeDocument/2006/relationships/hyperlink" Target="https://talan.bank.gov.ua/get-user-certificate/eKI8A25q5cbP2K1RvUh5" TargetMode="External"/><Relationship Id="rId78" Type="http://schemas.openxmlformats.org/officeDocument/2006/relationships/hyperlink" Target="https://talan.bank.gov.ua/get-user-certificate/eKI8AUn75As5tbZUguVW" TargetMode="External"/><Relationship Id="rId101" Type="http://schemas.openxmlformats.org/officeDocument/2006/relationships/hyperlink" Target="https://talan.bank.gov.ua/get-user-certificate/eKI8AgaUNnoc5aTo5ZM2" TargetMode="External"/><Relationship Id="rId143" Type="http://schemas.openxmlformats.org/officeDocument/2006/relationships/hyperlink" Target="https://talan.bank.gov.ua/get-user-certificate/eKI8Ar3iZnIhREnuq-Ty" TargetMode="External"/><Relationship Id="rId185" Type="http://schemas.openxmlformats.org/officeDocument/2006/relationships/hyperlink" Target="https://talan.bank.gov.ua/get-user-certificate/eKI8ATLo16YaQcsmmJRq" TargetMode="External"/><Relationship Id="rId350" Type="http://schemas.openxmlformats.org/officeDocument/2006/relationships/hyperlink" Target="https://talan.bank.gov.ua/get-user-certificate/eKI8At4zEkUC_VYOp_WP" TargetMode="External"/><Relationship Id="rId406" Type="http://schemas.openxmlformats.org/officeDocument/2006/relationships/hyperlink" Target="https://talan.bank.gov.ua/get-user-certificate/eKI8AuyNN8HzRj0tZu2j" TargetMode="External"/><Relationship Id="rId9" Type="http://schemas.openxmlformats.org/officeDocument/2006/relationships/hyperlink" Target="https://talan.bank.gov.ua/get-user-certificate/eKI8Ajtoel77V43DKEpR" TargetMode="External"/><Relationship Id="rId210" Type="http://schemas.openxmlformats.org/officeDocument/2006/relationships/hyperlink" Target="https://talan.bank.gov.ua/get-user-certificate/eKI8AHwDmqWmm62-judc" TargetMode="External"/><Relationship Id="rId392" Type="http://schemas.openxmlformats.org/officeDocument/2006/relationships/hyperlink" Target="https://talan.bank.gov.ua/get-user-certificate/eKI8As7kwdR2DnXGKzuI" TargetMode="External"/><Relationship Id="rId448" Type="http://schemas.openxmlformats.org/officeDocument/2006/relationships/hyperlink" Target="https://talan.bank.gov.ua/get-user-certificate/eKI8A7SXrh7seqJtZEEb" TargetMode="External"/><Relationship Id="rId252" Type="http://schemas.openxmlformats.org/officeDocument/2006/relationships/hyperlink" Target="https://talan.bank.gov.ua/get-user-certificate/eKI8ALnTyu1yWRgVVcoU" TargetMode="External"/><Relationship Id="rId294" Type="http://schemas.openxmlformats.org/officeDocument/2006/relationships/hyperlink" Target="https://talan.bank.gov.ua/get-user-certificate/eKI8ApCs2VRGGyQCEL_M" TargetMode="External"/><Relationship Id="rId308" Type="http://schemas.openxmlformats.org/officeDocument/2006/relationships/hyperlink" Target="https://talan.bank.gov.ua/get-user-certificate/eKI8ADhcdKF63SeTikMG" TargetMode="External"/><Relationship Id="rId515" Type="http://schemas.openxmlformats.org/officeDocument/2006/relationships/hyperlink" Target="https://talan.bank.gov.ua/get-user-certificate/eKI8AO0ggIXG8e8DcdI3" TargetMode="External"/><Relationship Id="rId47" Type="http://schemas.openxmlformats.org/officeDocument/2006/relationships/hyperlink" Target="https://talan.bank.gov.ua/get-user-certificate/eKI8ATPF6y0qDxjsWi81" TargetMode="External"/><Relationship Id="rId89" Type="http://schemas.openxmlformats.org/officeDocument/2006/relationships/hyperlink" Target="https://talan.bank.gov.ua/get-user-certificate/eKI8AikTWSnJ9BiIOLAl" TargetMode="External"/><Relationship Id="rId112" Type="http://schemas.openxmlformats.org/officeDocument/2006/relationships/hyperlink" Target="https://talan.bank.gov.ua/get-user-certificate/eKI8AmMyeNH2woi1H5lS" TargetMode="External"/><Relationship Id="rId154" Type="http://schemas.openxmlformats.org/officeDocument/2006/relationships/hyperlink" Target="https://talan.bank.gov.ua/get-user-certificate/eKI8Afn00OfNXzBBAtSb" TargetMode="External"/><Relationship Id="rId361" Type="http://schemas.openxmlformats.org/officeDocument/2006/relationships/hyperlink" Target="https://talan.bank.gov.ua/get-user-certificate/eKI8At-tqQTsl5ndRK87" TargetMode="External"/><Relationship Id="rId196" Type="http://schemas.openxmlformats.org/officeDocument/2006/relationships/hyperlink" Target="https://talan.bank.gov.ua/get-user-certificate/eKI8AXwkazc_UMF3Nzly" TargetMode="External"/><Relationship Id="rId417" Type="http://schemas.openxmlformats.org/officeDocument/2006/relationships/hyperlink" Target="https://talan.bank.gov.ua/get-user-certificate/eKI8AV8alXw9KCj7Y-Lq" TargetMode="External"/><Relationship Id="rId459" Type="http://schemas.openxmlformats.org/officeDocument/2006/relationships/hyperlink" Target="https://talan.bank.gov.ua/get-user-certificate/eKI8AYWRB5oAlHcSsoZ6" TargetMode="External"/><Relationship Id="rId16" Type="http://schemas.openxmlformats.org/officeDocument/2006/relationships/hyperlink" Target="https://talan.bank.gov.ua/get-user-certificate/eKI8AJCP__-1fpSaV6Ig" TargetMode="External"/><Relationship Id="rId221" Type="http://schemas.openxmlformats.org/officeDocument/2006/relationships/hyperlink" Target="https://talan.bank.gov.ua/get-user-certificate/eKI8AgyybxqIpxuc_AH1" TargetMode="External"/><Relationship Id="rId263" Type="http://schemas.openxmlformats.org/officeDocument/2006/relationships/hyperlink" Target="https://talan.bank.gov.ua/get-user-certificate/eKI8AdwQVWoT33ytcqCM" TargetMode="External"/><Relationship Id="rId319" Type="http://schemas.openxmlformats.org/officeDocument/2006/relationships/hyperlink" Target="https://talan.bank.gov.ua/get-user-certificate/eKI8A4LPvNtBy0ic9Elu" TargetMode="External"/><Relationship Id="rId470" Type="http://schemas.openxmlformats.org/officeDocument/2006/relationships/hyperlink" Target="https://talan.bank.gov.ua/get-user-certificate/eKI8A4CQ3q2lH35K65jk" TargetMode="External"/><Relationship Id="rId58" Type="http://schemas.openxmlformats.org/officeDocument/2006/relationships/hyperlink" Target="https://talan.bank.gov.ua/get-user-certificate/eKI8A3PNJ05RnXHavhSU" TargetMode="External"/><Relationship Id="rId123" Type="http://schemas.openxmlformats.org/officeDocument/2006/relationships/hyperlink" Target="https://talan.bank.gov.ua/get-user-certificate/eKI8AOxWkE6GmjRxtX38" TargetMode="External"/><Relationship Id="rId330" Type="http://schemas.openxmlformats.org/officeDocument/2006/relationships/hyperlink" Target="https://talan.bank.gov.ua/get-user-certificate/eKI8Ag0WD5Xt10NJNo2o" TargetMode="External"/><Relationship Id="rId165" Type="http://schemas.openxmlformats.org/officeDocument/2006/relationships/hyperlink" Target="https://talan.bank.gov.ua/get-user-certificate/eKI8Adxx2EqzE0ACw888" TargetMode="External"/><Relationship Id="rId372" Type="http://schemas.openxmlformats.org/officeDocument/2006/relationships/hyperlink" Target="https://talan.bank.gov.ua/get-user-certificate/eKI8ADchdk0MV4gRio0C" TargetMode="External"/><Relationship Id="rId428" Type="http://schemas.openxmlformats.org/officeDocument/2006/relationships/hyperlink" Target="https://talan.bank.gov.ua/get-user-certificate/eKI8AfdtqgIZ9ubJP94D" TargetMode="External"/><Relationship Id="rId232" Type="http://schemas.openxmlformats.org/officeDocument/2006/relationships/hyperlink" Target="https://talan.bank.gov.ua/get-user-certificate/eKI8ADhdF_sJuB4idYpK" TargetMode="External"/><Relationship Id="rId274" Type="http://schemas.openxmlformats.org/officeDocument/2006/relationships/hyperlink" Target="https://talan.bank.gov.ua/get-user-certificate/eKI8Aq5ONttQK7qpQebf" TargetMode="External"/><Relationship Id="rId481" Type="http://schemas.openxmlformats.org/officeDocument/2006/relationships/hyperlink" Target="https://talan.bank.gov.ua/get-user-certificate/eKI8AROslMe31Q-06lZP" TargetMode="External"/><Relationship Id="rId27" Type="http://schemas.openxmlformats.org/officeDocument/2006/relationships/hyperlink" Target="https://talan.bank.gov.ua/get-user-certificate/eKI8AtBofNKkjOOo9B2P" TargetMode="External"/><Relationship Id="rId69" Type="http://schemas.openxmlformats.org/officeDocument/2006/relationships/hyperlink" Target="https://talan.bank.gov.ua/get-user-certificate/eKI8ALP5wsphaTpFjE9e" TargetMode="External"/><Relationship Id="rId134" Type="http://schemas.openxmlformats.org/officeDocument/2006/relationships/hyperlink" Target="https://talan.bank.gov.ua/get-user-certificate/eKI8AP3BfSSe_N4ktNtp" TargetMode="External"/><Relationship Id="rId80" Type="http://schemas.openxmlformats.org/officeDocument/2006/relationships/hyperlink" Target="https://talan.bank.gov.ua/get-user-certificate/eKI8AA2e2GD-4_lmYNKp" TargetMode="External"/><Relationship Id="rId176" Type="http://schemas.openxmlformats.org/officeDocument/2006/relationships/hyperlink" Target="https://talan.bank.gov.ua/get-user-certificate/eKI8A3aMa2zzglzZDh-Y" TargetMode="External"/><Relationship Id="rId341" Type="http://schemas.openxmlformats.org/officeDocument/2006/relationships/hyperlink" Target="https://talan.bank.gov.ua/get-user-certificate/eKI8Aoy-UXd_Llmcw-M0" TargetMode="External"/><Relationship Id="rId383" Type="http://schemas.openxmlformats.org/officeDocument/2006/relationships/hyperlink" Target="https://talan.bank.gov.ua/get-user-certificate/eKI8AFxEPwFAh-bpStLB" TargetMode="External"/><Relationship Id="rId439" Type="http://schemas.openxmlformats.org/officeDocument/2006/relationships/hyperlink" Target="https://talan.bank.gov.ua/get-user-certificate/eKI8Ad34EcUFnGV-cf6p" TargetMode="External"/><Relationship Id="rId201" Type="http://schemas.openxmlformats.org/officeDocument/2006/relationships/hyperlink" Target="https://talan.bank.gov.ua/get-user-certificate/eKI8Ao2OmPrQmclvE_dh" TargetMode="External"/><Relationship Id="rId243" Type="http://schemas.openxmlformats.org/officeDocument/2006/relationships/hyperlink" Target="https://talan.bank.gov.ua/get-user-certificate/eKI8A_esjGvxWaTtyTkk" TargetMode="External"/><Relationship Id="rId285" Type="http://schemas.openxmlformats.org/officeDocument/2006/relationships/hyperlink" Target="https://talan.bank.gov.ua/get-user-certificate/eKI8AOohl9H_DWPCsZiu" TargetMode="External"/><Relationship Id="rId450" Type="http://schemas.openxmlformats.org/officeDocument/2006/relationships/hyperlink" Target="https://talan.bank.gov.ua/get-user-certificate/eKI8AHKRXa2WjPQIvsGb" TargetMode="External"/><Relationship Id="rId506" Type="http://schemas.openxmlformats.org/officeDocument/2006/relationships/hyperlink" Target="https://talan.bank.gov.ua/get-user-certificate/eKI8AWc72HzCv5HB5dIw" TargetMode="External"/><Relationship Id="rId38" Type="http://schemas.openxmlformats.org/officeDocument/2006/relationships/hyperlink" Target="https://talan.bank.gov.ua/get-user-certificate/eKI8A6MC_ihoZw3dhQQt" TargetMode="External"/><Relationship Id="rId103" Type="http://schemas.openxmlformats.org/officeDocument/2006/relationships/hyperlink" Target="https://talan.bank.gov.ua/get-user-certificate/eKI8AMVpuM81C1L8-043" TargetMode="External"/><Relationship Id="rId310" Type="http://schemas.openxmlformats.org/officeDocument/2006/relationships/hyperlink" Target="https://talan.bank.gov.ua/get-user-certificate/eKI8Af1Ugv0rdNaZ3s6y" TargetMode="External"/><Relationship Id="rId492" Type="http://schemas.openxmlformats.org/officeDocument/2006/relationships/hyperlink" Target="https://talan.bank.gov.ua/get-user-certificate/eKI8AXtDzjFuti3Eqvh8" TargetMode="External"/><Relationship Id="rId91" Type="http://schemas.openxmlformats.org/officeDocument/2006/relationships/hyperlink" Target="https://talan.bank.gov.ua/get-user-certificate/eKI8AvMeBKUxQvnAmy0N" TargetMode="External"/><Relationship Id="rId145" Type="http://schemas.openxmlformats.org/officeDocument/2006/relationships/hyperlink" Target="https://talan.bank.gov.ua/get-user-certificate/eKI8A8vIyTouPY3DW5Ns" TargetMode="External"/><Relationship Id="rId187" Type="http://schemas.openxmlformats.org/officeDocument/2006/relationships/hyperlink" Target="https://talan.bank.gov.ua/get-user-certificate/eKI8AoVxzWgjVyavApVG" TargetMode="External"/><Relationship Id="rId352" Type="http://schemas.openxmlformats.org/officeDocument/2006/relationships/hyperlink" Target="https://talan.bank.gov.ua/get-user-certificate/eKI8ApbU4NcZY56Rk0CN" TargetMode="External"/><Relationship Id="rId394" Type="http://schemas.openxmlformats.org/officeDocument/2006/relationships/hyperlink" Target="https://talan.bank.gov.ua/get-user-certificate/eKI8AkUB0SliYpjRJj-q" TargetMode="External"/><Relationship Id="rId408" Type="http://schemas.openxmlformats.org/officeDocument/2006/relationships/hyperlink" Target="https://talan.bank.gov.ua/get-user-certificate/eKI8AF5aEfau0cQIjUuX" TargetMode="External"/><Relationship Id="rId212" Type="http://schemas.openxmlformats.org/officeDocument/2006/relationships/hyperlink" Target="https://talan.bank.gov.ua/get-user-certificate/eKI8A1JAPpt6AGAl_-YD" TargetMode="External"/><Relationship Id="rId254" Type="http://schemas.openxmlformats.org/officeDocument/2006/relationships/hyperlink" Target="https://talan.bank.gov.ua/get-user-certificate/eKI8Arj4T-fGMPxzaH1X" TargetMode="External"/><Relationship Id="rId49" Type="http://schemas.openxmlformats.org/officeDocument/2006/relationships/hyperlink" Target="https://talan.bank.gov.ua/get-user-certificate/eKI8AG58Zjq0WJtSSg2c" TargetMode="External"/><Relationship Id="rId114" Type="http://schemas.openxmlformats.org/officeDocument/2006/relationships/hyperlink" Target="https://talan.bank.gov.ua/get-user-certificate/eKI8Ajdd2zMLOFPjrrrP" TargetMode="External"/><Relationship Id="rId296" Type="http://schemas.openxmlformats.org/officeDocument/2006/relationships/hyperlink" Target="https://talan.bank.gov.ua/get-user-certificate/eKI8AxC2dZ66ejeAm93U" TargetMode="External"/><Relationship Id="rId461" Type="http://schemas.openxmlformats.org/officeDocument/2006/relationships/hyperlink" Target="https://talan.bank.gov.ua/get-user-certificate/eKI8AYtg8n-SCz0MMs_U" TargetMode="External"/><Relationship Id="rId517" Type="http://schemas.openxmlformats.org/officeDocument/2006/relationships/hyperlink" Target="https://talan.bank.gov.ua/get-user-certificate/eKI8AMiquARYDNE-jZh6" TargetMode="External"/><Relationship Id="rId60" Type="http://schemas.openxmlformats.org/officeDocument/2006/relationships/hyperlink" Target="https://talan.bank.gov.ua/get-user-certificate/eKI8A7jitf0hKKPdarYW" TargetMode="External"/><Relationship Id="rId156" Type="http://schemas.openxmlformats.org/officeDocument/2006/relationships/hyperlink" Target="https://talan.bank.gov.ua/get-user-certificate/eKI8ANOReKvnKWYA7p0L" TargetMode="External"/><Relationship Id="rId198" Type="http://schemas.openxmlformats.org/officeDocument/2006/relationships/hyperlink" Target="https://talan.bank.gov.ua/get-user-certificate/eKI8AkX6EnNjFBIM9mXd" TargetMode="External"/><Relationship Id="rId321" Type="http://schemas.openxmlformats.org/officeDocument/2006/relationships/hyperlink" Target="https://talan.bank.gov.ua/get-user-certificate/eKI8AqMx9umPt1MPjNbA" TargetMode="External"/><Relationship Id="rId363" Type="http://schemas.openxmlformats.org/officeDocument/2006/relationships/hyperlink" Target="https://talan.bank.gov.ua/get-user-certificate/eKI8AkkWw2yA9CDpUKgc" TargetMode="External"/><Relationship Id="rId419" Type="http://schemas.openxmlformats.org/officeDocument/2006/relationships/hyperlink" Target="https://talan.bank.gov.ua/get-user-certificate/eKI8A1YeYPCTPKgRGE8v" TargetMode="External"/><Relationship Id="rId223" Type="http://schemas.openxmlformats.org/officeDocument/2006/relationships/hyperlink" Target="https://talan.bank.gov.ua/get-user-certificate/eKI8A7c6rzJAoNOH7eOw" TargetMode="External"/><Relationship Id="rId430" Type="http://schemas.openxmlformats.org/officeDocument/2006/relationships/hyperlink" Target="https://talan.bank.gov.ua/get-user-certificate/eKI8AVc_DgQK9Wf-orgS" TargetMode="External"/><Relationship Id="rId18" Type="http://schemas.openxmlformats.org/officeDocument/2006/relationships/hyperlink" Target="https://talan.bank.gov.ua/get-user-certificate/eKI8AUz1eYAOkwbkWeX_" TargetMode="External"/><Relationship Id="rId265" Type="http://schemas.openxmlformats.org/officeDocument/2006/relationships/hyperlink" Target="https://talan.bank.gov.ua/get-user-certificate/eKI8AtXlA4_TmBs28Z62" TargetMode="External"/><Relationship Id="rId472" Type="http://schemas.openxmlformats.org/officeDocument/2006/relationships/hyperlink" Target="https://talan.bank.gov.ua/get-user-certificate/eKI8AUfkzJeU6k1HjdSI" TargetMode="External"/><Relationship Id="rId125" Type="http://schemas.openxmlformats.org/officeDocument/2006/relationships/hyperlink" Target="https://talan.bank.gov.ua/get-user-certificate/eKI8AthVsQmSSXcLU4iO" TargetMode="External"/><Relationship Id="rId167" Type="http://schemas.openxmlformats.org/officeDocument/2006/relationships/hyperlink" Target="https://talan.bank.gov.ua/get-user-certificate/eKI8AQndreijNwt9dNpt" TargetMode="External"/><Relationship Id="rId332" Type="http://schemas.openxmlformats.org/officeDocument/2006/relationships/hyperlink" Target="https://talan.bank.gov.ua/get-user-certificate/eKI8AJ7teFmyjR89sbHe" TargetMode="External"/><Relationship Id="rId374" Type="http://schemas.openxmlformats.org/officeDocument/2006/relationships/hyperlink" Target="https://talan.bank.gov.ua/get-user-certificate/eKI8AdlyyKo4MBS8erdC" TargetMode="External"/><Relationship Id="rId71" Type="http://schemas.openxmlformats.org/officeDocument/2006/relationships/hyperlink" Target="https://talan.bank.gov.ua/get-user-certificate/eKI8A5mHQGFn44OpNMc9" TargetMode="External"/><Relationship Id="rId234" Type="http://schemas.openxmlformats.org/officeDocument/2006/relationships/hyperlink" Target="https://talan.bank.gov.ua/get-user-certificate/eKI8AJwPy8wTomonRJYa" TargetMode="External"/><Relationship Id="rId2" Type="http://schemas.openxmlformats.org/officeDocument/2006/relationships/hyperlink" Target="https://talan.bank.gov.ua/get-user-certificate/eKI8AtYMTGs-J53dL_gI" TargetMode="External"/><Relationship Id="rId29" Type="http://schemas.openxmlformats.org/officeDocument/2006/relationships/hyperlink" Target="https://talan.bank.gov.ua/get-user-certificate/eKI8AkovApo6ENHR6xvK" TargetMode="External"/><Relationship Id="rId276" Type="http://schemas.openxmlformats.org/officeDocument/2006/relationships/hyperlink" Target="https://talan.bank.gov.ua/get-user-certificate/eKI8AITedNKyFUakANQl" TargetMode="External"/><Relationship Id="rId441" Type="http://schemas.openxmlformats.org/officeDocument/2006/relationships/hyperlink" Target="https://talan.bank.gov.ua/get-user-certificate/eKI8AQaKGmvddgzrkiXu" TargetMode="External"/><Relationship Id="rId483" Type="http://schemas.openxmlformats.org/officeDocument/2006/relationships/hyperlink" Target="https://talan.bank.gov.ua/get-user-certificate/eKI8AVrUlRhOmNLK32xV" TargetMode="External"/><Relationship Id="rId40" Type="http://schemas.openxmlformats.org/officeDocument/2006/relationships/hyperlink" Target="https://talan.bank.gov.ua/get-user-certificate/eKI8A6KnyvUfNcaXxG_X" TargetMode="External"/><Relationship Id="rId136" Type="http://schemas.openxmlformats.org/officeDocument/2006/relationships/hyperlink" Target="https://talan.bank.gov.ua/get-user-certificate/eKI8AX_qgLMRFtfIdQ75" TargetMode="External"/><Relationship Id="rId178" Type="http://schemas.openxmlformats.org/officeDocument/2006/relationships/hyperlink" Target="https://talan.bank.gov.ua/get-user-certificate/eKI8ANuwZY4Gwy7r5t6O" TargetMode="External"/><Relationship Id="rId301" Type="http://schemas.openxmlformats.org/officeDocument/2006/relationships/hyperlink" Target="https://talan.bank.gov.ua/get-user-certificate/eKI8AW5k8W9qmKExxY_q" TargetMode="External"/><Relationship Id="rId343" Type="http://schemas.openxmlformats.org/officeDocument/2006/relationships/hyperlink" Target="https://talan.bank.gov.ua/get-user-certificate/eKI8ALX9HrYni_Rq808R" TargetMode="External"/><Relationship Id="rId82" Type="http://schemas.openxmlformats.org/officeDocument/2006/relationships/hyperlink" Target="https://talan.bank.gov.ua/get-user-certificate/eKI8Ax_dUIH6c4Kv11Ip" TargetMode="External"/><Relationship Id="rId203" Type="http://schemas.openxmlformats.org/officeDocument/2006/relationships/hyperlink" Target="https://talan.bank.gov.ua/get-user-certificate/eKI8AyHZTIQ2e_bIV590" TargetMode="External"/><Relationship Id="rId385" Type="http://schemas.openxmlformats.org/officeDocument/2006/relationships/hyperlink" Target="https://talan.bank.gov.ua/get-user-certificate/eKI8AygxKpmQi_dQAYI0" TargetMode="External"/><Relationship Id="rId245" Type="http://schemas.openxmlformats.org/officeDocument/2006/relationships/hyperlink" Target="https://talan.bank.gov.ua/get-user-certificate/eKI8AalkfbKcdWgPZ6td" TargetMode="External"/><Relationship Id="rId287" Type="http://schemas.openxmlformats.org/officeDocument/2006/relationships/hyperlink" Target="https://talan.bank.gov.ua/get-user-certificate/eKI8A7_S6Jq9x-gW3qjS" TargetMode="External"/><Relationship Id="rId410" Type="http://schemas.openxmlformats.org/officeDocument/2006/relationships/hyperlink" Target="https://talan.bank.gov.ua/get-user-certificate/eKI8A05cEiVxkF7ZJUWo" TargetMode="External"/><Relationship Id="rId452" Type="http://schemas.openxmlformats.org/officeDocument/2006/relationships/hyperlink" Target="https://talan.bank.gov.ua/get-user-certificate/eKI8AZ_Dw4NqesnMH7e-" TargetMode="External"/><Relationship Id="rId494" Type="http://schemas.openxmlformats.org/officeDocument/2006/relationships/hyperlink" Target="https://talan.bank.gov.ua/get-user-certificate/eKI8A4VqPIM8fgWgYS8p" TargetMode="External"/><Relationship Id="rId508" Type="http://schemas.openxmlformats.org/officeDocument/2006/relationships/hyperlink" Target="https://talan.bank.gov.ua/get-user-certificate/eKI8AyTR3-QnimSpR3jd" TargetMode="External"/><Relationship Id="rId105" Type="http://schemas.openxmlformats.org/officeDocument/2006/relationships/hyperlink" Target="https://talan.bank.gov.ua/get-user-certificate/eKI8AjiFzvYT1basgeEi" TargetMode="External"/><Relationship Id="rId147" Type="http://schemas.openxmlformats.org/officeDocument/2006/relationships/hyperlink" Target="https://talan.bank.gov.ua/get-user-certificate/eKI8A3nQyOlAMLx0_mBH" TargetMode="External"/><Relationship Id="rId312" Type="http://schemas.openxmlformats.org/officeDocument/2006/relationships/hyperlink" Target="https://talan.bank.gov.ua/get-user-certificate/eKI8AAFSDQj4qV5x4J5f" TargetMode="External"/><Relationship Id="rId354" Type="http://schemas.openxmlformats.org/officeDocument/2006/relationships/hyperlink" Target="https://talan.bank.gov.ua/get-user-certificate/eKI8ABIPRy0TqugAriEz" TargetMode="External"/><Relationship Id="rId51" Type="http://schemas.openxmlformats.org/officeDocument/2006/relationships/hyperlink" Target="https://talan.bank.gov.ua/get-user-certificate/eKI8Au4dDzX7GmakVOIE" TargetMode="External"/><Relationship Id="rId93" Type="http://schemas.openxmlformats.org/officeDocument/2006/relationships/hyperlink" Target="https://talan.bank.gov.ua/get-user-certificate/eKI8A9BWtteT8GAgqFe3" TargetMode="External"/><Relationship Id="rId189" Type="http://schemas.openxmlformats.org/officeDocument/2006/relationships/hyperlink" Target="https://talan.bank.gov.ua/get-user-certificate/eKI8A-EWSWRFsPAkH17m" TargetMode="External"/><Relationship Id="rId396" Type="http://schemas.openxmlformats.org/officeDocument/2006/relationships/hyperlink" Target="https://talan.bank.gov.ua/get-user-certificate/eKI8AVxeFNTuJhzDJpM6" TargetMode="External"/><Relationship Id="rId214" Type="http://schemas.openxmlformats.org/officeDocument/2006/relationships/hyperlink" Target="https://talan.bank.gov.ua/get-user-certificate/eKI8AiTFuOq6yoy6xuEU" TargetMode="External"/><Relationship Id="rId256" Type="http://schemas.openxmlformats.org/officeDocument/2006/relationships/hyperlink" Target="https://talan.bank.gov.ua/get-user-certificate/eKI8ABsES5Lc7BEmUNQr" TargetMode="External"/><Relationship Id="rId298" Type="http://schemas.openxmlformats.org/officeDocument/2006/relationships/hyperlink" Target="https://talan.bank.gov.ua/get-user-certificate/eKI8AjBwfQDjAA93YutS" TargetMode="External"/><Relationship Id="rId421" Type="http://schemas.openxmlformats.org/officeDocument/2006/relationships/hyperlink" Target="https://talan.bank.gov.ua/get-user-certificate/eKI8ADZPgHsQPTAYkDU2" TargetMode="External"/><Relationship Id="rId463" Type="http://schemas.openxmlformats.org/officeDocument/2006/relationships/hyperlink" Target="https://talan.bank.gov.ua/get-user-certificate/eKI8AL0y-ODMQ6kVFvmv" TargetMode="External"/><Relationship Id="rId519" Type="http://schemas.openxmlformats.org/officeDocument/2006/relationships/hyperlink" Target="https://talan.bank.gov.ua/get-user-certificate/eKI8Auuvmv-d3-BKw83O" TargetMode="External"/><Relationship Id="rId116" Type="http://schemas.openxmlformats.org/officeDocument/2006/relationships/hyperlink" Target="https://talan.bank.gov.ua/get-user-certificate/eKI8AwqSByYxeV4SB5AD" TargetMode="External"/><Relationship Id="rId158" Type="http://schemas.openxmlformats.org/officeDocument/2006/relationships/hyperlink" Target="https://talan.bank.gov.ua/get-user-certificate/eKI8A6a1zKxubpH8cNyH" TargetMode="External"/><Relationship Id="rId323" Type="http://schemas.openxmlformats.org/officeDocument/2006/relationships/hyperlink" Target="https://talan.bank.gov.ua/get-user-certificate/eKI8A8IzVqhgrWRmTOpl" TargetMode="External"/><Relationship Id="rId20" Type="http://schemas.openxmlformats.org/officeDocument/2006/relationships/hyperlink" Target="https://talan.bank.gov.ua/get-user-certificate/eKI8AnUIWduqbfWutSeB" TargetMode="External"/><Relationship Id="rId62" Type="http://schemas.openxmlformats.org/officeDocument/2006/relationships/hyperlink" Target="https://talan.bank.gov.ua/get-user-certificate/eKI8AimuYYBMd9rDH-O7" TargetMode="External"/><Relationship Id="rId365" Type="http://schemas.openxmlformats.org/officeDocument/2006/relationships/hyperlink" Target="https://talan.bank.gov.ua/get-user-certificate/eKI8ABlDWpySVsfz9KlJ" TargetMode="External"/><Relationship Id="rId225" Type="http://schemas.openxmlformats.org/officeDocument/2006/relationships/hyperlink" Target="https://talan.bank.gov.ua/get-user-certificate/eKI8AoZZTTmc6UFz3vPr" TargetMode="External"/><Relationship Id="rId267" Type="http://schemas.openxmlformats.org/officeDocument/2006/relationships/hyperlink" Target="https://talan.bank.gov.ua/get-user-certificate/eKI8AEgjHjNeB3VAKor-" TargetMode="External"/><Relationship Id="rId432" Type="http://schemas.openxmlformats.org/officeDocument/2006/relationships/hyperlink" Target="https://talan.bank.gov.ua/get-user-certificate/eKI8AGvW6NeFxu_PiHlO" TargetMode="External"/><Relationship Id="rId474" Type="http://schemas.openxmlformats.org/officeDocument/2006/relationships/hyperlink" Target="https://talan.bank.gov.ua/get-user-certificate/eKI8AQbROZyDtywitBYp" TargetMode="External"/><Relationship Id="rId127" Type="http://schemas.openxmlformats.org/officeDocument/2006/relationships/hyperlink" Target="https://talan.bank.gov.ua/get-user-certificate/eKI8AV2qlF9_tscyhG_m" TargetMode="External"/><Relationship Id="rId31" Type="http://schemas.openxmlformats.org/officeDocument/2006/relationships/hyperlink" Target="https://talan.bank.gov.ua/get-user-certificate/eKI8Apgh_y2T4VcjKGb8" TargetMode="External"/><Relationship Id="rId73" Type="http://schemas.openxmlformats.org/officeDocument/2006/relationships/hyperlink" Target="https://talan.bank.gov.ua/get-user-certificate/eKI8AaoIJxIrZW3i5D-7" TargetMode="External"/><Relationship Id="rId169" Type="http://schemas.openxmlformats.org/officeDocument/2006/relationships/hyperlink" Target="https://talan.bank.gov.ua/get-user-certificate/eKI8AF9G68HNMmU5Oh35" TargetMode="External"/><Relationship Id="rId334" Type="http://schemas.openxmlformats.org/officeDocument/2006/relationships/hyperlink" Target="https://talan.bank.gov.ua/get-user-certificate/eKI8A7_UPsYB3-3DGVkc" TargetMode="External"/><Relationship Id="rId376" Type="http://schemas.openxmlformats.org/officeDocument/2006/relationships/hyperlink" Target="https://talan.bank.gov.ua/get-user-certificate/eKI8AHh-4e19wmb0uBkd" TargetMode="External"/><Relationship Id="rId4" Type="http://schemas.openxmlformats.org/officeDocument/2006/relationships/hyperlink" Target="https://talan.bank.gov.ua/get-user-certificate/eKI8AUr6uYKq2kvnMLFR" TargetMode="External"/><Relationship Id="rId180" Type="http://schemas.openxmlformats.org/officeDocument/2006/relationships/hyperlink" Target="https://talan.bank.gov.ua/get-user-certificate/eKI8AT5pDNFm6Hoft2Kt" TargetMode="External"/><Relationship Id="rId236" Type="http://schemas.openxmlformats.org/officeDocument/2006/relationships/hyperlink" Target="https://talan.bank.gov.ua/get-user-certificate/eKI8Acjm71aC9CVt6duv" TargetMode="External"/><Relationship Id="rId278" Type="http://schemas.openxmlformats.org/officeDocument/2006/relationships/hyperlink" Target="https://talan.bank.gov.ua/get-user-certificate/eKI8Aa_FZi9oQ-1Cw6kR" TargetMode="External"/><Relationship Id="rId401" Type="http://schemas.openxmlformats.org/officeDocument/2006/relationships/hyperlink" Target="https://talan.bank.gov.ua/get-user-certificate/eKI8ASaLzUssvhEmIwOV" TargetMode="External"/><Relationship Id="rId443" Type="http://schemas.openxmlformats.org/officeDocument/2006/relationships/hyperlink" Target="https://talan.bank.gov.ua/get-user-certificate/eKI8AC_NUdKVXJgm3dQW" TargetMode="External"/><Relationship Id="rId303" Type="http://schemas.openxmlformats.org/officeDocument/2006/relationships/hyperlink" Target="https://talan.bank.gov.ua/get-user-certificate/eKI8AGJOxKDRqcZKXvP0" TargetMode="External"/><Relationship Id="rId485" Type="http://schemas.openxmlformats.org/officeDocument/2006/relationships/hyperlink" Target="https://talan.bank.gov.ua/get-user-certificate/eKI8As5vYjsXmh3Sj3MZ" TargetMode="External"/><Relationship Id="rId42" Type="http://schemas.openxmlformats.org/officeDocument/2006/relationships/hyperlink" Target="https://talan.bank.gov.ua/get-user-certificate/eKI8AmWugV52H7gJo78E" TargetMode="External"/><Relationship Id="rId84" Type="http://schemas.openxmlformats.org/officeDocument/2006/relationships/hyperlink" Target="https://talan.bank.gov.ua/get-user-certificate/eKI8AEsHw3XPRGqUx9cI" TargetMode="External"/><Relationship Id="rId138" Type="http://schemas.openxmlformats.org/officeDocument/2006/relationships/hyperlink" Target="https://talan.bank.gov.ua/get-user-certificate/eKI8AyEzONUSghqD1f6P" TargetMode="External"/><Relationship Id="rId345" Type="http://schemas.openxmlformats.org/officeDocument/2006/relationships/hyperlink" Target="https://talan.bank.gov.ua/get-user-certificate/eKI8A9d5XDV-ZnGUaVHL" TargetMode="External"/><Relationship Id="rId387" Type="http://schemas.openxmlformats.org/officeDocument/2006/relationships/hyperlink" Target="https://talan.bank.gov.ua/get-user-certificate/eKI8ADKWzr9ZfM76rn5Y" TargetMode="External"/><Relationship Id="rId510" Type="http://schemas.openxmlformats.org/officeDocument/2006/relationships/hyperlink" Target="https://talan.bank.gov.ua/get-user-certificate/eKI8Ar6XNuY-oB2WCtqu" TargetMode="External"/><Relationship Id="rId191" Type="http://schemas.openxmlformats.org/officeDocument/2006/relationships/hyperlink" Target="https://talan.bank.gov.ua/get-user-certificate/eKI8AdU8epKcX4MAJf7y" TargetMode="External"/><Relationship Id="rId205" Type="http://schemas.openxmlformats.org/officeDocument/2006/relationships/hyperlink" Target="https://talan.bank.gov.ua/get-user-certificate/eKI8Aw7WN5HduhyQa6Bd" TargetMode="External"/><Relationship Id="rId247" Type="http://schemas.openxmlformats.org/officeDocument/2006/relationships/hyperlink" Target="https://talan.bank.gov.ua/get-user-certificate/eKI8AzE11JX66Ll65mTX" TargetMode="External"/><Relationship Id="rId412" Type="http://schemas.openxmlformats.org/officeDocument/2006/relationships/hyperlink" Target="https://talan.bank.gov.ua/get-user-certificate/eKI8AcAuCpVpHfk0mxhL" TargetMode="External"/><Relationship Id="rId107" Type="http://schemas.openxmlformats.org/officeDocument/2006/relationships/hyperlink" Target="https://talan.bank.gov.ua/get-user-certificate/eKI8AF0oUAAYIOiv9kKL" TargetMode="External"/><Relationship Id="rId289" Type="http://schemas.openxmlformats.org/officeDocument/2006/relationships/hyperlink" Target="https://talan.bank.gov.ua/get-user-certificate/eKI8AcHY8zCc4yOIN4My" TargetMode="External"/><Relationship Id="rId454" Type="http://schemas.openxmlformats.org/officeDocument/2006/relationships/hyperlink" Target="https://talan.bank.gov.ua/get-user-certificate/eKI8AqaAlvZESTUhA0OQ" TargetMode="External"/><Relationship Id="rId496" Type="http://schemas.openxmlformats.org/officeDocument/2006/relationships/hyperlink" Target="https://talan.bank.gov.ua/get-user-certificate/eKI8AXYAhFlfTWJb6XZ5" TargetMode="External"/><Relationship Id="rId11" Type="http://schemas.openxmlformats.org/officeDocument/2006/relationships/hyperlink" Target="https://talan.bank.gov.ua/get-user-certificate/eKI8A7uzEt6zPFb_AKOG" TargetMode="External"/><Relationship Id="rId53" Type="http://schemas.openxmlformats.org/officeDocument/2006/relationships/hyperlink" Target="https://talan.bank.gov.ua/get-user-certificate/eKI8AQ22ek-bvwYoKQhG" TargetMode="External"/><Relationship Id="rId149" Type="http://schemas.openxmlformats.org/officeDocument/2006/relationships/hyperlink" Target="https://talan.bank.gov.ua/get-user-certificate/eKI8AjeVAvJP1l-0hEGm" TargetMode="External"/><Relationship Id="rId314" Type="http://schemas.openxmlformats.org/officeDocument/2006/relationships/hyperlink" Target="https://talan.bank.gov.ua/get-user-certificate/eKI8AiToHaXP5BPvJi-L" TargetMode="External"/><Relationship Id="rId356" Type="http://schemas.openxmlformats.org/officeDocument/2006/relationships/hyperlink" Target="https://talan.bank.gov.ua/get-user-certificate/eKI8A5lTI_9YVylp4Q40" TargetMode="External"/><Relationship Id="rId398" Type="http://schemas.openxmlformats.org/officeDocument/2006/relationships/hyperlink" Target="https://talan.bank.gov.ua/get-user-certificate/eKI8AC3iRVkq3niVZ4IE" TargetMode="External"/><Relationship Id="rId521" Type="http://schemas.openxmlformats.org/officeDocument/2006/relationships/hyperlink" Target="https://talan.bank.gov.ua/get-user-certificate/eKI8AiAfsYVdael5gA6W" TargetMode="External"/><Relationship Id="rId95" Type="http://schemas.openxmlformats.org/officeDocument/2006/relationships/hyperlink" Target="https://talan.bank.gov.ua/get-user-certificate/eKI8A3rQ4KYnqpm28fYk" TargetMode="External"/><Relationship Id="rId160" Type="http://schemas.openxmlformats.org/officeDocument/2006/relationships/hyperlink" Target="https://talan.bank.gov.ua/get-user-certificate/eKI8AiefTQYmrIJWPsUN" TargetMode="External"/><Relationship Id="rId216" Type="http://schemas.openxmlformats.org/officeDocument/2006/relationships/hyperlink" Target="https://talan.bank.gov.ua/get-user-certificate/eKI8AFIAxhFA_7416ivl" TargetMode="External"/><Relationship Id="rId423" Type="http://schemas.openxmlformats.org/officeDocument/2006/relationships/hyperlink" Target="https://talan.bank.gov.ua/get-user-certificate/eKI8ApinM3TRHA5zNqtt" TargetMode="External"/><Relationship Id="rId258" Type="http://schemas.openxmlformats.org/officeDocument/2006/relationships/hyperlink" Target="https://talan.bank.gov.ua/get-user-certificate/eKI8AAKTJ6-O0JqXtmDN" TargetMode="External"/><Relationship Id="rId465" Type="http://schemas.openxmlformats.org/officeDocument/2006/relationships/hyperlink" Target="https://talan.bank.gov.ua/get-user-certificate/eKI8AvzzJCDYwpnY9Nkd" TargetMode="External"/><Relationship Id="rId22" Type="http://schemas.openxmlformats.org/officeDocument/2006/relationships/hyperlink" Target="https://talan.bank.gov.ua/get-user-certificate/eKI8ArJmJMyhgM-JvJu7" TargetMode="External"/><Relationship Id="rId64" Type="http://schemas.openxmlformats.org/officeDocument/2006/relationships/hyperlink" Target="https://talan.bank.gov.ua/get-user-certificate/eKI8AMTblKOrlnO-aKm6" TargetMode="External"/><Relationship Id="rId118" Type="http://schemas.openxmlformats.org/officeDocument/2006/relationships/hyperlink" Target="https://talan.bank.gov.ua/get-user-certificate/eKI8A8UHJELi5l497X0t" TargetMode="External"/><Relationship Id="rId325" Type="http://schemas.openxmlformats.org/officeDocument/2006/relationships/hyperlink" Target="https://talan.bank.gov.ua/get-user-certificate/eKI8ALTni3pTNLwrKaVI" TargetMode="External"/><Relationship Id="rId367" Type="http://schemas.openxmlformats.org/officeDocument/2006/relationships/hyperlink" Target="https://talan.bank.gov.ua/get-user-certificate/eKI8AaSfwqJ6ndSnhLyx" TargetMode="External"/><Relationship Id="rId171" Type="http://schemas.openxmlformats.org/officeDocument/2006/relationships/hyperlink" Target="https://talan.bank.gov.ua/get-user-certificate/eKI8AHY2fo-05DtQU9Bv" TargetMode="External"/><Relationship Id="rId227" Type="http://schemas.openxmlformats.org/officeDocument/2006/relationships/hyperlink" Target="https://talan.bank.gov.ua/get-user-certificate/eKI8A3lV95J6VES4mCiF" TargetMode="External"/><Relationship Id="rId269" Type="http://schemas.openxmlformats.org/officeDocument/2006/relationships/hyperlink" Target="https://talan.bank.gov.ua/get-user-certificate/eKI8ABjkVG_bY5wBmMDV" TargetMode="External"/><Relationship Id="rId434" Type="http://schemas.openxmlformats.org/officeDocument/2006/relationships/hyperlink" Target="https://talan.bank.gov.ua/get-user-certificate/eKI8A1qISzUqDdg-FBni" TargetMode="External"/><Relationship Id="rId476" Type="http://schemas.openxmlformats.org/officeDocument/2006/relationships/hyperlink" Target="https://talan.bank.gov.ua/get-user-certificate/eKI8AsgRC2sBgtXLUHYE" TargetMode="External"/><Relationship Id="rId33" Type="http://schemas.openxmlformats.org/officeDocument/2006/relationships/hyperlink" Target="https://talan.bank.gov.ua/get-user-certificate/eKI8AvVSZQrCUa9BlOWT" TargetMode="External"/><Relationship Id="rId129" Type="http://schemas.openxmlformats.org/officeDocument/2006/relationships/hyperlink" Target="https://talan.bank.gov.ua/get-user-certificate/eKI8ApWjLg1Jqm3ZaSAD" TargetMode="External"/><Relationship Id="rId280" Type="http://schemas.openxmlformats.org/officeDocument/2006/relationships/hyperlink" Target="https://talan.bank.gov.ua/get-user-certificate/eKI8AVD8MeT_NW4YMNe_" TargetMode="External"/><Relationship Id="rId336" Type="http://schemas.openxmlformats.org/officeDocument/2006/relationships/hyperlink" Target="https://talan.bank.gov.ua/get-user-certificate/eKI8AnzTGFAkRxzVDtyo" TargetMode="External"/><Relationship Id="rId501" Type="http://schemas.openxmlformats.org/officeDocument/2006/relationships/hyperlink" Target="https://talan.bank.gov.ua/get-user-certificate/eKI8AHuBQFuC16p4wbYR" TargetMode="External"/><Relationship Id="rId75" Type="http://schemas.openxmlformats.org/officeDocument/2006/relationships/hyperlink" Target="https://talan.bank.gov.ua/get-user-certificate/eKI8A8xuv1Ykbd5JXo51" TargetMode="External"/><Relationship Id="rId140" Type="http://schemas.openxmlformats.org/officeDocument/2006/relationships/hyperlink" Target="https://talan.bank.gov.ua/get-user-certificate/eKI8AW2G3uhAM__T1t4H" TargetMode="External"/><Relationship Id="rId182" Type="http://schemas.openxmlformats.org/officeDocument/2006/relationships/hyperlink" Target="https://talan.bank.gov.ua/get-user-certificate/eKI8AisS2kEZ44zD4KoX" TargetMode="External"/><Relationship Id="rId378" Type="http://schemas.openxmlformats.org/officeDocument/2006/relationships/hyperlink" Target="https://talan.bank.gov.ua/get-user-certificate/eKI8Aue8MQiGa9evl8UI" TargetMode="External"/><Relationship Id="rId403" Type="http://schemas.openxmlformats.org/officeDocument/2006/relationships/hyperlink" Target="https://talan.bank.gov.ua/get-user-certificate/eKI8AljTTaq7UTd5dJS6" TargetMode="External"/><Relationship Id="rId6" Type="http://schemas.openxmlformats.org/officeDocument/2006/relationships/hyperlink" Target="https://talan.bank.gov.ua/get-user-certificate/eKI8AaooLK-hf8ESzTqn" TargetMode="External"/><Relationship Id="rId238" Type="http://schemas.openxmlformats.org/officeDocument/2006/relationships/hyperlink" Target="https://talan.bank.gov.ua/get-user-certificate/eKI8AqfzVurKIrGhi9VD" TargetMode="External"/><Relationship Id="rId445" Type="http://schemas.openxmlformats.org/officeDocument/2006/relationships/hyperlink" Target="https://talan.bank.gov.ua/get-user-certificate/eKI8AQCBVUkuw74Ev4sC" TargetMode="External"/><Relationship Id="rId487" Type="http://schemas.openxmlformats.org/officeDocument/2006/relationships/hyperlink" Target="https://talan.bank.gov.ua/get-user-certificate/eKI8ArorBvNpl28FDeRR" TargetMode="External"/><Relationship Id="rId291" Type="http://schemas.openxmlformats.org/officeDocument/2006/relationships/hyperlink" Target="https://talan.bank.gov.ua/get-user-certificate/eKI8A_fY8NwG3duG5Yvp" TargetMode="External"/><Relationship Id="rId305" Type="http://schemas.openxmlformats.org/officeDocument/2006/relationships/hyperlink" Target="https://talan.bank.gov.ua/get-user-certificate/eKI8AwH8WzX8RbDACfNV" TargetMode="External"/><Relationship Id="rId347" Type="http://schemas.openxmlformats.org/officeDocument/2006/relationships/hyperlink" Target="https://talan.bank.gov.ua/get-user-certificate/eKI8AlPc0wO5SavV9E_K" TargetMode="External"/><Relationship Id="rId512" Type="http://schemas.openxmlformats.org/officeDocument/2006/relationships/hyperlink" Target="https://talan.bank.gov.ua/get-user-certificate/eKI8ATWY6qCufRuGIm7H" TargetMode="External"/><Relationship Id="rId44" Type="http://schemas.openxmlformats.org/officeDocument/2006/relationships/hyperlink" Target="https://talan.bank.gov.ua/get-user-certificate/eKI8ATl-JW2wk5JgCuqG" TargetMode="External"/><Relationship Id="rId86" Type="http://schemas.openxmlformats.org/officeDocument/2006/relationships/hyperlink" Target="https://talan.bank.gov.ua/get-user-certificate/eKI8AaGSRacIA8RxBRl1" TargetMode="External"/><Relationship Id="rId151" Type="http://schemas.openxmlformats.org/officeDocument/2006/relationships/hyperlink" Target="https://talan.bank.gov.ua/get-user-certificate/eKI8AbXYDF46ekj675jJ" TargetMode="External"/><Relationship Id="rId389" Type="http://schemas.openxmlformats.org/officeDocument/2006/relationships/hyperlink" Target="https://talan.bank.gov.ua/get-user-certificate/eKI8AaFXobQOISwhakVE" TargetMode="External"/><Relationship Id="rId193" Type="http://schemas.openxmlformats.org/officeDocument/2006/relationships/hyperlink" Target="https://talan.bank.gov.ua/get-user-certificate/eKI8A_lOXyh7dh9ZlL33" TargetMode="External"/><Relationship Id="rId207" Type="http://schemas.openxmlformats.org/officeDocument/2006/relationships/hyperlink" Target="https://talan.bank.gov.ua/get-user-certificate/eKI8AoEIpNrPb_iiy7t0" TargetMode="External"/><Relationship Id="rId249" Type="http://schemas.openxmlformats.org/officeDocument/2006/relationships/hyperlink" Target="https://talan.bank.gov.ua/get-user-certificate/eKI8AMng28vsh3yJDDrp" TargetMode="External"/><Relationship Id="rId414" Type="http://schemas.openxmlformats.org/officeDocument/2006/relationships/hyperlink" Target="https://talan.bank.gov.ua/get-user-certificate/eKI8A1LYuvVF93eViskq" TargetMode="External"/><Relationship Id="rId456" Type="http://schemas.openxmlformats.org/officeDocument/2006/relationships/hyperlink" Target="https://talan.bank.gov.ua/get-user-certificate/eKI8AlwvA5TSWgaFtxcV" TargetMode="External"/><Relationship Id="rId498" Type="http://schemas.openxmlformats.org/officeDocument/2006/relationships/hyperlink" Target="https://talan.bank.gov.ua/get-user-certificate/eKI8AOvSqLyyaAsN52i0" TargetMode="External"/><Relationship Id="rId13" Type="http://schemas.openxmlformats.org/officeDocument/2006/relationships/hyperlink" Target="https://talan.bank.gov.ua/get-user-certificate/eKI8AONmTvEmr57EHQ_M" TargetMode="External"/><Relationship Id="rId109" Type="http://schemas.openxmlformats.org/officeDocument/2006/relationships/hyperlink" Target="https://talan.bank.gov.ua/get-user-certificate/eKI8A0x9kQj6C7v8Hf73" TargetMode="External"/><Relationship Id="rId260" Type="http://schemas.openxmlformats.org/officeDocument/2006/relationships/hyperlink" Target="https://talan.bank.gov.ua/get-user-certificate/eKI8AbRTh5vhSt60SjpM" TargetMode="External"/><Relationship Id="rId316" Type="http://schemas.openxmlformats.org/officeDocument/2006/relationships/hyperlink" Target="https://talan.bank.gov.ua/get-user-certificate/eKI8AAAN2Tx0RzQurdvK" TargetMode="External"/><Relationship Id="rId523" Type="http://schemas.openxmlformats.org/officeDocument/2006/relationships/hyperlink" Target="https://talan.bank.gov.ua/get-user-certificate/eKI8Aa0c2ifBlYbbsghk" TargetMode="External"/><Relationship Id="rId55" Type="http://schemas.openxmlformats.org/officeDocument/2006/relationships/hyperlink" Target="https://talan.bank.gov.ua/get-user-certificate/eKI8AN8qyB2tkDFK7lN4" TargetMode="External"/><Relationship Id="rId97" Type="http://schemas.openxmlformats.org/officeDocument/2006/relationships/hyperlink" Target="https://talan.bank.gov.ua/get-user-certificate/eKI8AaPbH6zrH9U_1nJW" TargetMode="External"/><Relationship Id="rId120" Type="http://schemas.openxmlformats.org/officeDocument/2006/relationships/hyperlink" Target="https://talan.bank.gov.ua/get-user-certificate/eKI8AXhi7ATZWxDBnDXF" TargetMode="External"/><Relationship Id="rId358" Type="http://schemas.openxmlformats.org/officeDocument/2006/relationships/hyperlink" Target="https://talan.bank.gov.ua/get-user-certificate/eKI8An2XNruFveZd7cvX" TargetMode="External"/><Relationship Id="rId162" Type="http://schemas.openxmlformats.org/officeDocument/2006/relationships/hyperlink" Target="https://talan.bank.gov.ua/get-user-certificate/eKI8A2qSLShqO8eKdKmX" TargetMode="External"/><Relationship Id="rId218" Type="http://schemas.openxmlformats.org/officeDocument/2006/relationships/hyperlink" Target="https://talan.bank.gov.ua/get-user-certificate/eKI8An8YNznPq3sXWVBS" TargetMode="External"/><Relationship Id="rId425" Type="http://schemas.openxmlformats.org/officeDocument/2006/relationships/hyperlink" Target="https://talan.bank.gov.ua/get-user-certificate/eKI8AdVQ4yuKsEcfc2u6" TargetMode="External"/><Relationship Id="rId467" Type="http://schemas.openxmlformats.org/officeDocument/2006/relationships/hyperlink" Target="https://talan.bank.gov.ua/get-user-certificate/eKI8ANkIQoLO7WUi0Cay" TargetMode="External"/><Relationship Id="rId271" Type="http://schemas.openxmlformats.org/officeDocument/2006/relationships/hyperlink" Target="https://talan.bank.gov.ua/get-user-certificate/eKI8AcofwcjykQFa1H8t" TargetMode="External"/><Relationship Id="rId24" Type="http://schemas.openxmlformats.org/officeDocument/2006/relationships/hyperlink" Target="https://talan.bank.gov.ua/get-user-certificate/eKI8ANkoEwMuOnS5UFpu" TargetMode="External"/><Relationship Id="rId66" Type="http://schemas.openxmlformats.org/officeDocument/2006/relationships/hyperlink" Target="https://talan.bank.gov.ua/get-user-certificate/eKI8AVipiY9pdfMRXJhf" TargetMode="External"/><Relationship Id="rId131" Type="http://schemas.openxmlformats.org/officeDocument/2006/relationships/hyperlink" Target="https://talan.bank.gov.ua/get-user-certificate/eKI8A5uwj1PeBCFti_4a" TargetMode="External"/><Relationship Id="rId327" Type="http://schemas.openxmlformats.org/officeDocument/2006/relationships/hyperlink" Target="https://talan.bank.gov.ua/get-user-certificate/eKI8ARdu2oO2v2betf_a" TargetMode="External"/><Relationship Id="rId369" Type="http://schemas.openxmlformats.org/officeDocument/2006/relationships/hyperlink" Target="https://talan.bank.gov.ua/get-user-certificate/eKI8AOmuv8g7zUegZ73k" TargetMode="External"/><Relationship Id="rId173" Type="http://schemas.openxmlformats.org/officeDocument/2006/relationships/hyperlink" Target="https://talan.bank.gov.ua/get-user-certificate/eKI8AcnPeKoMBiBTf7fl" TargetMode="External"/><Relationship Id="rId229" Type="http://schemas.openxmlformats.org/officeDocument/2006/relationships/hyperlink" Target="https://talan.bank.gov.ua/get-user-certificate/eKI8AGq98SfRdYUr0Xpe" TargetMode="External"/><Relationship Id="rId380" Type="http://schemas.openxmlformats.org/officeDocument/2006/relationships/hyperlink" Target="https://talan.bank.gov.ua/get-user-certificate/eKI8AivvKzxewuVV8BF4" TargetMode="External"/><Relationship Id="rId436" Type="http://schemas.openxmlformats.org/officeDocument/2006/relationships/hyperlink" Target="https://talan.bank.gov.ua/get-user-certificate/eKI8AsDv6WuMxCcmy-7H" TargetMode="External"/><Relationship Id="rId240" Type="http://schemas.openxmlformats.org/officeDocument/2006/relationships/hyperlink" Target="https://talan.bank.gov.ua/get-user-certificate/eKI8AzWYAYRhTqp995YV" TargetMode="External"/><Relationship Id="rId478" Type="http://schemas.openxmlformats.org/officeDocument/2006/relationships/hyperlink" Target="https://talan.bank.gov.ua/get-user-certificate/eKI8A5uxWxcDi1hLLUfi" TargetMode="External"/><Relationship Id="rId35" Type="http://schemas.openxmlformats.org/officeDocument/2006/relationships/hyperlink" Target="https://talan.bank.gov.ua/get-user-certificate/eKI8A3z2ThN2effxcu44" TargetMode="External"/><Relationship Id="rId77" Type="http://schemas.openxmlformats.org/officeDocument/2006/relationships/hyperlink" Target="https://talan.bank.gov.ua/get-user-certificate/eKI8AQrzLCm3GRjoB1ln" TargetMode="External"/><Relationship Id="rId100" Type="http://schemas.openxmlformats.org/officeDocument/2006/relationships/hyperlink" Target="https://talan.bank.gov.ua/get-user-certificate/eKI8A7aYc73Z3dKGRFp0" TargetMode="External"/><Relationship Id="rId282" Type="http://schemas.openxmlformats.org/officeDocument/2006/relationships/hyperlink" Target="https://talan.bank.gov.ua/get-user-certificate/eKI8A1B1_CHYPOSKW_HX" TargetMode="External"/><Relationship Id="rId338" Type="http://schemas.openxmlformats.org/officeDocument/2006/relationships/hyperlink" Target="https://talan.bank.gov.ua/get-user-certificate/eKI8AzyXJLPFXi6RjHK8" TargetMode="External"/><Relationship Id="rId503" Type="http://schemas.openxmlformats.org/officeDocument/2006/relationships/hyperlink" Target="https://talan.bank.gov.ua/get-user-certificate/eKI8Az_HQ7vfRfKdCOSu" TargetMode="External"/><Relationship Id="rId8" Type="http://schemas.openxmlformats.org/officeDocument/2006/relationships/hyperlink" Target="https://talan.bank.gov.ua/get-user-certificate/eKI8A5712z0NQCwqGHL1" TargetMode="External"/><Relationship Id="rId142" Type="http://schemas.openxmlformats.org/officeDocument/2006/relationships/hyperlink" Target="https://talan.bank.gov.ua/get-user-certificate/eKI8AawhdQAJ-ENeoxBP" TargetMode="External"/><Relationship Id="rId184" Type="http://schemas.openxmlformats.org/officeDocument/2006/relationships/hyperlink" Target="https://talan.bank.gov.ua/get-user-certificate/eKI8ABCyYuxFxFnP2BjL" TargetMode="External"/><Relationship Id="rId391" Type="http://schemas.openxmlformats.org/officeDocument/2006/relationships/hyperlink" Target="https://talan.bank.gov.ua/get-user-certificate/eKI8AZ-Pg_SAneKjDz3C" TargetMode="External"/><Relationship Id="rId405" Type="http://schemas.openxmlformats.org/officeDocument/2006/relationships/hyperlink" Target="https://talan.bank.gov.ua/get-user-certificate/eKI8AIkAWKe7FoC-PsHm" TargetMode="External"/><Relationship Id="rId447" Type="http://schemas.openxmlformats.org/officeDocument/2006/relationships/hyperlink" Target="https://talan.bank.gov.ua/get-user-certificate/eKI8AV0l_pd2q6bHeKoe" TargetMode="External"/><Relationship Id="rId251" Type="http://schemas.openxmlformats.org/officeDocument/2006/relationships/hyperlink" Target="https://talan.bank.gov.ua/get-user-certificate/eKI8ATWEb_kk38mWnf65" TargetMode="External"/><Relationship Id="rId489" Type="http://schemas.openxmlformats.org/officeDocument/2006/relationships/hyperlink" Target="https://talan.bank.gov.ua/get-user-certificate/eKI8ALfKKJrkIG6NLDj4" TargetMode="External"/><Relationship Id="rId46" Type="http://schemas.openxmlformats.org/officeDocument/2006/relationships/hyperlink" Target="https://talan.bank.gov.ua/get-user-certificate/eKI8AonNEY96BJAPBtO5" TargetMode="External"/><Relationship Id="rId293" Type="http://schemas.openxmlformats.org/officeDocument/2006/relationships/hyperlink" Target="https://talan.bank.gov.ua/get-user-certificate/eKI8Af1pPhMi8lJIRxSi" TargetMode="External"/><Relationship Id="rId307" Type="http://schemas.openxmlformats.org/officeDocument/2006/relationships/hyperlink" Target="https://talan.bank.gov.ua/get-user-certificate/eKI8AL1SJ-2W8ISsagKM" TargetMode="External"/><Relationship Id="rId349" Type="http://schemas.openxmlformats.org/officeDocument/2006/relationships/hyperlink" Target="https://talan.bank.gov.ua/get-user-certificate/eKI8AJXgho9IGi5XzP0-" TargetMode="External"/><Relationship Id="rId514" Type="http://schemas.openxmlformats.org/officeDocument/2006/relationships/hyperlink" Target="https://talan.bank.gov.ua/get-user-certificate/eKI8AuG4Ww6FdTvxEfG8" TargetMode="External"/><Relationship Id="rId88" Type="http://schemas.openxmlformats.org/officeDocument/2006/relationships/hyperlink" Target="https://talan.bank.gov.ua/get-user-certificate/eKI8AbLjqjN9GH2Vl1-7" TargetMode="External"/><Relationship Id="rId111" Type="http://schemas.openxmlformats.org/officeDocument/2006/relationships/hyperlink" Target="https://talan.bank.gov.ua/get-user-certificate/eKI8AzkIe_69PuPD1hxJ" TargetMode="External"/><Relationship Id="rId153" Type="http://schemas.openxmlformats.org/officeDocument/2006/relationships/hyperlink" Target="https://talan.bank.gov.ua/get-user-certificate/eKI8AReEK_Klp-lGbJvh" TargetMode="External"/><Relationship Id="rId195" Type="http://schemas.openxmlformats.org/officeDocument/2006/relationships/hyperlink" Target="https://talan.bank.gov.ua/get-user-certificate/eKI8AiMm0Sh1RVgJDSnY" TargetMode="External"/><Relationship Id="rId209" Type="http://schemas.openxmlformats.org/officeDocument/2006/relationships/hyperlink" Target="https://talan.bank.gov.ua/get-user-certificate/eKI8A0nVVS5kf8lRyBC2" TargetMode="External"/><Relationship Id="rId360" Type="http://schemas.openxmlformats.org/officeDocument/2006/relationships/hyperlink" Target="https://talan.bank.gov.ua/get-user-certificate/eKI8A-eq2VXbv6qcjc4_" TargetMode="External"/><Relationship Id="rId416" Type="http://schemas.openxmlformats.org/officeDocument/2006/relationships/hyperlink" Target="https://talan.bank.gov.ua/get-user-certificate/eKI8AvHv5eEFN3hXedAm" TargetMode="External"/><Relationship Id="rId220" Type="http://schemas.openxmlformats.org/officeDocument/2006/relationships/hyperlink" Target="https://talan.bank.gov.ua/get-user-certificate/eKI8AVVBw_mR4v2-zuKj" TargetMode="External"/><Relationship Id="rId458" Type="http://schemas.openxmlformats.org/officeDocument/2006/relationships/hyperlink" Target="https://talan.bank.gov.ua/get-user-certificate/eKI8AvdN3Z-oJPIRElcE" TargetMode="External"/><Relationship Id="rId15" Type="http://schemas.openxmlformats.org/officeDocument/2006/relationships/hyperlink" Target="https://talan.bank.gov.ua/get-user-certificate/eKI8AfoWa87hRuxrlOem" TargetMode="External"/><Relationship Id="rId57" Type="http://schemas.openxmlformats.org/officeDocument/2006/relationships/hyperlink" Target="https://talan.bank.gov.ua/get-user-certificate/eKI8A0LZvRKuP_n0rFaM" TargetMode="External"/><Relationship Id="rId262" Type="http://schemas.openxmlformats.org/officeDocument/2006/relationships/hyperlink" Target="https://talan.bank.gov.ua/get-user-certificate/eKI8AnVKzvIaZoCJbwYD" TargetMode="External"/><Relationship Id="rId318" Type="http://schemas.openxmlformats.org/officeDocument/2006/relationships/hyperlink" Target="https://talan.bank.gov.ua/get-user-certificate/eKI8AhPiWOSuz-HH-ETT" TargetMode="External"/><Relationship Id="rId99" Type="http://schemas.openxmlformats.org/officeDocument/2006/relationships/hyperlink" Target="https://talan.bank.gov.ua/get-user-certificate/eKI8AhX_-vaPbWL2MCja" TargetMode="External"/><Relationship Id="rId122" Type="http://schemas.openxmlformats.org/officeDocument/2006/relationships/hyperlink" Target="https://talan.bank.gov.ua/get-user-certificate/eKI8A5WqrWjJPX96vlMP" TargetMode="External"/><Relationship Id="rId164" Type="http://schemas.openxmlformats.org/officeDocument/2006/relationships/hyperlink" Target="https://talan.bank.gov.ua/get-user-certificate/eKI8Ajnxyp6tnbXVGTVX" TargetMode="External"/><Relationship Id="rId371" Type="http://schemas.openxmlformats.org/officeDocument/2006/relationships/hyperlink" Target="https://talan.bank.gov.ua/get-user-certificate/eKI8APt3-og5ucVAlgQZ" TargetMode="External"/><Relationship Id="rId427" Type="http://schemas.openxmlformats.org/officeDocument/2006/relationships/hyperlink" Target="https://talan.bank.gov.ua/get-user-certificate/eKI8ATSVfmRiu-vQgL2g" TargetMode="External"/><Relationship Id="rId469" Type="http://schemas.openxmlformats.org/officeDocument/2006/relationships/hyperlink" Target="https://talan.bank.gov.ua/get-user-certificate/eKI8AAjUW2t-KPZmazE8" TargetMode="External"/><Relationship Id="rId26" Type="http://schemas.openxmlformats.org/officeDocument/2006/relationships/hyperlink" Target="https://talan.bank.gov.ua/get-user-certificate/eKI8ANb5VaBMnGNGfRfc" TargetMode="External"/><Relationship Id="rId231" Type="http://schemas.openxmlformats.org/officeDocument/2006/relationships/hyperlink" Target="https://talan.bank.gov.ua/get-user-certificate/eKI8AATIuAE1ZO2pUK5o" TargetMode="External"/><Relationship Id="rId273" Type="http://schemas.openxmlformats.org/officeDocument/2006/relationships/hyperlink" Target="https://talan.bank.gov.ua/get-user-certificate/eKI8ARdbzmvX9rJto4yz" TargetMode="External"/><Relationship Id="rId329" Type="http://schemas.openxmlformats.org/officeDocument/2006/relationships/hyperlink" Target="https://talan.bank.gov.ua/get-user-certificate/eKI8ArtJhV6iwKh8F2ws" TargetMode="External"/><Relationship Id="rId480" Type="http://schemas.openxmlformats.org/officeDocument/2006/relationships/hyperlink" Target="https://talan.bank.gov.ua/get-user-certificate/eKI8AR0JoftmftB_58IK" TargetMode="External"/><Relationship Id="rId68" Type="http://schemas.openxmlformats.org/officeDocument/2006/relationships/hyperlink" Target="https://talan.bank.gov.ua/get-user-certificate/eKI8AUon6F9SdubeEUtK" TargetMode="External"/><Relationship Id="rId133" Type="http://schemas.openxmlformats.org/officeDocument/2006/relationships/hyperlink" Target="https://talan.bank.gov.ua/get-user-certificate/eKI8A-7KDz-AgH2N71NZ" TargetMode="External"/><Relationship Id="rId175" Type="http://schemas.openxmlformats.org/officeDocument/2006/relationships/hyperlink" Target="https://talan.bank.gov.ua/get-user-certificate/eKI8AdnLys8UvYBMPIuX" TargetMode="External"/><Relationship Id="rId340" Type="http://schemas.openxmlformats.org/officeDocument/2006/relationships/hyperlink" Target="https://talan.bank.gov.ua/get-user-certificate/eKI8AQZTw7M1FntqvRja" TargetMode="External"/><Relationship Id="rId200" Type="http://schemas.openxmlformats.org/officeDocument/2006/relationships/hyperlink" Target="https://talan.bank.gov.ua/get-user-certificate/eKI8A5yhfjNhliEN76lu" TargetMode="External"/><Relationship Id="rId382" Type="http://schemas.openxmlformats.org/officeDocument/2006/relationships/hyperlink" Target="https://talan.bank.gov.ua/get-user-certificate/eKI8AvGoDXVDBpoGWjcC" TargetMode="External"/><Relationship Id="rId438" Type="http://schemas.openxmlformats.org/officeDocument/2006/relationships/hyperlink" Target="https://talan.bank.gov.ua/get-user-certificate/eKI8AFmdvSFcKoU1lGHQ" TargetMode="External"/><Relationship Id="rId242" Type="http://schemas.openxmlformats.org/officeDocument/2006/relationships/hyperlink" Target="https://talan.bank.gov.ua/get-user-certificate/eKI8AzSSpCnLnSos6-uc" TargetMode="External"/><Relationship Id="rId284" Type="http://schemas.openxmlformats.org/officeDocument/2006/relationships/hyperlink" Target="https://talan.bank.gov.ua/get-user-certificate/eKI8AZklonJ4ON5iOIlH" TargetMode="External"/><Relationship Id="rId491" Type="http://schemas.openxmlformats.org/officeDocument/2006/relationships/hyperlink" Target="https://talan.bank.gov.ua/get-user-certificate/eKI8AXtTojyZqVNswasQ" TargetMode="External"/><Relationship Id="rId505" Type="http://schemas.openxmlformats.org/officeDocument/2006/relationships/hyperlink" Target="https://talan.bank.gov.ua/get-user-certificate/eKI8AN_FuYS6QchELX0-" TargetMode="External"/><Relationship Id="rId37" Type="http://schemas.openxmlformats.org/officeDocument/2006/relationships/hyperlink" Target="https://talan.bank.gov.ua/get-user-certificate/eKI8AvULx10iH79rAAtC" TargetMode="External"/><Relationship Id="rId79" Type="http://schemas.openxmlformats.org/officeDocument/2006/relationships/hyperlink" Target="https://talan.bank.gov.ua/get-user-certificate/eKI8Auge0nD7Zd8lJvSh" TargetMode="External"/><Relationship Id="rId102" Type="http://schemas.openxmlformats.org/officeDocument/2006/relationships/hyperlink" Target="https://talan.bank.gov.ua/get-user-certificate/eKI8AsZ2Wu15pmS8HDci" TargetMode="External"/><Relationship Id="rId144" Type="http://schemas.openxmlformats.org/officeDocument/2006/relationships/hyperlink" Target="https://talan.bank.gov.ua/get-user-certificate/eKI8AZCS8KULKgoTQB_o" TargetMode="External"/><Relationship Id="rId90" Type="http://schemas.openxmlformats.org/officeDocument/2006/relationships/hyperlink" Target="https://talan.bank.gov.ua/get-user-certificate/eKI8A9HW3-6S7rN6gYQx" TargetMode="External"/><Relationship Id="rId186" Type="http://schemas.openxmlformats.org/officeDocument/2006/relationships/hyperlink" Target="https://talan.bank.gov.ua/get-user-certificate/eKI8A-xHydJ5R3K5X0sy" TargetMode="External"/><Relationship Id="rId351" Type="http://schemas.openxmlformats.org/officeDocument/2006/relationships/hyperlink" Target="https://talan.bank.gov.ua/get-user-certificate/eKI8Af2UytVcz4bI3bjR" TargetMode="External"/><Relationship Id="rId393" Type="http://schemas.openxmlformats.org/officeDocument/2006/relationships/hyperlink" Target="https://talan.bank.gov.ua/get-user-certificate/eKI8A9oXRWKEeYOv0x-r" TargetMode="External"/><Relationship Id="rId407" Type="http://schemas.openxmlformats.org/officeDocument/2006/relationships/hyperlink" Target="https://talan.bank.gov.ua/get-user-certificate/eKI8AMMCNf55CakHlzDZ" TargetMode="External"/><Relationship Id="rId449" Type="http://schemas.openxmlformats.org/officeDocument/2006/relationships/hyperlink" Target="https://talan.bank.gov.ua/get-user-certificate/eKI8Auzw-pbDMhIvjUqa" TargetMode="External"/><Relationship Id="rId211" Type="http://schemas.openxmlformats.org/officeDocument/2006/relationships/hyperlink" Target="https://talan.bank.gov.ua/get-user-certificate/eKI8Ajkpxf5kcs1yb1EY" TargetMode="External"/><Relationship Id="rId253" Type="http://schemas.openxmlformats.org/officeDocument/2006/relationships/hyperlink" Target="https://talan.bank.gov.ua/get-user-certificate/eKI8AhAhQNbY6gJeHaK4" TargetMode="External"/><Relationship Id="rId295" Type="http://schemas.openxmlformats.org/officeDocument/2006/relationships/hyperlink" Target="https://talan.bank.gov.ua/get-user-certificate/eKI8AKkFhEpw9mMueNM4" TargetMode="External"/><Relationship Id="rId309" Type="http://schemas.openxmlformats.org/officeDocument/2006/relationships/hyperlink" Target="https://talan.bank.gov.ua/get-user-certificate/eKI8AdOv8hvfsS1_ac7L" TargetMode="External"/><Relationship Id="rId460" Type="http://schemas.openxmlformats.org/officeDocument/2006/relationships/hyperlink" Target="https://talan.bank.gov.ua/get-user-certificate/eKI8AccKxQH-dysWUD_p" TargetMode="External"/><Relationship Id="rId516" Type="http://schemas.openxmlformats.org/officeDocument/2006/relationships/hyperlink" Target="https://talan.bank.gov.ua/get-user-certificate/eKI8AdpYlrZhazrdIPdA" TargetMode="External"/><Relationship Id="rId48" Type="http://schemas.openxmlformats.org/officeDocument/2006/relationships/hyperlink" Target="https://talan.bank.gov.ua/get-user-certificate/eKI8AzpH2dzUysowI-C-" TargetMode="External"/><Relationship Id="rId113" Type="http://schemas.openxmlformats.org/officeDocument/2006/relationships/hyperlink" Target="https://talan.bank.gov.ua/get-user-certificate/eKI8AhwX0C_wWn8qlr5q" TargetMode="External"/><Relationship Id="rId320" Type="http://schemas.openxmlformats.org/officeDocument/2006/relationships/hyperlink" Target="https://talan.bank.gov.ua/get-user-certificate/eKI8ALSd9fGsRGvyeTNn" TargetMode="External"/><Relationship Id="rId155" Type="http://schemas.openxmlformats.org/officeDocument/2006/relationships/hyperlink" Target="https://talan.bank.gov.ua/get-user-certificate/eKI8AsOajAqDtUG8XZ9e" TargetMode="External"/><Relationship Id="rId197" Type="http://schemas.openxmlformats.org/officeDocument/2006/relationships/hyperlink" Target="https://talan.bank.gov.ua/get-user-certificate/eKI8AaqNLAfZCEQl4tDT" TargetMode="External"/><Relationship Id="rId362" Type="http://schemas.openxmlformats.org/officeDocument/2006/relationships/hyperlink" Target="https://talan.bank.gov.ua/get-user-certificate/eKI8AdMK5eX7SapL8EKH" TargetMode="External"/><Relationship Id="rId418" Type="http://schemas.openxmlformats.org/officeDocument/2006/relationships/hyperlink" Target="https://talan.bank.gov.ua/get-user-certificate/eKI8Ajq1msPALelqpX0W" TargetMode="External"/><Relationship Id="rId222" Type="http://schemas.openxmlformats.org/officeDocument/2006/relationships/hyperlink" Target="https://talan.bank.gov.ua/get-user-certificate/eKI8ANvdNMQxyEGaTVjz" TargetMode="External"/><Relationship Id="rId264" Type="http://schemas.openxmlformats.org/officeDocument/2006/relationships/hyperlink" Target="https://talan.bank.gov.ua/get-user-certificate/eKI8Ad0ya1JDMmVvTza9" TargetMode="External"/><Relationship Id="rId471" Type="http://schemas.openxmlformats.org/officeDocument/2006/relationships/hyperlink" Target="https://talan.bank.gov.ua/get-user-certificate/eKI8AljEknUsEVp10JMI" TargetMode="External"/><Relationship Id="rId17" Type="http://schemas.openxmlformats.org/officeDocument/2006/relationships/hyperlink" Target="https://talan.bank.gov.ua/get-user-certificate/eKI8AOGuQkHjVptEoB9Y" TargetMode="External"/><Relationship Id="rId59" Type="http://schemas.openxmlformats.org/officeDocument/2006/relationships/hyperlink" Target="https://talan.bank.gov.ua/get-user-certificate/eKI8A_YdCl4uBDJJLQbO" TargetMode="External"/><Relationship Id="rId124" Type="http://schemas.openxmlformats.org/officeDocument/2006/relationships/hyperlink" Target="https://talan.bank.gov.ua/get-user-certificate/eKI8A4ZMu1sUn69-t-uc" TargetMode="External"/><Relationship Id="rId70" Type="http://schemas.openxmlformats.org/officeDocument/2006/relationships/hyperlink" Target="https://talan.bank.gov.ua/get-user-certificate/eKI8AHb76svfGrLEhLsb" TargetMode="External"/><Relationship Id="rId166" Type="http://schemas.openxmlformats.org/officeDocument/2006/relationships/hyperlink" Target="https://talan.bank.gov.ua/get-user-certificate/eKI8A8JpAcF4UY0hlBi1" TargetMode="External"/><Relationship Id="rId331" Type="http://schemas.openxmlformats.org/officeDocument/2006/relationships/hyperlink" Target="https://talan.bank.gov.ua/get-user-certificate/eKI8AfnVEECBept9HERN" TargetMode="External"/><Relationship Id="rId373" Type="http://schemas.openxmlformats.org/officeDocument/2006/relationships/hyperlink" Target="https://talan.bank.gov.ua/get-user-certificate/eKI8AT8ICRUJzB8ZfuJH" TargetMode="External"/><Relationship Id="rId429" Type="http://schemas.openxmlformats.org/officeDocument/2006/relationships/hyperlink" Target="https://talan.bank.gov.ua/get-user-certificate/eKI8AJBAIeOxPomQDKe_" TargetMode="External"/><Relationship Id="rId1" Type="http://schemas.openxmlformats.org/officeDocument/2006/relationships/hyperlink" Target="https://talan.bank.gov.ua/get-user-certificate/eKI8AWIe4BW6ouUg1v-H" TargetMode="External"/><Relationship Id="rId233" Type="http://schemas.openxmlformats.org/officeDocument/2006/relationships/hyperlink" Target="https://talan.bank.gov.ua/get-user-certificate/eKI8Am9i5Q7f0yg-R1kI" TargetMode="External"/><Relationship Id="rId440" Type="http://schemas.openxmlformats.org/officeDocument/2006/relationships/hyperlink" Target="https://talan.bank.gov.ua/get-user-certificate/eKI8Ax1dozUIELbJu0oC" TargetMode="External"/><Relationship Id="rId28" Type="http://schemas.openxmlformats.org/officeDocument/2006/relationships/hyperlink" Target="https://talan.bank.gov.ua/get-user-certificate/eKI8APL-NTqKp5fXxkEk" TargetMode="External"/><Relationship Id="rId275" Type="http://schemas.openxmlformats.org/officeDocument/2006/relationships/hyperlink" Target="https://talan.bank.gov.ua/get-user-certificate/eKI8AXG6krP7BktaVMef" TargetMode="External"/><Relationship Id="rId300" Type="http://schemas.openxmlformats.org/officeDocument/2006/relationships/hyperlink" Target="https://talan.bank.gov.ua/get-user-certificate/eKI8ABxLiEG5RRNOGVUw" TargetMode="External"/><Relationship Id="rId482" Type="http://schemas.openxmlformats.org/officeDocument/2006/relationships/hyperlink" Target="https://talan.bank.gov.ua/get-user-certificate/eKI8AroGswMbGCbdNZkV" TargetMode="External"/><Relationship Id="rId81" Type="http://schemas.openxmlformats.org/officeDocument/2006/relationships/hyperlink" Target="https://talan.bank.gov.ua/get-user-certificate/eKI8AxWOJ43Sz0fw66-w" TargetMode="External"/><Relationship Id="rId135" Type="http://schemas.openxmlformats.org/officeDocument/2006/relationships/hyperlink" Target="https://talan.bank.gov.ua/get-user-certificate/eKI8Aj6FxVkR1FnGRRWl" TargetMode="External"/><Relationship Id="rId177" Type="http://schemas.openxmlformats.org/officeDocument/2006/relationships/hyperlink" Target="https://talan.bank.gov.ua/get-user-certificate/eKI8AkUGbmY3bo2pyfQR" TargetMode="External"/><Relationship Id="rId342" Type="http://schemas.openxmlformats.org/officeDocument/2006/relationships/hyperlink" Target="https://talan.bank.gov.ua/get-user-certificate/eKI8ABZ8BHNGq7l0WfKJ" TargetMode="External"/><Relationship Id="rId384" Type="http://schemas.openxmlformats.org/officeDocument/2006/relationships/hyperlink" Target="https://talan.bank.gov.ua/get-user-certificate/eKI8AwBiimdAofJfkS4e" TargetMode="External"/><Relationship Id="rId202" Type="http://schemas.openxmlformats.org/officeDocument/2006/relationships/hyperlink" Target="https://talan.bank.gov.ua/get-user-certificate/eKI8Aqp5PEJMuaFjMjmz" TargetMode="External"/><Relationship Id="rId244" Type="http://schemas.openxmlformats.org/officeDocument/2006/relationships/hyperlink" Target="https://talan.bank.gov.ua/get-user-certificate/eKI8AI2D7ISVQD8YIh8H" TargetMode="External"/><Relationship Id="rId39" Type="http://schemas.openxmlformats.org/officeDocument/2006/relationships/hyperlink" Target="https://talan.bank.gov.ua/get-user-certificate/eKI8AP0P8xi-jDduPTbU" TargetMode="External"/><Relationship Id="rId286" Type="http://schemas.openxmlformats.org/officeDocument/2006/relationships/hyperlink" Target="https://talan.bank.gov.ua/get-user-certificate/eKI8AHnWbdLF2I5Jsvjl" TargetMode="External"/><Relationship Id="rId451" Type="http://schemas.openxmlformats.org/officeDocument/2006/relationships/hyperlink" Target="https://talan.bank.gov.ua/get-user-certificate/eKI8AO0Nhh5lMKXwG70X" TargetMode="External"/><Relationship Id="rId493" Type="http://schemas.openxmlformats.org/officeDocument/2006/relationships/hyperlink" Target="https://talan.bank.gov.ua/get-user-certificate/eKI8AFRhwRWH7Mgg8l4D" TargetMode="External"/><Relationship Id="rId507" Type="http://schemas.openxmlformats.org/officeDocument/2006/relationships/hyperlink" Target="https://talan.bank.gov.ua/get-user-certificate/eKI8Au_BhYQF4n52EcAu" TargetMode="External"/><Relationship Id="rId50" Type="http://schemas.openxmlformats.org/officeDocument/2006/relationships/hyperlink" Target="https://talan.bank.gov.ua/get-user-certificate/eKI8AeEVle0TEmkzHAex" TargetMode="External"/><Relationship Id="rId104" Type="http://schemas.openxmlformats.org/officeDocument/2006/relationships/hyperlink" Target="https://talan.bank.gov.ua/get-user-certificate/eKI8ANUofHOKoZusQ_7m" TargetMode="External"/><Relationship Id="rId146" Type="http://schemas.openxmlformats.org/officeDocument/2006/relationships/hyperlink" Target="https://talan.bank.gov.ua/get-user-certificate/eKI8AM2NN3cLZVWMNYsf" TargetMode="External"/><Relationship Id="rId188" Type="http://schemas.openxmlformats.org/officeDocument/2006/relationships/hyperlink" Target="https://talan.bank.gov.ua/get-user-certificate/eKI8A1t0De7Vr3P4-KBq" TargetMode="External"/><Relationship Id="rId311" Type="http://schemas.openxmlformats.org/officeDocument/2006/relationships/hyperlink" Target="https://talan.bank.gov.ua/get-user-certificate/eKI8AVbAv2fL-t0TJmFG" TargetMode="External"/><Relationship Id="rId353" Type="http://schemas.openxmlformats.org/officeDocument/2006/relationships/hyperlink" Target="https://talan.bank.gov.ua/get-user-certificate/eKI8A3K7--5emIA7OsEp" TargetMode="External"/><Relationship Id="rId395" Type="http://schemas.openxmlformats.org/officeDocument/2006/relationships/hyperlink" Target="https://talan.bank.gov.ua/get-user-certificate/eKI8Arkd25l0WZ_rl3PO" TargetMode="External"/><Relationship Id="rId409" Type="http://schemas.openxmlformats.org/officeDocument/2006/relationships/hyperlink" Target="https://talan.bank.gov.ua/get-user-certificate/eKI8AsZELIR2g4YjRgm1" TargetMode="External"/><Relationship Id="rId92" Type="http://schemas.openxmlformats.org/officeDocument/2006/relationships/hyperlink" Target="https://talan.bank.gov.ua/get-user-certificate/eKI8AgKc1zP3-_3mvSU1" TargetMode="External"/><Relationship Id="rId213" Type="http://schemas.openxmlformats.org/officeDocument/2006/relationships/hyperlink" Target="https://talan.bank.gov.ua/get-user-certificate/eKI8AoPXnMz4ZL_ZWtxF" TargetMode="External"/><Relationship Id="rId420" Type="http://schemas.openxmlformats.org/officeDocument/2006/relationships/hyperlink" Target="https://talan.bank.gov.ua/get-user-certificate/eKI8AuBoDGWK2re0vLsJ" TargetMode="External"/><Relationship Id="rId255" Type="http://schemas.openxmlformats.org/officeDocument/2006/relationships/hyperlink" Target="https://talan.bank.gov.ua/get-user-certificate/eKI8Ad_8W_R9ifdNkf28" TargetMode="External"/><Relationship Id="rId297" Type="http://schemas.openxmlformats.org/officeDocument/2006/relationships/hyperlink" Target="https://talan.bank.gov.ua/get-user-certificate/eKI8Az4HyeG98ZyWN2y5" TargetMode="External"/><Relationship Id="rId462" Type="http://schemas.openxmlformats.org/officeDocument/2006/relationships/hyperlink" Target="https://talan.bank.gov.ua/get-user-certificate/eKI8ACDJe6zTeGfbsyT-" TargetMode="External"/><Relationship Id="rId518" Type="http://schemas.openxmlformats.org/officeDocument/2006/relationships/hyperlink" Target="https://talan.bank.gov.ua/get-user-certificate/eKI8AzNmolZgIJCvamkx" TargetMode="External"/><Relationship Id="rId115" Type="http://schemas.openxmlformats.org/officeDocument/2006/relationships/hyperlink" Target="https://talan.bank.gov.ua/get-user-certificate/eKI8A0wQt8udVw-ek6A0" TargetMode="External"/><Relationship Id="rId157" Type="http://schemas.openxmlformats.org/officeDocument/2006/relationships/hyperlink" Target="https://talan.bank.gov.ua/get-user-certificate/eKI8A8FKMDRqD_62CWCw" TargetMode="External"/><Relationship Id="rId322" Type="http://schemas.openxmlformats.org/officeDocument/2006/relationships/hyperlink" Target="https://talan.bank.gov.ua/get-user-certificate/eKI8A70lMl-YKdHJdRPy" TargetMode="External"/><Relationship Id="rId364" Type="http://schemas.openxmlformats.org/officeDocument/2006/relationships/hyperlink" Target="https://talan.bank.gov.ua/get-user-certificate/eKI8A_I_2E_YKt_fz6BG" TargetMode="External"/><Relationship Id="rId61" Type="http://schemas.openxmlformats.org/officeDocument/2006/relationships/hyperlink" Target="https://talan.bank.gov.ua/get-user-certificate/eKI8Ai9CzEPWmX6I1v7C" TargetMode="External"/><Relationship Id="rId199" Type="http://schemas.openxmlformats.org/officeDocument/2006/relationships/hyperlink" Target="https://talan.bank.gov.ua/get-user-certificate/eKI8Aoi5oUm-U6nrA44c" TargetMode="External"/><Relationship Id="rId19" Type="http://schemas.openxmlformats.org/officeDocument/2006/relationships/hyperlink" Target="https://talan.bank.gov.ua/get-user-certificate/eKI8AiN4k8Dqvw9lKfex" TargetMode="External"/><Relationship Id="rId224" Type="http://schemas.openxmlformats.org/officeDocument/2006/relationships/hyperlink" Target="https://talan.bank.gov.ua/get-user-certificate/eKI8Az2aEUkQAcGiiSfg" TargetMode="External"/><Relationship Id="rId266" Type="http://schemas.openxmlformats.org/officeDocument/2006/relationships/hyperlink" Target="https://talan.bank.gov.ua/get-user-certificate/eKI8ALXvAZdIKBvMv_8w" TargetMode="External"/><Relationship Id="rId431" Type="http://schemas.openxmlformats.org/officeDocument/2006/relationships/hyperlink" Target="https://talan.bank.gov.ua/get-user-certificate/eKI8AkdVlguABHS0KCbT" TargetMode="External"/><Relationship Id="rId473" Type="http://schemas.openxmlformats.org/officeDocument/2006/relationships/hyperlink" Target="https://talan.bank.gov.ua/get-user-certificate/eKI8A5Afy0YoXuOi8UIR" TargetMode="External"/><Relationship Id="rId30" Type="http://schemas.openxmlformats.org/officeDocument/2006/relationships/hyperlink" Target="https://talan.bank.gov.ua/get-user-certificate/eKI8APXHQUyRHSWpl3L_" TargetMode="External"/><Relationship Id="rId126" Type="http://schemas.openxmlformats.org/officeDocument/2006/relationships/hyperlink" Target="https://talan.bank.gov.ua/get-user-certificate/eKI8AWNFBzupzzJbNkD4" TargetMode="External"/><Relationship Id="rId168" Type="http://schemas.openxmlformats.org/officeDocument/2006/relationships/hyperlink" Target="https://talan.bank.gov.ua/get-user-certificate/eKI8AOzsG2cJTqxS6CcS" TargetMode="External"/><Relationship Id="rId333" Type="http://schemas.openxmlformats.org/officeDocument/2006/relationships/hyperlink" Target="https://talan.bank.gov.ua/get-user-certificate/eKI8Adzaz238RG2Ka1KM" TargetMode="External"/><Relationship Id="rId72" Type="http://schemas.openxmlformats.org/officeDocument/2006/relationships/hyperlink" Target="https://talan.bank.gov.ua/get-user-certificate/eKI8AqVV_ckS4q0TEp1F" TargetMode="External"/><Relationship Id="rId375" Type="http://schemas.openxmlformats.org/officeDocument/2006/relationships/hyperlink" Target="https://talan.bank.gov.ua/get-user-certificate/eKI8Awn5tgwgs-3z1tH9" TargetMode="External"/><Relationship Id="rId3" Type="http://schemas.openxmlformats.org/officeDocument/2006/relationships/hyperlink" Target="https://talan.bank.gov.ua/get-user-certificate/eKI8A5NoAcGDzhux6_N0" TargetMode="External"/><Relationship Id="rId235" Type="http://schemas.openxmlformats.org/officeDocument/2006/relationships/hyperlink" Target="https://talan.bank.gov.ua/get-user-certificate/eKI8Ac3J3uM4RqJ_hjC4" TargetMode="External"/><Relationship Id="rId277" Type="http://schemas.openxmlformats.org/officeDocument/2006/relationships/hyperlink" Target="https://talan.bank.gov.ua/get-user-certificate/eKI8AyhdBe-0PNOuZ_xc" TargetMode="External"/><Relationship Id="rId400" Type="http://schemas.openxmlformats.org/officeDocument/2006/relationships/hyperlink" Target="https://talan.bank.gov.ua/get-user-certificate/eKI8A4BQQgq6J3kK0o9q" TargetMode="External"/><Relationship Id="rId442" Type="http://schemas.openxmlformats.org/officeDocument/2006/relationships/hyperlink" Target="https://talan.bank.gov.ua/get-user-certificate/eKI8A912ACqwE852Iymv" TargetMode="External"/><Relationship Id="rId484" Type="http://schemas.openxmlformats.org/officeDocument/2006/relationships/hyperlink" Target="https://talan.bank.gov.ua/get-user-certificate/eKI8AWuuemtFwm1kkrT7" TargetMode="External"/><Relationship Id="rId137" Type="http://schemas.openxmlformats.org/officeDocument/2006/relationships/hyperlink" Target="https://talan.bank.gov.ua/get-user-certificate/eKI8AeXiSuX8XGjgaMLd" TargetMode="External"/><Relationship Id="rId302" Type="http://schemas.openxmlformats.org/officeDocument/2006/relationships/hyperlink" Target="https://talan.bank.gov.ua/get-user-certificate/eKI8AMPL8joN6Mfv4phy" TargetMode="External"/><Relationship Id="rId344" Type="http://schemas.openxmlformats.org/officeDocument/2006/relationships/hyperlink" Target="https://talan.bank.gov.ua/get-user-certificate/eKI8A6zGb4ChKhrh4IQJ" TargetMode="External"/><Relationship Id="rId41" Type="http://schemas.openxmlformats.org/officeDocument/2006/relationships/hyperlink" Target="https://talan.bank.gov.ua/get-user-certificate/eKI8AzOPBTouXQXtOKHM" TargetMode="External"/><Relationship Id="rId83" Type="http://schemas.openxmlformats.org/officeDocument/2006/relationships/hyperlink" Target="https://talan.bank.gov.ua/get-user-certificate/eKI8AArvqfpGwxpJ8pnQ" TargetMode="External"/><Relationship Id="rId179" Type="http://schemas.openxmlformats.org/officeDocument/2006/relationships/hyperlink" Target="https://talan.bank.gov.ua/get-user-certificate/eKI8AOtxvqubAVGanYH_" TargetMode="External"/><Relationship Id="rId386" Type="http://schemas.openxmlformats.org/officeDocument/2006/relationships/hyperlink" Target="https://talan.bank.gov.ua/get-user-certificate/eKI8AYm09nN-_Je6KR7Q" TargetMode="External"/><Relationship Id="rId190" Type="http://schemas.openxmlformats.org/officeDocument/2006/relationships/hyperlink" Target="https://talan.bank.gov.ua/get-user-certificate/eKI8A7Pqi_DlsJ0-igfc" TargetMode="External"/><Relationship Id="rId204" Type="http://schemas.openxmlformats.org/officeDocument/2006/relationships/hyperlink" Target="https://talan.bank.gov.ua/get-user-certificate/eKI8AtiSiTFcvpiFIuyL" TargetMode="External"/><Relationship Id="rId246" Type="http://schemas.openxmlformats.org/officeDocument/2006/relationships/hyperlink" Target="https://talan.bank.gov.ua/get-user-certificate/eKI8AW3o0H8y4Z8eCBLi" TargetMode="External"/><Relationship Id="rId288" Type="http://schemas.openxmlformats.org/officeDocument/2006/relationships/hyperlink" Target="https://talan.bank.gov.ua/get-user-certificate/eKI8AEBhbtO-dFXT4BgB" TargetMode="External"/><Relationship Id="rId411" Type="http://schemas.openxmlformats.org/officeDocument/2006/relationships/hyperlink" Target="https://talan.bank.gov.ua/get-user-certificate/eKI8AfHGoplKJj7sA4YE" TargetMode="External"/><Relationship Id="rId453" Type="http://schemas.openxmlformats.org/officeDocument/2006/relationships/hyperlink" Target="https://talan.bank.gov.ua/get-user-certificate/eKI8A_wKlQMYCNSmO8Ne" TargetMode="External"/><Relationship Id="rId509" Type="http://schemas.openxmlformats.org/officeDocument/2006/relationships/hyperlink" Target="https://talan.bank.gov.ua/get-user-certificate/eKI8AxWBqeoC_NlYKu3l" TargetMode="External"/><Relationship Id="rId106" Type="http://schemas.openxmlformats.org/officeDocument/2006/relationships/hyperlink" Target="https://talan.bank.gov.ua/get-user-certificate/eKI8Azn9LwkCA7nDXXEM" TargetMode="External"/><Relationship Id="rId313" Type="http://schemas.openxmlformats.org/officeDocument/2006/relationships/hyperlink" Target="https://talan.bank.gov.ua/get-user-certificate/eKI8AYjg5Len0h8VoxEm" TargetMode="External"/><Relationship Id="rId495" Type="http://schemas.openxmlformats.org/officeDocument/2006/relationships/hyperlink" Target="https://talan.bank.gov.ua/get-user-certificate/eKI8ArTMvNgDk4ySk-gZ" TargetMode="External"/><Relationship Id="rId10" Type="http://schemas.openxmlformats.org/officeDocument/2006/relationships/hyperlink" Target="https://talan.bank.gov.ua/get-user-certificate/eKI8AV-ZvNONAPABQ9zN" TargetMode="External"/><Relationship Id="rId52" Type="http://schemas.openxmlformats.org/officeDocument/2006/relationships/hyperlink" Target="https://talan.bank.gov.ua/get-user-certificate/eKI8ADc9Djdr-JixnXLd" TargetMode="External"/><Relationship Id="rId94" Type="http://schemas.openxmlformats.org/officeDocument/2006/relationships/hyperlink" Target="https://talan.bank.gov.ua/get-user-certificate/eKI8ANaQ8Z1pphHOwKAD" TargetMode="External"/><Relationship Id="rId148" Type="http://schemas.openxmlformats.org/officeDocument/2006/relationships/hyperlink" Target="https://talan.bank.gov.ua/get-user-certificate/eKI8AJ5yTHQ6nG-eAGeU" TargetMode="External"/><Relationship Id="rId355" Type="http://schemas.openxmlformats.org/officeDocument/2006/relationships/hyperlink" Target="https://talan.bank.gov.ua/get-user-certificate/eKI8A4kzz4gQDeLoCJgn" TargetMode="External"/><Relationship Id="rId397" Type="http://schemas.openxmlformats.org/officeDocument/2006/relationships/hyperlink" Target="https://talan.bank.gov.ua/get-user-certificate/eKI8A4tZGRBKemeik25c" TargetMode="External"/><Relationship Id="rId520" Type="http://schemas.openxmlformats.org/officeDocument/2006/relationships/hyperlink" Target="https://talan.bank.gov.ua/get-user-certificate/eKI8AnG-XIhk28BKxuEg" TargetMode="External"/><Relationship Id="rId215" Type="http://schemas.openxmlformats.org/officeDocument/2006/relationships/hyperlink" Target="https://talan.bank.gov.ua/get-user-certificate/eKI8ApnD7fvFVqqqgYPd" TargetMode="External"/><Relationship Id="rId257" Type="http://schemas.openxmlformats.org/officeDocument/2006/relationships/hyperlink" Target="https://talan.bank.gov.ua/get-user-certificate/eKI8AjatzfiXLWwqYLSV" TargetMode="External"/><Relationship Id="rId422" Type="http://schemas.openxmlformats.org/officeDocument/2006/relationships/hyperlink" Target="https://talan.bank.gov.ua/get-user-certificate/eKI8A7kHEWpHCI-hOAqr" TargetMode="External"/><Relationship Id="rId464" Type="http://schemas.openxmlformats.org/officeDocument/2006/relationships/hyperlink" Target="https://talan.bank.gov.ua/get-user-certificate/eKI8AUVresZxmgLmi6KY" TargetMode="External"/><Relationship Id="rId299" Type="http://schemas.openxmlformats.org/officeDocument/2006/relationships/hyperlink" Target="https://talan.bank.gov.ua/get-user-certificate/eKI8A_vPQuiAKNDk8yV-" TargetMode="External"/><Relationship Id="rId63" Type="http://schemas.openxmlformats.org/officeDocument/2006/relationships/hyperlink" Target="https://talan.bank.gov.ua/get-user-certificate/eKI8AWSCWxbC02EJdvIB" TargetMode="External"/><Relationship Id="rId159" Type="http://schemas.openxmlformats.org/officeDocument/2006/relationships/hyperlink" Target="https://talan.bank.gov.ua/get-user-certificate/eKI8AMco8JlS_dJPNYOC" TargetMode="External"/><Relationship Id="rId366" Type="http://schemas.openxmlformats.org/officeDocument/2006/relationships/hyperlink" Target="https://talan.bank.gov.ua/get-user-certificate/eKI8AtNJqDQjEt7qyC6Z" TargetMode="External"/><Relationship Id="rId226" Type="http://schemas.openxmlformats.org/officeDocument/2006/relationships/hyperlink" Target="https://talan.bank.gov.ua/get-user-certificate/eKI8AeA7cZ9C8pGZRRc3" TargetMode="External"/><Relationship Id="rId433" Type="http://schemas.openxmlformats.org/officeDocument/2006/relationships/hyperlink" Target="https://talan.bank.gov.ua/get-user-certificate/eKI8AeVjGk3PhClb4Wd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5"/>
  <sheetViews>
    <sheetView tabSelected="1" workbookViewId="0">
      <selection activeCell="F10" sqref="F10"/>
    </sheetView>
  </sheetViews>
  <sheetFormatPr defaultRowHeight="14.4" x14ac:dyDescent="0.3"/>
  <cols>
    <col min="1" max="1" width="8.88671875" style="4"/>
    <col min="2" max="2" width="12.6640625" customWidth="1"/>
    <col min="3" max="3" width="31.6640625" customWidth="1"/>
    <col min="4" max="4" width="22.33203125" customWidth="1"/>
  </cols>
  <sheetData>
    <row r="1" spans="1:4" s="3" customFormat="1" ht="28.8" x14ac:dyDescent="0.3">
      <c r="A1" s="2" t="s">
        <v>1050</v>
      </c>
      <c r="B1" s="1" t="s">
        <v>1051</v>
      </c>
      <c r="C1" s="2" t="s">
        <v>0</v>
      </c>
      <c r="D1" s="1" t="s">
        <v>1</v>
      </c>
    </row>
    <row r="2" spans="1:4" x14ac:dyDescent="0.3">
      <c r="A2" s="4">
        <v>1</v>
      </c>
      <c r="B2" t="s">
        <v>2</v>
      </c>
      <c r="C2" t="s">
        <v>3</v>
      </c>
      <c r="D2" t="str">
        <f>HYPERLINK("https://talan.bank.gov.ua/get-user-certificate/eKI8AWIe4BW6ouUg1v-H","Завантажити сертифікат")</f>
        <v>Завантажити сертифікат</v>
      </c>
    </row>
    <row r="3" spans="1:4" x14ac:dyDescent="0.3">
      <c r="A3" s="4">
        <v>2</v>
      </c>
      <c r="B3" t="s">
        <v>4</v>
      </c>
      <c r="C3" t="s">
        <v>5</v>
      </c>
      <c r="D3" t="str">
        <f>HYPERLINK("https://talan.bank.gov.ua/get-user-certificate/eKI8AtYMTGs-J53dL_gI","Завантажити сертифікат")</f>
        <v>Завантажити сертифікат</v>
      </c>
    </row>
    <row r="4" spans="1:4" x14ac:dyDescent="0.3">
      <c r="A4" s="4">
        <v>3</v>
      </c>
      <c r="B4" t="s">
        <v>6</v>
      </c>
      <c r="C4" t="s">
        <v>7</v>
      </c>
      <c r="D4" t="str">
        <f>HYPERLINK("https://talan.bank.gov.ua/get-user-certificate/eKI8A5NoAcGDzhux6_N0","Завантажити сертифікат")</f>
        <v>Завантажити сертифікат</v>
      </c>
    </row>
    <row r="5" spans="1:4" x14ac:dyDescent="0.3">
      <c r="A5" s="4">
        <v>4</v>
      </c>
      <c r="B5" t="s">
        <v>8</v>
      </c>
      <c r="C5" t="s">
        <v>9</v>
      </c>
      <c r="D5" t="str">
        <f>HYPERLINK("https://talan.bank.gov.ua/get-user-certificate/eKI8AUr6uYKq2kvnMLFR","Завантажити сертифікат")</f>
        <v>Завантажити сертифікат</v>
      </c>
    </row>
    <row r="6" spans="1:4" x14ac:dyDescent="0.3">
      <c r="A6" s="4">
        <v>5</v>
      </c>
      <c r="B6" t="s">
        <v>10</v>
      </c>
      <c r="C6" t="s">
        <v>11</v>
      </c>
      <c r="D6" t="str">
        <f>HYPERLINK("https://talan.bank.gov.ua/get-user-certificate/eKI8A3lWPqL51KB-mHrr","Завантажити сертифікат")</f>
        <v>Завантажити сертифікат</v>
      </c>
    </row>
    <row r="7" spans="1:4" x14ac:dyDescent="0.3">
      <c r="A7" s="4">
        <v>6</v>
      </c>
      <c r="B7" t="s">
        <v>12</v>
      </c>
      <c r="C7" t="s">
        <v>13</v>
      </c>
      <c r="D7" t="str">
        <f>HYPERLINK("https://talan.bank.gov.ua/get-user-certificate/eKI8AaooLK-hf8ESzTqn","Завантажити сертифікат")</f>
        <v>Завантажити сертифікат</v>
      </c>
    </row>
    <row r="8" spans="1:4" x14ac:dyDescent="0.3">
      <c r="A8" s="4">
        <v>7</v>
      </c>
      <c r="B8" t="s">
        <v>14</v>
      </c>
      <c r="C8" t="s">
        <v>15</v>
      </c>
      <c r="D8" t="str">
        <f>HYPERLINK("https://talan.bank.gov.ua/get-user-certificate/eKI8A0J8Jj5rSkxWk-H8","Завантажити сертифікат")</f>
        <v>Завантажити сертифікат</v>
      </c>
    </row>
    <row r="9" spans="1:4" x14ac:dyDescent="0.3">
      <c r="A9" s="4">
        <v>8</v>
      </c>
      <c r="B9" t="s">
        <v>16</v>
      </c>
      <c r="C9" t="s">
        <v>17</v>
      </c>
      <c r="D9" t="str">
        <f>HYPERLINK("https://talan.bank.gov.ua/get-user-certificate/eKI8A5712z0NQCwqGHL1","Завантажити сертифікат")</f>
        <v>Завантажити сертифікат</v>
      </c>
    </row>
    <row r="10" spans="1:4" x14ac:dyDescent="0.3">
      <c r="A10" s="4">
        <v>9</v>
      </c>
      <c r="B10" t="s">
        <v>18</v>
      </c>
      <c r="C10" t="s">
        <v>19</v>
      </c>
      <c r="D10" t="str">
        <f>HYPERLINK("https://talan.bank.gov.ua/get-user-certificate/eKI8Ajtoel77V43DKEpR","Завантажити сертифікат")</f>
        <v>Завантажити сертифікат</v>
      </c>
    </row>
    <row r="11" spans="1:4" x14ac:dyDescent="0.3">
      <c r="A11" s="4">
        <v>10</v>
      </c>
      <c r="B11" t="s">
        <v>20</v>
      </c>
      <c r="C11" t="s">
        <v>21</v>
      </c>
      <c r="D11" t="str">
        <f>HYPERLINK("https://talan.bank.gov.ua/get-user-certificate/eKI8AV-ZvNONAPABQ9zN","Завантажити сертифікат")</f>
        <v>Завантажити сертифікат</v>
      </c>
    </row>
    <row r="12" spans="1:4" x14ac:dyDescent="0.3">
      <c r="A12" s="4">
        <v>11</v>
      </c>
      <c r="B12" t="s">
        <v>22</v>
      </c>
      <c r="C12" t="s">
        <v>23</v>
      </c>
      <c r="D12" t="str">
        <f>HYPERLINK("https://talan.bank.gov.ua/get-user-certificate/eKI8A7uzEt6zPFb_AKOG","Завантажити сертифікат")</f>
        <v>Завантажити сертифікат</v>
      </c>
    </row>
    <row r="13" spans="1:4" x14ac:dyDescent="0.3">
      <c r="A13" s="4">
        <v>12</v>
      </c>
      <c r="B13" t="s">
        <v>24</v>
      </c>
      <c r="C13" t="s">
        <v>25</v>
      </c>
      <c r="D13" t="str">
        <f>HYPERLINK("https://talan.bank.gov.ua/get-user-certificate/eKI8A44WKrTukKRpw7dX","Завантажити сертифікат")</f>
        <v>Завантажити сертифікат</v>
      </c>
    </row>
    <row r="14" spans="1:4" x14ac:dyDescent="0.3">
      <c r="A14" s="4">
        <v>13</v>
      </c>
      <c r="B14" t="s">
        <v>26</v>
      </c>
      <c r="C14" t="s">
        <v>27</v>
      </c>
      <c r="D14" t="str">
        <f>HYPERLINK("https://talan.bank.gov.ua/get-user-certificate/eKI8AONmTvEmr57EHQ_M","Завантажити сертифікат")</f>
        <v>Завантажити сертифікат</v>
      </c>
    </row>
    <row r="15" spans="1:4" x14ac:dyDescent="0.3">
      <c r="A15" s="4">
        <v>14</v>
      </c>
      <c r="B15" t="s">
        <v>28</v>
      </c>
      <c r="C15" t="s">
        <v>29</v>
      </c>
      <c r="D15" t="str">
        <f>HYPERLINK("https://talan.bank.gov.ua/get-user-certificate/eKI8AldAELqlU0p8EtuU","Завантажити сертифікат")</f>
        <v>Завантажити сертифікат</v>
      </c>
    </row>
    <row r="16" spans="1:4" x14ac:dyDescent="0.3">
      <c r="A16" s="4">
        <v>15</v>
      </c>
      <c r="B16" t="s">
        <v>30</v>
      </c>
      <c r="C16" t="s">
        <v>31</v>
      </c>
      <c r="D16" t="str">
        <f>HYPERLINK("https://talan.bank.gov.ua/get-user-certificate/eKI8AfoWa87hRuxrlOem","Завантажити сертифікат")</f>
        <v>Завантажити сертифікат</v>
      </c>
    </row>
    <row r="17" spans="1:4" x14ac:dyDescent="0.3">
      <c r="A17" s="4">
        <v>16</v>
      </c>
      <c r="B17" t="s">
        <v>32</v>
      </c>
      <c r="C17" t="s">
        <v>33</v>
      </c>
      <c r="D17" t="str">
        <f>HYPERLINK("https://talan.bank.gov.ua/get-user-certificate/eKI8AJCP__-1fpSaV6Ig","Завантажити сертифікат")</f>
        <v>Завантажити сертифікат</v>
      </c>
    </row>
    <row r="18" spans="1:4" x14ac:dyDescent="0.3">
      <c r="A18" s="4">
        <v>17</v>
      </c>
      <c r="B18" t="s">
        <v>34</v>
      </c>
      <c r="C18" t="s">
        <v>35</v>
      </c>
      <c r="D18" t="str">
        <f>HYPERLINK("https://talan.bank.gov.ua/get-user-certificate/eKI8AOGuQkHjVptEoB9Y","Завантажити сертифікат")</f>
        <v>Завантажити сертифікат</v>
      </c>
    </row>
    <row r="19" spans="1:4" x14ac:dyDescent="0.3">
      <c r="A19" s="4">
        <v>18</v>
      </c>
      <c r="B19" t="s">
        <v>36</v>
      </c>
      <c r="C19" t="s">
        <v>37</v>
      </c>
      <c r="D19" t="str">
        <f>HYPERLINK("https://talan.bank.gov.ua/get-user-certificate/eKI8AUz1eYAOkwbkWeX_","Завантажити сертифікат")</f>
        <v>Завантажити сертифікат</v>
      </c>
    </row>
    <row r="20" spans="1:4" x14ac:dyDescent="0.3">
      <c r="A20" s="4">
        <v>19</v>
      </c>
      <c r="B20" t="s">
        <v>38</v>
      </c>
      <c r="C20" t="s">
        <v>39</v>
      </c>
      <c r="D20" t="str">
        <f>HYPERLINK("https://talan.bank.gov.ua/get-user-certificate/eKI8AiN4k8Dqvw9lKfex","Завантажити сертифікат")</f>
        <v>Завантажити сертифікат</v>
      </c>
    </row>
    <row r="21" spans="1:4" x14ac:dyDescent="0.3">
      <c r="A21" s="4">
        <v>20</v>
      </c>
      <c r="B21" t="s">
        <v>40</v>
      </c>
      <c r="C21" t="s">
        <v>41</v>
      </c>
      <c r="D21" t="str">
        <f>HYPERLINK("https://talan.bank.gov.ua/get-user-certificate/eKI8AnUIWduqbfWutSeB","Завантажити сертифікат")</f>
        <v>Завантажити сертифікат</v>
      </c>
    </row>
    <row r="22" spans="1:4" x14ac:dyDescent="0.3">
      <c r="A22" s="4">
        <v>21</v>
      </c>
      <c r="B22" t="s">
        <v>42</v>
      </c>
      <c r="C22" t="s">
        <v>43</v>
      </c>
      <c r="D22" t="str">
        <f>HYPERLINK("https://talan.bank.gov.ua/get-user-certificate/eKI8AOIpuU6hbTDbb-RF","Завантажити сертифікат")</f>
        <v>Завантажити сертифікат</v>
      </c>
    </row>
    <row r="23" spans="1:4" x14ac:dyDescent="0.3">
      <c r="A23" s="4">
        <v>22</v>
      </c>
      <c r="B23" t="s">
        <v>44</v>
      </c>
      <c r="C23" t="s">
        <v>45</v>
      </c>
      <c r="D23" t="str">
        <f>HYPERLINK("https://talan.bank.gov.ua/get-user-certificate/eKI8ArJmJMyhgM-JvJu7","Завантажити сертифікат")</f>
        <v>Завантажити сертифікат</v>
      </c>
    </row>
    <row r="24" spans="1:4" x14ac:dyDescent="0.3">
      <c r="A24" s="4">
        <v>23</v>
      </c>
      <c r="B24" t="s">
        <v>46</v>
      </c>
      <c r="C24" t="s">
        <v>47</v>
      </c>
      <c r="D24" t="str">
        <f>HYPERLINK("https://talan.bank.gov.ua/get-user-certificate/eKI8AxPESasRTI5Y4BIE","Завантажити сертифікат")</f>
        <v>Завантажити сертифікат</v>
      </c>
    </row>
    <row r="25" spans="1:4" x14ac:dyDescent="0.3">
      <c r="A25" s="4">
        <v>24</v>
      </c>
      <c r="B25" t="s">
        <v>48</v>
      </c>
      <c r="C25" t="s">
        <v>49</v>
      </c>
      <c r="D25" t="str">
        <f>HYPERLINK("https://talan.bank.gov.ua/get-user-certificate/eKI8ANkoEwMuOnS5UFpu","Завантажити сертифікат")</f>
        <v>Завантажити сертифікат</v>
      </c>
    </row>
    <row r="26" spans="1:4" x14ac:dyDescent="0.3">
      <c r="A26" s="4">
        <v>25</v>
      </c>
      <c r="B26" t="s">
        <v>50</v>
      </c>
      <c r="C26" t="s">
        <v>51</v>
      </c>
      <c r="D26" t="str">
        <f>HYPERLINK("https://talan.bank.gov.ua/get-user-certificate/eKI8AQZrBR60wBPnkbal","Завантажити сертифікат")</f>
        <v>Завантажити сертифікат</v>
      </c>
    </row>
    <row r="27" spans="1:4" x14ac:dyDescent="0.3">
      <c r="A27" s="4">
        <v>26</v>
      </c>
      <c r="B27" t="s">
        <v>52</v>
      </c>
      <c r="C27" t="s">
        <v>53</v>
      </c>
      <c r="D27" t="str">
        <f>HYPERLINK("https://talan.bank.gov.ua/get-user-certificate/eKI8ANb5VaBMnGNGfRfc","Завантажити сертифікат")</f>
        <v>Завантажити сертифікат</v>
      </c>
    </row>
    <row r="28" spans="1:4" x14ac:dyDescent="0.3">
      <c r="A28" s="4">
        <v>27</v>
      </c>
      <c r="B28" t="s">
        <v>54</v>
      </c>
      <c r="C28" t="s">
        <v>55</v>
      </c>
      <c r="D28" t="str">
        <f>HYPERLINK("https://talan.bank.gov.ua/get-user-certificate/eKI8AtBofNKkjOOo9B2P","Завантажити сертифікат")</f>
        <v>Завантажити сертифікат</v>
      </c>
    </row>
    <row r="29" spans="1:4" x14ac:dyDescent="0.3">
      <c r="A29" s="4">
        <v>28</v>
      </c>
      <c r="B29" t="s">
        <v>56</v>
      </c>
      <c r="C29" t="s">
        <v>57</v>
      </c>
      <c r="D29" t="str">
        <f>HYPERLINK("https://talan.bank.gov.ua/get-user-certificate/eKI8APL-NTqKp5fXxkEk","Завантажити сертифікат")</f>
        <v>Завантажити сертифікат</v>
      </c>
    </row>
    <row r="30" spans="1:4" x14ac:dyDescent="0.3">
      <c r="A30" s="4">
        <v>29</v>
      </c>
      <c r="B30" t="s">
        <v>58</v>
      </c>
      <c r="C30" t="s">
        <v>59</v>
      </c>
      <c r="D30" t="str">
        <f>HYPERLINK("https://talan.bank.gov.ua/get-user-certificate/eKI8AkovApo6ENHR6xvK","Завантажити сертифікат")</f>
        <v>Завантажити сертифікат</v>
      </c>
    </row>
    <row r="31" spans="1:4" x14ac:dyDescent="0.3">
      <c r="A31" s="4">
        <v>30</v>
      </c>
      <c r="B31" t="s">
        <v>60</v>
      </c>
      <c r="C31" t="s">
        <v>61</v>
      </c>
      <c r="D31" t="str">
        <f>HYPERLINK("https://talan.bank.gov.ua/get-user-certificate/eKI8APXHQUyRHSWpl3L_","Завантажити сертифікат")</f>
        <v>Завантажити сертифікат</v>
      </c>
    </row>
    <row r="32" spans="1:4" x14ac:dyDescent="0.3">
      <c r="A32" s="4">
        <v>31</v>
      </c>
      <c r="B32" t="s">
        <v>62</v>
      </c>
      <c r="C32" t="s">
        <v>63</v>
      </c>
      <c r="D32" t="str">
        <f>HYPERLINK("https://talan.bank.gov.ua/get-user-certificate/eKI8Apgh_y2T4VcjKGb8","Завантажити сертифікат")</f>
        <v>Завантажити сертифікат</v>
      </c>
    </row>
    <row r="33" spans="1:4" x14ac:dyDescent="0.3">
      <c r="A33" s="4">
        <v>32</v>
      </c>
      <c r="B33" t="s">
        <v>64</v>
      </c>
      <c r="C33" t="s">
        <v>65</v>
      </c>
      <c r="D33" t="str">
        <f>HYPERLINK("https://talan.bank.gov.ua/get-user-certificate/eKI8AiNmyGrRyDpkPwM3","Завантажити сертифікат")</f>
        <v>Завантажити сертифікат</v>
      </c>
    </row>
    <row r="34" spans="1:4" x14ac:dyDescent="0.3">
      <c r="A34" s="4">
        <v>33</v>
      </c>
      <c r="B34" t="s">
        <v>66</v>
      </c>
      <c r="C34" t="s">
        <v>67</v>
      </c>
      <c r="D34" t="str">
        <f>HYPERLINK("https://talan.bank.gov.ua/get-user-certificate/eKI8AvVSZQrCUa9BlOWT","Завантажити сертифікат")</f>
        <v>Завантажити сертифікат</v>
      </c>
    </row>
    <row r="35" spans="1:4" x14ac:dyDescent="0.3">
      <c r="A35" s="4">
        <v>34</v>
      </c>
      <c r="B35" t="s">
        <v>68</v>
      </c>
      <c r="C35" t="s">
        <v>69</v>
      </c>
      <c r="D35" t="str">
        <f>HYPERLINK("https://talan.bank.gov.ua/get-user-certificate/eKI8APbD5y-xCFpSBg2b","Завантажити сертифікат")</f>
        <v>Завантажити сертифікат</v>
      </c>
    </row>
    <row r="36" spans="1:4" x14ac:dyDescent="0.3">
      <c r="A36" s="4">
        <v>35</v>
      </c>
      <c r="B36" t="s">
        <v>70</v>
      </c>
      <c r="C36" t="s">
        <v>71</v>
      </c>
      <c r="D36" t="str">
        <f>HYPERLINK("https://talan.bank.gov.ua/get-user-certificate/eKI8A3z2ThN2effxcu44","Завантажити сертифікат")</f>
        <v>Завантажити сертифікат</v>
      </c>
    </row>
    <row r="37" spans="1:4" x14ac:dyDescent="0.3">
      <c r="A37" s="4">
        <v>36</v>
      </c>
      <c r="B37" t="s">
        <v>72</v>
      </c>
      <c r="C37" t="s">
        <v>73</v>
      </c>
      <c r="D37" t="str">
        <f>HYPERLINK("https://talan.bank.gov.ua/get-user-certificate/eKI8AZGvJGlu3MG6VrB3","Завантажити сертифікат")</f>
        <v>Завантажити сертифікат</v>
      </c>
    </row>
    <row r="38" spans="1:4" x14ac:dyDescent="0.3">
      <c r="A38" s="4">
        <v>37</v>
      </c>
      <c r="B38" t="s">
        <v>74</v>
      </c>
      <c r="C38" t="s">
        <v>75</v>
      </c>
      <c r="D38" t="str">
        <f>HYPERLINK("https://talan.bank.gov.ua/get-user-certificate/eKI8AvULx10iH79rAAtC","Завантажити сертифікат")</f>
        <v>Завантажити сертифікат</v>
      </c>
    </row>
    <row r="39" spans="1:4" x14ac:dyDescent="0.3">
      <c r="A39" s="4">
        <v>38</v>
      </c>
      <c r="B39" t="s">
        <v>76</v>
      </c>
      <c r="C39" t="s">
        <v>77</v>
      </c>
      <c r="D39" t="str">
        <f>HYPERLINK("https://talan.bank.gov.ua/get-user-certificate/eKI8A6MC_ihoZw3dhQQt","Завантажити сертифікат")</f>
        <v>Завантажити сертифікат</v>
      </c>
    </row>
    <row r="40" spans="1:4" x14ac:dyDescent="0.3">
      <c r="A40" s="4">
        <v>39</v>
      </c>
      <c r="B40" t="s">
        <v>78</v>
      </c>
      <c r="C40" t="s">
        <v>79</v>
      </c>
      <c r="D40" t="str">
        <f>HYPERLINK("https://talan.bank.gov.ua/get-user-certificate/eKI8AP0P8xi-jDduPTbU","Завантажити сертифікат")</f>
        <v>Завантажити сертифікат</v>
      </c>
    </row>
    <row r="41" spans="1:4" x14ac:dyDescent="0.3">
      <c r="A41" s="4">
        <v>40</v>
      </c>
      <c r="B41" t="s">
        <v>80</v>
      </c>
      <c r="C41" t="s">
        <v>81</v>
      </c>
      <c r="D41" t="str">
        <f>HYPERLINK("https://talan.bank.gov.ua/get-user-certificate/eKI8A6KnyvUfNcaXxG_X","Завантажити сертифікат")</f>
        <v>Завантажити сертифікат</v>
      </c>
    </row>
    <row r="42" spans="1:4" x14ac:dyDescent="0.3">
      <c r="A42" s="4">
        <v>41</v>
      </c>
      <c r="B42" t="s">
        <v>82</v>
      </c>
      <c r="C42" t="s">
        <v>83</v>
      </c>
      <c r="D42" t="str">
        <f>HYPERLINK("https://talan.bank.gov.ua/get-user-certificate/eKI8AzOPBTouXQXtOKHM","Завантажити сертифікат")</f>
        <v>Завантажити сертифікат</v>
      </c>
    </row>
    <row r="43" spans="1:4" x14ac:dyDescent="0.3">
      <c r="A43" s="4">
        <v>42</v>
      </c>
      <c r="B43" t="s">
        <v>84</v>
      </c>
      <c r="C43" t="s">
        <v>85</v>
      </c>
      <c r="D43" t="str">
        <f>HYPERLINK("https://talan.bank.gov.ua/get-user-certificate/eKI8AmWugV52H7gJo78E","Завантажити сертифікат")</f>
        <v>Завантажити сертифікат</v>
      </c>
    </row>
    <row r="44" spans="1:4" x14ac:dyDescent="0.3">
      <c r="A44" s="4">
        <v>43</v>
      </c>
      <c r="B44" t="s">
        <v>86</v>
      </c>
      <c r="C44" t="s">
        <v>87</v>
      </c>
      <c r="D44" t="str">
        <f>HYPERLINK("https://talan.bank.gov.ua/get-user-certificate/eKI8AvnKTDT8uVq1dpNb","Завантажити сертифікат")</f>
        <v>Завантажити сертифікат</v>
      </c>
    </row>
    <row r="45" spans="1:4" x14ac:dyDescent="0.3">
      <c r="A45" s="4">
        <v>44</v>
      </c>
      <c r="B45" t="s">
        <v>88</v>
      </c>
      <c r="C45" t="s">
        <v>89</v>
      </c>
      <c r="D45" t="str">
        <f>HYPERLINK("https://talan.bank.gov.ua/get-user-certificate/eKI8ATl-JW2wk5JgCuqG","Завантажити сертифікат")</f>
        <v>Завантажити сертифікат</v>
      </c>
    </row>
    <row r="46" spans="1:4" x14ac:dyDescent="0.3">
      <c r="A46" s="4">
        <v>45</v>
      </c>
      <c r="B46" t="s">
        <v>90</v>
      </c>
      <c r="C46" t="s">
        <v>91</v>
      </c>
      <c r="D46" t="str">
        <f>HYPERLINK("https://talan.bank.gov.ua/get-user-certificate/eKI8AksE5ELDY-Wb44mm","Завантажити сертифікат")</f>
        <v>Завантажити сертифікат</v>
      </c>
    </row>
    <row r="47" spans="1:4" x14ac:dyDescent="0.3">
      <c r="A47" s="4">
        <v>46</v>
      </c>
      <c r="B47" t="s">
        <v>92</v>
      </c>
      <c r="C47" t="s">
        <v>93</v>
      </c>
      <c r="D47" t="str">
        <f>HYPERLINK("https://talan.bank.gov.ua/get-user-certificate/eKI8AonNEY96BJAPBtO5","Завантажити сертифікат")</f>
        <v>Завантажити сертифікат</v>
      </c>
    </row>
    <row r="48" spans="1:4" x14ac:dyDescent="0.3">
      <c r="A48" s="4">
        <v>47</v>
      </c>
      <c r="B48" t="s">
        <v>94</v>
      </c>
      <c r="C48" t="s">
        <v>95</v>
      </c>
      <c r="D48" t="str">
        <f>HYPERLINK("https://talan.bank.gov.ua/get-user-certificate/eKI8ATPF6y0qDxjsWi81","Завантажити сертифікат")</f>
        <v>Завантажити сертифікат</v>
      </c>
    </row>
    <row r="49" spans="1:4" x14ac:dyDescent="0.3">
      <c r="A49" s="4">
        <v>48</v>
      </c>
      <c r="B49" t="s">
        <v>96</v>
      </c>
      <c r="C49" t="s">
        <v>97</v>
      </c>
      <c r="D49" t="str">
        <f>HYPERLINK("https://talan.bank.gov.ua/get-user-certificate/eKI8AzpH2dzUysowI-C-","Завантажити сертифікат")</f>
        <v>Завантажити сертифікат</v>
      </c>
    </row>
    <row r="50" spans="1:4" x14ac:dyDescent="0.3">
      <c r="A50" s="4">
        <v>49</v>
      </c>
      <c r="B50" t="s">
        <v>98</v>
      </c>
      <c r="C50" t="s">
        <v>99</v>
      </c>
      <c r="D50" t="str">
        <f>HYPERLINK("https://talan.bank.gov.ua/get-user-certificate/eKI8AG58Zjq0WJtSSg2c","Завантажити сертифікат")</f>
        <v>Завантажити сертифікат</v>
      </c>
    </row>
    <row r="51" spans="1:4" x14ac:dyDescent="0.3">
      <c r="A51" s="4">
        <v>50</v>
      </c>
      <c r="B51" t="s">
        <v>100</v>
      </c>
      <c r="C51" t="s">
        <v>101</v>
      </c>
      <c r="D51" t="str">
        <f>HYPERLINK("https://talan.bank.gov.ua/get-user-certificate/eKI8AeEVle0TEmkzHAex","Завантажити сертифікат")</f>
        <v>Завантажити сертифікат</v>
      </c>
    </row>
    <row r="52" spans="1:4" x14ac:dyDescent="0.3">
      <c r="A52" s="4">
        <v>51</v>
      </c>
      <c r="B52" t="s">
        <v>102</v>
      </c>
      <c r="C52" t="s">
        <v>103</v>
      </c>
      <c r="D52" t="str">
        <f>HYPERLINK("https://talan.bank.gov.ua/get-user-certificate/eKI8Au4dDzX7GmakVOIE","Завантажити сертифікат")</f>
        <v>Завантажити сертифікат</v>
      </c>
    </row>
    <row r="53" spans="1:4" x14ac:dyDescent="0.3">
      <c r="A53" s="4">
        <v>52</v>
      </c>
      <c r="B53" t="s">
        <v>104</v>
      </c>
      <c r="C53" t="s">
        <v>105</v>
      </c>
      <c r="D53" t="str">
        <f>HYPERLINK("https://talan.bank.gov.ua/get-user-certificate/eKI8ADc9Djdr-JixnXLd","Завантажити сертифікат")</f>
        <v>Завантажити сертифікат</v>
      </c>
    </row>
    <row r="54" spans="1:4" x14ac:dyDescent="0.3">
      <c r="A54" s="4">
        <v>53</v>
      </c>
      <c r="B54" t="s">
        <v>106</v>
      </c>
      <c r="C54" t="s">
        <v>107</v>
      </c>
      <c r="D54" t="str">
        <f>HYPERLINK("https://talan.bank.gov.ua/get-user-certificate/eKI8AQ22ek-bvwYoKQhG","Завантажити сертифікат")</f>
        <v>Завантажити сертифікат</v>
      </c>
    </row>
    <row r="55" spans="1:4" x14ac:dyDescent="0.3">
      <c r="A55" s="4">
        <v>54</v>
      </c>
      <c r="B55" t="s">
        <v>108</v>
      </c>
      <c r="C55" t="s">
        <v>109</v>
      </c>
      <c r="D55" t="str">
        <f>HYPERLINK("https://talan.bank.gov.ua/get-user-certificate/eKI8ACB52vBdLaplFyGj","Завантажити сертифікат")</f>
        <v>Завантажити сертифікат</v>
      </c>
    </row>
    <row r="56" spans="1:4" x14ac:dyDescent="0.3">
      <c r="A56" s="4">
        <v>55</v>
      </c>
      <c r="B56" t="s">
        <v>110</v>
      </c>
      <c r="C56" t="s">
        <v>111</v>
      </c>
      <c r="D56" t="str">
        <f>HYPERLINK("https://talan.bank.gov.ua/get-user-certificate/eKI8AN8qyB2tkDFK7lN4","Завантажити сертифікат")</f>
        <v>Завантажити сертифікат</v>
      </c>
    </row>
    <row r="57" spans="1:4" x14ac:dyDescent="0.3">
      <c r="A57" s="4">
        <v>56</v>
      </c>
      <c r="B57" t="s">
        <v>112</v>
      </c>
      <c r="C57" t="s">
        <v>113</v>
      </c>
      <c r="D57" t="str">
        <f>HYPERLINK("https://talan.bank.gov.ua/get-user-certificate/eKI8AgWOYb4PwWd3k2lb","Завантажити сертифікат")</f>
        <v>Завантажити сертифікат</v>
      </c>
    </row>
    <row r="58" spans="1:4" x14ac:dyDescent="0.3">
      <c r="A58" s="4">
        <v>57</v>
      </c>
      <c r="B58" t="s">
        <v>114</v>
      </c>
      <c r="C58" t="s">
        <v>115</v>
      </c>
      <c r="D58" t="str">
        <f>HYPERLINK("https://talan.bank.gov.ua/get-user-certificate/eKI8A0LZvRKuP_n0rFaM","Завантажити сертифікат")</f>
        <v>Завантажити сертифікат</v>
      </c>
    </row>
    <row r="59" spans="1:4" x14ac:dyDescent="0.3">
      <c r="A59" s="4">
        <v>58</v>
      </c>
      <c r="B59" t="s">
        <v>116</v>
      </c>
      <c r="C59" t="s">
        <v>117</v>
      </c>
      <c r="D59" t="str">
        <f>HYPERLINK("https://talan.bank.gov.ua/get-user-certificate/eKI8A3PNJ05RnXHavhSU","Завантажити сертифікат")</f>
        <v>Завантажити сертифікат</v>
      </c>
    </row>
    <row r="60" spans="1:4" x14ac:dyDescent="0.3">
      <c r="A60" s="4">
        <v>59</v>
      </c>
      <c r="B60" t="s">
        <v>118</v>
      </c>
      <c r="C60" t="s">
        <v>119</v>
      </c>
      <c r="D60" t="str">
        <f>HYPERLINK("https://talan.bank.gov.ua/get-user-certificate/eKI8A_YdCl4uBDJJLQbO","Завантажити сертифікат")</f>
        <v>Завантажити сертифікат</v>
      </c>
    </row>
    <row r="61" spans="1:4" x14ac:dyDescent="0.3">
      <c r="A61" s="4">
        <v>60</v>
      </c>
      <c r="B61" t="s">
        <v>120</v>
      </c>
      <c r="C61" t="s">
        <v>121</v>
      </c>
      <c r="D61" t="str">
        <f>HYPERLINK("https://talan.bank.gov.ua/get-user-certificate/eKI8A7jitf0hKKPdarYW","Завантажити сертифікат")</f>
        <v>Завантажити сертифікат</v>
      </c>
    </row>
    <row r="62" spans="1:4" x14ac:dyDescent="0.3">
      <c r="A62" s="4">
        <v>61</v>
      </c>
      <c r="B62" t="s">
        <v>122</v>
      </c>
      <c r="C62" t="s">
        <v>123</v>
      </c>
      <c r="D62" t="str">
        <f>HYPERLINK("https://talan.bank.gov.ua/get-user-certificate/eKI8Ai9CzEPWmX6I1v7C","Завантажити сертифікат")</f>
        <v>Завантажити сертифікат</v>
      </c>
    </row>
    <row r="63" spans="1:4" x14ac:dyDescent="0.3">
      <c r="A63" s="4">
        <v>62</v>
      </c>
      <c r="B63" t="s">
        <v>124</v>
      </c>
      <c r="C63" t="s">
        <v>125</v>
      </c>
      <c r="D63" t="str">
        <f>HYPERLINK("https://talan.bank.gov.ua/get-user-certificate/eKI8AimuYYBMd9rDH-O7","Завантажити сертифікат")</f>
        <v>Завантажити сертифікат</v>
      </c>
    </row>
    <row r="64" spans="1:4" x14ac:dyDescent="0.3">
      <c r="A64" s="4">
        <v>63</v>
      </c>
      <c r="B64" t="s">
        <v>126</v>
      </c>
      <c r="C64" t="s">
        <v>127</v>
      </c>
      <c r="D64" t="str">
        <f>HYPERLINK("https://talan.bank.gov.ua/get-user-certificate/eKI8AWSCWxbC02EJdvIB","Завантажити сертифікат")</f>
        <v>Завантажити сертифікат</v>
      </c>
    </row>
    <row r="65" spans="1:4" x14ac:dyDescent="0.3">
      <c r="A65" s="4">
        <v>64</v>
      </c>
      <c r="B65" t="s">
        <v>128</v>
      </c>
      <c r="C65" t="s">
        <v>129</v>
      </c>
      <c r="D65" t="str">
        <f>HYPERLINK("https://talan.bank.gov.ua/get-user-certificate/eKI8AMTblKOrlnO-aKm6","Завантажити сертифікат")</f>
        <v>Завантажити сертифікат</v>
      </c>
    </row>
    <row r="66" spans="1:4" x14ac:dyDescent="0.3">
      <c r="A66" s="4">
        <v>65</v>
      </c>
      <c r="B66" t="s">
        <v>130</v>
      </c>
      <c r="C66" t="s">
        <v>131</v>
      </c>
      <c r="D66" t="str">
        <f>HYPERLINK("https://talan.bank.gov.ua/get-user-certificate/eKI8Ag1jt43RXeNBUR_6","Завантажити сертифікат")</f>
        <v>Завантажити сертифікат</v>
      </c>
    </row>
    <row r="67" spans="1:4" x14ac:dyDescent="0.3">
      <c r="A67" s="4">
        <v>66</v>
      </c>
      <c r="B67" t="s">
        <v>132</v>
      </c>
      <c r="C67" t="s">
        <v>133</v>
      </c>
      <c r="D67" t="str">
        <f>HYPERLINK("https://talan.bank.gov.ua/get-user-certificate/eKI8AVipiY9pdfMRXJhf","Завантажити сертифікат")</f>
        <v>Завантажити сертифікат</v>
      </c>
    </row>
    <row r="68" spans="1:4" x14ac:dyDescent="0.3">
      <c r="A68" s="4">
        <v>67</v>
      </c>
      <c r="B68" t="s">
        <v>134</v>
      </c>
      <c r="C68" t="s">
        <v>135</v>
      </c>
      <c r="D68" t="str">
        <f>HYPERLINK("https://talan.bank.gov.ua/get-user-certificate/eKI8APOTcm1HsUFDApwY","Завантажити сертифікат")</f>
        <v>Завантажити сертифікат</v>
      </c>
    </row>
    <row r="69" spans="1:4" x14ac:dyDescent="0.3">
      <c r="A69" s="4">
        <v>68</v>
      </c>
      <c r="B69" t="s">
        <v>136</v>
      </c>
      <c r="C69" t="s">
        <v>137</v>
      </c>
      <c r="D69" t="str">
        <f>HYPERLINK("https://talan.bank.gov.ua/get-user-certificate/eKI8AUon6F9SdubeEUtK","Завантажити сертифікат")</f>
        <v>Завантажити сертифікат</v>
      </c>
    </row>
    <row r="70" spans="1:4" x14ac:dyDescent="0.3">
      <c r="A70" s="4">
        <v>69</v>
      </c>
      <c r="B70" t="s">
        <v>138</v>
      </c>
      <c r="C70" t="s">
        <v>139</v>
      </c>
      <c r="D70" t="str">
        <f>HYPERLINK("https://talan.bank.gov.ua/get-user-certificate/eKI8ALP5wsphaTpFjE9e","Завантажити сертифікат")</f>
        <v>Завантажити сертифікат</v>
      </c>
    </row>
    <row r="71" spans="1:4" x14ac:dyDescent="0.3">
      <c r="A71" s="4">
        <v>70</v>
      </c>
      <c r="B71" t="s">
        <v>140</v>
      </c>
      <c r="C71" t="s">
        <v>141</v>
      </c>
      <c r="D71" t="str">
        <f>HYPERLINK("https://talan.bank.gov.ua/get-user-certificate/eKI8AHb76svfGrLEhLsb","Завантажити сертифікат")</f>
        <v>Завантажити сертифікат</v>
      </c>
    </row>
    <row r="72" spans="1:4" x14ac:dyDescent="0.3">
      <c r="A72" s="4">
        <v>71</v>
      </c>
      <c r="B72" t="s">
        <v>142</v>
      </c>
      <c r="C72" t="s">
        <v>143</v>
      </c>
      <c r="D72" t="str">
        <f>HYPERLINK("https://talan.bank.gov.ua/get-user-certificate/eKI8A5mHQGFn44OpNMc9","Завантажити сертифікат")</f>
        <v>Завантажити сертифікат</v>
      </c>
    </row>
    <row r="73" spans="1:4" x14ac:dyDescent="0.3">
      <c r="A73" s="4">
        <v>72</v>
      </c>
      <c r="B73" t="s">
        <v>144</v>
      </c>
      <c r="C73" t="s">
        <v>145</v>
      </c>
      <c r="D73" t="str">
        <f>HYPERLINK("https://talan.bank.gov.ua/get-user-certificate/eKI8AqVV_ckS4q0TEp1F","Завантажити сертифікат")</f>
        <v>Завантажити сертифікат</v>
      </c>
    </row>
    <row r="74" spans="1:4" x14ac:dyDescent="0.3">
      <c r="A74" s="4">
        <v>73</v>
      </c>
      <c r="B74" t="s">
        <v>146</v>
      </c>
      <c r="C74" t="s">
        <v>147</v>
      </c>
      <c r="D74" t="str">
        <f>HYPERLINK("https://talan.bank.gov.ua/get-user-certificate/eKI8AaoIJxIrZW3i5D-7","Завантажити сертифікат")</f>
        <v>Завантажити сертифікат</v>
      </c>
    </row>
    <row r="75" spans="1:4" x14ac:dyDescent="0.3">
      <c r="A75" s="4">
        <v>74</v>
      </c>
      <c r="B75" t="s">
        <v>148</v>
      </c>
      <c r="C75" t="s">
        <v>149</v>
      </c>
      <c r="D75" t="str">
        <f>HYPERLINK("https://talan.bank.gov.ua/get-user-certificate/eKI8AHFPJp3tpyA5GUVm","Завантажити сертифікат")</f>
        <v>Завантажити сертифікат</v>
      </c>
    </row>
    <row r="76" spans="1:4" x14ac:dyDescent="0.3">
      <c r="A76" s="4">
        <v>75</v>
      </c>
      <c r="B76" t="s">
        <v>150</v>
      </c>
      <c r="C76" t="s">
        <v>151</v>
      </c>
      <c r="D76" t="str">
        <f>HYPERLINK("https://talan.bank.gov.ua/get-user-certificate/eKI8A8xuv1Ykbd5JXo51","Завантажити сертифікат")</f>
        <v>Завантажити сертифікат</v>
      </c>
    </row>
    <row r="77" spans="1:4" x14ac:dyDescent="0.3">
      <c r="A77" s="4">
        <v>76</v>
      </c>
      <c r="B77" t="s">
        <v>152</v>
      </c>
      <c r="C77" t="s">
        <v>153</v>
      </c>
      <c r="D77" t="str">
        <f>HYPERLINK("https://talan.bank.gov.ua/get-user-certificate/eKI8AH68SaiFaW4dISwE","Завантажити сертифікат")</f>
        <v>Завантажити сертифікат</v>
      </c>
    </row>
    <row r="78" spans="1:4" x14ac:dyDescent="0.3">
      <c r="A78" s="4">
        <v>77</v>
      </c>
      <c r="B78" t="s">
        <v>154</v>
      </c>
      <c r="C78" t="s">
        <v>155</v>
      </c>
      <c r="D78" t="str">
        <f>HYPERLINK("https://talan.bank.gov.ua/get-user-certificate/eKI8AQrzLCm3GRjoB1ln","Завантажити сертифікат")</f>
        <v>Завантажити сертифікат</v>
      </c>
    </row>
    <row r="79" spans="1:4" x14ac:dyDescent="0.3">
      <c r="A79" s="4">
        <v>78</v>
      </c>
      <c r="B79" t="s">
        <v>156</v>
      </c>
      <c r="C79" t="s">
        <v>157</v>
      </c>
      <c r="D79" t="str">
        <f>HYPERLINK("https://talan.bank.gov.ua/get-user-certificate/eKI8AUn75As5tbZUguVW","Завантажити сертифікат")</f>
        <v>Завантажити сертифікат</v>
      </c>
    </row>
    <row r="80" spans="1:4" x14ac:dyDescent="0.3">
      <c r="A80" s="4">
        <v>79</v>
      </c>
      <c r="B80" t="s">
        <v>158</v>
      </c>
      <c r="C80" t="s">
        <v>159</v>
      </c>
      <c r="D80" t="str">
        <f>HYPERLINK("https://talan.bank.gov.ua/get-user-certificate/eKI8Auge0nD7Zd8lJvSh","Завантажити сертифікат")</f>
        <v>Завантажити сертифікат</v>
      </c>
    </row>
    <row r="81" spans="1:4" x14ac:dyDescent="0.3">
      <c r="A81" s="4">
        <v>80</v>
      </c>
      <c r="B81" t="s">
        <v>160</v>
      </c>
      <c r="C81" t="s">
        <v>161</v>
      </c>
      <c r="D81" t="str">
        <f>HYPERLINK("https://talan.bank.gov.ua/get-user-certificate/eKI8AA2e2GD-4_lmYNKp","Завантажити сертифікат")</f>
        <v>Завантажити сертифікат</v>
      </c>
    </row>
    <row r="82" spans="1:4" x14ac:dyDescent="0.3">
      <c r="A82" s="4">
        <v>81</v>
      </c>
      <c r="B82" t="s">
        <v>162</v>
      </c>
      <c r="C82" t="s">
        <v>163</v>
      </c>
      <c r="D82" t="str">
        <f>HYPERLINK("https://talan.bank.gov.ua/get-user-certificate/eKI8AxWOJ43Sz0fw66-w","Завантажити сертифікат")</f>
        <v>Завантажити сертифікат</v>
      </c>
    </row>
    <row r="83" spans="1:4" x14ac:dyDescent="0.3">
      <c r="A83" s="4">
        <v>82</v>
      </c>
      <c r="B83" t="s">
        <v>164</v>
      </c>
      <c r="C83" t="s">
        <v>165</v>
      </c>
      <c r="D83" t="str">
        <f>HYPERLINK("https://talan.bank.gov.ua/get-user-certificate/eKI8Ax_dUIH6c4Kv11Ip","Завантажити сертифікат")</f>
        <v>Завантажити сертифікат</v>
      </c>
    </row>
    <row r="84" spans="1:4" x14ac:dyDescent="0.3">
      <c r="A84" s="4">
        <v>83</v>
      </c>
      <c r="B84" t="s">
        <v>166</v>
      </c>
      <c r="C84" t="s">
        <v>167</v>
      </c>
      <c r="D84" t="str">
        <f>HYPERLINK("https://talan.bank.gov.ua/get-user-certificate/eKI8AArvqfpGwxpJ8pnQ","Завантажити сертифікат")</f>
        <v>Завантажити сертифікат</v>
      </c>
    </row>
    <row r="85" spans="1:4" x14ac:dyDescent="0.3">
      <c r="A85" s="4">
        <v>84</v>
      </c>
      <c r="B85" t="s">
        <v>168</v>
      </c>
      <c r="C85" t="s">
        <v>169</v>
      </c>
      <c r="D85" t="str">
        <f>HYPERLINK("https://talan.bank.gov.ua/get-user-certificate/eKI8AEsHw3XPRGqUx9cI","Завантажити сертифікат")</f>
        <v>Завантажити сертифікат</v>
      </c>
    </row>
    <row r="86" spans="1:4" x14ac:dyDescent="0.3">
      <c r="A86" s="4">
        <v>85</v>
      </c>
      <c r="B86" t="s">
        <v>170</v>
      </c>
      <c r="C86" t="s">
        <v>171</v>
      </c>
      <c r="D86" t="str">
        <f>HYPERLINK("https://talan.bank.gov.ua/get-user-certificate/eKI8AuJZF6OnZ1yLszxE","Завантажити сертифікат")</f>
        <v>Завантажити сертифікат</v>
      </c>
    </row>
    <row r="87" spans="1:4" x14ac:dyDescent="0.3">
      <c r="A87" s="4">
        <v>86</v>
      </c>
      <c r="B87" t="s">
        <v>172</v>
      </c>
      <c r="C87" t="s">
        <v>173</v>
      </c>
      <c r="D87" t="str">
        <f>HYPERLINK("https://talan.bank.gov.ua/get-user-certificate/eKI8AaGSRacIA8RxBRl1","Завантажити сертифікат")</f>
        <v>Завантажити сертифікат</v>
      </c>
    </row>
    <row r="88" spans="1:4" x14ac:dyDescent="0.3">
      <c r="A88" s="4">
        <v>87</v>
      </c>
      <c r="B88" t="s">
        <v>174</v>
      </c>
      <c r="C88" t="s">
        <v>175</v>
      </c>
      <c r="D88" t="str">
        <f>HYPERLINK("https://talan.bank.gov.ua/get-user-certificate/eKI8ADCmWBLuSUu1_0H0","Завантажити сертифікат")</f>
        <v>Завантажити сертифікат</v>
      </c>
    </row>
    <row r="89" spans="1:4" x14ac:dyDescent="0.3">
      <c r="A89" s="4">
        <v>88</v>
      </c>
      <c r="B89" t="s">
        <v>176</v>
      </c>
      <c r="C89" t="s">
        <v>177</v>
      </c>
      <c r="D89" t="str">
        <f>HYPERLINK("https://talan.bank.gov.ua/get-user-certificate/eKI8AbLjqjN9GH2Vl1-7","Завантажити сертифікат")</f>
        <v>Завантажити сертифікат</v>
      </c>
    </row>
    <row r="90" spans="1:4" x14ac:dyDescent="0.3">
      <c r="A90" s="4">
        <v>89</v>
      </c>
      <c r="B90" t="s">
        <v>178</v>
      </c>
      <c r="C90" t="s">
        <v>179</v>
      </c>
      <c r="D90" t="str">
        <f>HYPERLINK("https://talan.bank.gov.ua/get-user-certificate/eKI8AikTWSnJ9BiIOLAl","Завантажити сертифікат")</f>
        <v>Завантажити сертифікат</v>
      </c>
    </row>
    <row r="91" spans="1:4" x14ac:dyDescent="0.3">
      <c r="A91" s="4">
        <v>90</v>
      </c>
      <c r="B91" t="s">
        <v>180</v>
      </c>
      <c r="C91" t="s">
        <v>181</v>
      </c>
      <c r="D91" t="str">
        <f>HYPERLINK("https://talan.bank.gov.ua/get-user-certificate/eKI8A9HW3-6S7rN6gYQx","Завантажити сертифікат")</f>
        <v>Завантажити сертифікат</v>
      </c>
    </row>
    <row r="92" spans="1:4" x14ac:dyDescent="0.3">
      <c r="A92" s="4">
        <v>91</v>
      </c>
      <c r="B92" t="s">
        <v>182</v>
      </c>
      <c r="C92" t="s">
        <v>183</v>
      </c>
      <c r="D92" t="str">
        <f>HYPERLINK("https://talan.bank.gov.ua/get-user-certificate/eKI8AvMeBKUxQvnAmy0N","Завантажити сертифікат")</f>
        <v>Завантажити сертифікат</v>
      </c>
    </row>
    <row r="93" spans="1:4" x14ac:dyDescent="0.3">
      <c r="A93" s="4">
        <v>92</v>
      </c>
      <c r="B93" t="s">
        <v>184</v>
      </c>
      <c r="C93" t="s">
        <v>185</v>
      </c>
      <c r="D93" t="str">
        <f>HYPERLINK("https://talan.bank.gov.ua/get-user-certificate/eKI8AgKc1zP3-_3mvSU1","Завантажити сертифікат")</f>
        <v>Завантажити сертифікат</v>
      </c>
    </row>
    <row r="94" spans="1:4" x14ac:dyDescent="0.3">
      <c r="A94" s="4">
        <v>93</v>
      </c>
      <c r="B94" t="s">
        <v>186</v>
      </c>
      <c r="C94" t="s">
        <v>187</v>
      </c>
      <c r="D94" t="str">
        <f>HYPERLINK("https://talan.bank.gov.ua/get-user-certificate/eKI8A9BWtteT8GAgqFe3","Завантажити сертифікат")</f>
        <v>Завантажити сертифікат</v>
      </c>
    </row>
    <row r="95" spans="1:4" x14ac:dyDescent="0.3">
      <c r="A95" s="4">
        <v>94</v>
      </c>
      <c r="B95" t="s">
        <v>188</v>
      </c>
      <c r="C95" t="s">
        <v>189</v>
      </c>
      <c r="D95" t="str">
        <f>HYPERLINK("https://talan.bank.gov.ua/get-user-certificate/eKI8ANaQ8Z1pphHOwKAD","Завантажити сертифікат")</f>
        <v>Завантажити сертифікат</v>
      </c>
    </row>
    <row r="96" spans="1:4" x14ac:dyDescent="0.3">
      <c r="A96" s="4">
        <v>95</v>
      </c>
      <c r="B96" t="s">
        <v>190</v>
      </c>
      <c r="C96" t="s">
        <v>191</v>
      </c>
      <c r="D96" t="str">
        <f>HYPERLINK("https://talan.bank.gov.ua/get-user-certificate/eKI8A3rQ4KYnqpm28fYk","Завантажити сертифікат")</f>
        <v>Завантажити сертифікат</v>
      </c>
    </row>
    <row r="97" spans="1:4" x14ac:dyDescent="0.3">
      <c r="A97" s="4">
        <v>96</v>
      </c>
      <c r="B97" t="s">
        <v>192</v>
      </c>
      <c r="C97" t="s">
        <v>193</v>
      </c>
      <c r="D97" t="str">
        <f>HYPERLINK("https://talan.bank.gov.ua/get-user-certificate/eKI8AZ2U63GIAy0ZgUdj","Завантажити сертифікат")</f>
        <v>Завантажити сертифікат</v>
      </c>
    </row>
    <row r="98" spans="1:4" x14ac:dyDescent="0.3">
      <c r="A98" s="4">
        <v>97</v>
      </c>
      <c r="B98" t="s">
        <v>194</v>
      </c>
      <c r="C98" t="s">
        <v>195</v>
      </c>
      <c r="D98" t="str">
        <f>HYPERLINK("https://talan.bank.gov.ua/get-user-certificate/eKI8AaPbH6zrH9U_1nJW","Завантажити сертифікат")</f>
        <v>Завантажити сертифікат</v>
      </c>
    </row>
    <row r="99" spans="1:4" x14ac:dyDescent="0.3">
      <c r="A99" s="4">
        <v>98</v>
      </c>
      <c r="B99" t="s">
        <v>196</v>
      </c>
      <c r="C99" t="s">
        <v>197</v>
      </c>
      <c r="D99" t="str">
        <f>HYPERLINK("https://talan.bank.gov.ua/get-user-certificate/eKI8A3amNi9MoIVD3IsH","Завантажити сертифікат")</f>
        <v>Завантажити сертифікат</v>
      </c>
    </row>
    <row r="100" spans="1:4" x14ac:dyDescent="0.3">
      <c r="A100" s="4">
        <v>99</v>
      </c>
      <c r="B100" t="s">
        <v>198</v>
      </c>
      <c r="C100" t="s">
        <v>199</v>
      </c>
      <c r="D100" t="str">
        <f>HYPERLINK("https://talan.bank.gov.ua/get-user-certificate/eKI8AhX_-vaPbWL2MCja","Завантажити сертифікат")</f>
        <v>Завантажити сертифікат</v>
      </c>
    </row>
    <row r="101" spans="1:4" x14ac:dyDescent="0.3">
      <c r="A101" s="4">
        <v>100</v>
      </c>
      <c r="B101" t="s">
        <v>200</v>
      </c>
      <c r="C101" t="s">
        <v>201</v>
      </c>
      <c r="D101" t="str">
        <f>HYPERLINK("https://talan.bank.gov.ua/get-user-certificate/eKI8A7aYc73Z3dKGRFp0","Завантажити сертифікат")</f>
        <v>Завантажити сертифікат</v>
      </c>
    </row>
    <row r="102" spans="1:4" x14ac:dyDescent="0.3">
      <c r="A102" s="4">
        <v>101</v>
      </c>
      <c r="B102" t="s">
        <v>202</v>
      </c>
      <c r="C102" t="s">
        <v>203</v>
      </c>
      <c r="D102" t="str">
        <f>HYPERLINK("https://talan.bank.gov.ua/get-user-certificate/eKI8AgaUNnoc5aTo5ZM2","Завантажити сертифікат")</f>
        <v>Завантажити сертифікат</v>
      </c>
    </row>
    <row r="103" spans="1:4" x14ac:dyDescent="0.3">
      <c r="A103" s="4">
        <v>102</v>
      </c>
      <c r="B103" t="s">
        <v>204</v>
      </c>
      <c r="C103" t="s">
        <v>205</v>
      </c>
      <c r="D103" t="str">
        <f>HYPERLINK("https://talan.bank.gov.ua/get-user-certificate/eKI8AsZ2Wu15pmS8HDci","Завантажити сертифікат")</f>
        <v>Завантажити сертифікат</v>
      </c>
    </row>
    <row r="104" spans="1:4" x14ac:dyDescent="0.3">
      <c r="A104" s="4">
        <v>103</v>
      </c>
      <c r="B104" t="s">
        <v>206</v>
      </c>
      <c r="C104" t="s">
        <v>207</v>
      </c>
      <c r="D104" t="str">
        <f>HYPERLINK("https://talan.bank.gov.ua/get-user-certificate/eKI8AMVpuM81C1L8-043","Завантажити сертифікат")</f>
        <v>Завантажити сертифікат</v>
      </c>
    </row>
    <row r="105" spans="1:4" x14ac:dyDescent="0.3">
      <c r="A105" s="4">
        <v>104</v>
      </c>
      <c r="B105" t="s">
        <v>208</v>
      </c>
      <c r="C105" t="s">
        <v>209</v>
      </c>
      <c r="D105" t="str">
        <f>HYPERLINK("https://talan.bank.gov.ua/get-user-certificate/eKI8ANUofHOKoZusQ_7m","Завантажити сертифікат")</f>
        <v>Завантажити сертифікат</v>
      </c>
    </row>
    <row r="106" spans="1:4" x14ac:dyDescent="0.3">
      <c r="A106" s="4">
        <v>105</v>
      </c>
      <c r="B106" t="s">
        <v>210</v>
      </c>
      <c r="C106" t="s">
        <v>211</v>
      </c>
      <c r="D106" t="str">
        <f>HYPERLINK("https://talan.bank.gov.ua/get-user-certificate/eKI8AjiFzvYT1basgeEi","Завантажити сертифікат")</f>
        <v>Завантажити сертифікат</v>
      </c>
    </row>
    <row r="107" spans="1:4" x14ac:dyDescent="0.3">
      <c r="A107" s="4">
        <v>106</v>
      </c>
      <c r="B107" t="s">
        <v>212</v>
      </c>
      <c r="C107" t="s">
        <v>213</v>
      </c>
      <c r="D107" t="str">
        <f>HYPERLINK("https://talan.bank.gov.ua/get-user-certificate/eKI8Azn9LwkCA7nDXXEM","Завантажити сертифікат")</f>
        <v>Завантажити сертифікат</v>
      </c>
    </row>
    <row r="108" spans="1:4" x14ac:dyDescent="0.3">
      <c r="A108" s="4">
        <v>107</v>
      </c>
      <c r="B108" t="s">
        <v>214</v>
      </c>
      <c r="C108" t="s">
        <v>215</v>
      </c>
      <c r="D108" t="str">
        <f>HYPERLINK("https://talan.bank.gov.ua/get-user-certificate/eKI8AF0oUAAYIOiv9kKL","Завантажити сертифікат")</f>
        <v>Завантажити сертифікат</v>
      </c>
    </row>
    <row r="109" spans="1:4" x14ac:dyDescent="0.3">
      <c r="A109" s="4">
        <v>108</v>
      </c>
      <c r="B109" t="s">
        <v>216</v>
      </c>
      <c r="C109" t="s">
        <v>217</v>
      </c>
      <c r="D109" t="str">
        <f>HYPERLINK("https://talan.bank.gov.ua/get-user-certificate/eKI8AdJWObW9Jwkgj0tJ","Завантажити сертифікат")</f>
        <v>Завантажити сертифікат</v>
      </c>
    </row>
    <row r="110" spans="1:4" x14ac:dyDescent="0.3">
      <c r="A110" s="4">
        <v>109</v>
      </c>
      <c r="B110" t="s">
        <v>218</v>
      </c>
      <c r="C110" t="s">
        <v>219</v>
      </c>
      <c r="D110" t="str">
        <f>HYPERLINK("https://talan.bank.gov.ua/get-user-certificate/eKI8A0x9kQj6C7v8Hf73","Завантажити сертифікат")</f>
        <v>Завантажити сертифікат</v>
      </c>
    </row>
    <row r="111" spans="1:4" x14ac:dyDescent="0.3">
      <c r="A111" s="4">
        <v>110</v>
      </c>
      <c r="B111" t="s">
        <v>220</v>
      </c>
      <c r="C111" t="s">
        <v>221</v>
      </c>
      <c r="D111" t="str">
        <f>HYPERLINK("https://talan.bank.gov.ua/get-user-certificate/eKI8AHI5uAtMR23m0TOp","Завантажити сертифікат")</f>
        <v>Завантажити сертифікат</v>
      </c>
    </row>
    <row r="112" spans="1:4" x14ac:dyDescent="0.3">
      <c r="A112" s="4">
        <v>111</v>
      </c>
      <c r="B112" t="s">
        <v>222</v>
      </c>
      <c r="C112" t="s">
        <v>223</v>
      </c>
      <c r="D112" t="str">
        <f>HYPERLINK("https://talan.bank.gov.ua/get-user-certificate/eKI8AzkIe_69PuPD1hxJ","Завантажити сертифікат")</f>
        <v>Завантажити сертифікат</v>
      </c>
    </row>
    <row r="113" spans="1:4" x14ac:dyDescent="0.3">
      <c r="A113" s="4">
        <v>112</v>
      </c>
      <c r="B113" t="s">
        <v>224</v>
      </c>
      <c r="C113" t="s">
        <v>225</v>
      </c>
      <c r="D113" t="str">
        <f>HYPERLINK("https://talan.bank.gov.ua/get-user-certificate/eKI8AmMyeNH2woi1H5lS","Завантажити сертифікат")</f>
        <v>Завантажити сертифікат</v>
      </c>
    </row>
    <row r="114" spans="1:4" x14ac:dyDescent="0.3">
      <c r="A114" s="4">
        <v>113</v>
      </c>
      <c r="B114" t="s">
        <v>226</v>
      </c>
      <c r="C114" t="s">
        <v>227</v>
      </c>
      <c r="D114" t="str">
        <f>HYPERLINK("https://talan.bank.gov.ua/get-user-certificate/eKI8AhwX0C_wWn8qlr5q","Завантажити сертифікат")</f>
        <v>Завантажити сертифікат</v>
      </c>
    </row>
    <row r="115" spans="1:4" x14ac:dyDescent="0.3">
      <c r="A115" s="4">
        <v>114</v>
      </c>
      <c r="B115" t="s">
        <v>228</v>
      </c>
      <c r="C115" t="s">
        <v>229</v>
      </c>
      <c r="D115" t="str">
        <f>HYPERLINK("https://talan.bank.gov.ua/get-user-certificate/eKI8Ajdd2zMLOFPjrrrP","Завантажити сертифікат")</f>
        <v>Завантажити сертифікат</v>
      </c>
    </row>
    <row r="116" spans="1:4" x14ac:dyDescent="0.3">
      <c r="A116" s="4">
        <v>115</v>
      </c>
      <c r="B116" t="s">
        <v>230</v>
      </c>
      <c r="C116" t="s">
        <v>231</v>
      </c>
      <c r="D116" t="str">
        <f>HYPERLINK("https://talan.bank.gov.ua/get-user-certificate/eKI8A0wQt8udVw-ek6A0","Завантажити сертифікат")</f>
        <v>Завантажити сертифікат</v>
      </c>
    </row>
    <row r="117" spans="1:4" x14ac:dyDescent="0.3">
      <c r="A117" s="4">
        <v>116</v>
      </c>
      <c r="B117" t="s">
        <v>232</v>
      </c>
      <c r="C117" t="s">
        <v>233</v>
      </c>
      <c r="D117" t="str">
        <f>HYPERLINK("https://talan.bank.gov.ua/get-user-certificate/eKI8AwqSByYxeV4SB5AD","Завантажити сертифікат")</f>
        <v>Завантажити сертифікат</v>
      </c>
    </row>
    <row r="118" spans="1:4" x14ac:dyDescent="0.3">
      <c r="A118" s="4">
        <v>117</v>
      </c>
      <c r="B118" t="s">
        <v>234</v>
      </c>
      <c r="C118" t="s">
        <v>235</v>
      </c>
      <c r="D118" t="str">
        <f>HYPERLINK("https://talan.bank.gov.ua/get-user-certificate/eKI8AT60tmE6NoCb81r0","Завантажити сертифікат")</f>
        <v>Завантажити сертифікат</v>
      </c>
    </row>
    <row r="119" spans="1:4" x14ac:dyDescent="0.3">
      <c r="A119" s="4">
        <v>118</v>
      </c>
      <c r="B119" t="s">
        <v>236</v>
      </c>
      <c r="C119" t="s">
        <v>237</v>
      </c>
      <c r="D119" t="str">
        <f>HYPERLINK("https://talan.bank.gov.ua/get-user-certificate/eKI8A8UHJELi5l497X0t","Завантажити сертифікат")</f>
        <v>Завантажити сертифікат</v>
      </c>
    </row>
    <row r="120" spans="1:4" x14ac:dyDescent="0.3">
      <c r="A120" s="4">
        <v>119</v>
      </c>
      <c r="B120" t="s">
        <v>238</v>
      </c>
      <c r="C120" t="s">
        <v>239</v>
      </c>
      <c r="D120" t="str">
        <f>HYPERLINK("https://talan.bank.gov.ua/get-user-certificate/eKI8A8jqeCr3fn3v1otg","Завантажити сертифікат")</f>
        <v>Завантажити сертифікат</v>
      </c>
    </row>
    <row r="121" spans="1:4" x14ac:dyDescent="0.3">
      <c r="A121" s="4">
        <v>120</v>
      </c>
      <c r="B121" t="s">
        <v>240</v>
      </c>
      <c r="C121" t="s">
        <v>241</v>
      </c>
      <c r="D121" t="str">
        <f>HYPERLINK("https://talan.bank.gov.ua/get-user-certificate/eKI8AXhi7ATZWxDBnDXF","Завантажити сертифікат")</f>
        <v>Завантажити сертифікат</v>
      </c>
    </row>
    <row r="122" spans="1:4" x14ac:dyDescent="0.3">
      <c r="A122" s="4">
        <v>121</v>
      </c>
      <c r="B122" t="s">
        <v>242</v>
      </c>
      <c r="C122" t="s">
        <v>243</v>
      </c>
      <c r="D122" t="str">
        <f>HYPERLINK("https://talan.bank.gov.ua/get-user-certificate/eKI8AF6LggvFk3XgYZio","Завантажити сертифікат")</f>
        <v>Завантажити сертифікат</v>
      </c>
    </row>
    <row r="123" spans="1:4" x14ac:dyDescent="0.3">
      <c r="A123" s="4">
        <v>122</v>
      </c>
      <c r="B123" t="s">
        <v>244</v>
      </c>
      <c r="C123" t="s">
        <v>245</v>
      </c>
      <c r="D123" t="str">
        <f>HYPERLINK("https://talan.bank.gov.ua/get-user-certificate/eKI8A5WqrWjJPX96vlMP","Завантажити сертифікат")</f>
        <v>Завантажити сертифікат</v>
      </c>
    </row>
    <row r="124" spans="1:4" x14ac:dyDescent="0.3">
      <c r="A124" s="4">
        <v>123</v>
      </c>
      <c r="B124" t="s">
        <v>246</v>
      </c>
      <c r="C124" t="s">
        <v>247</v>
      </c>
      <c r="D124" t="str">
        <f>HYPERLINK("https://talan.bank.gov.ua/get-user-certificate/eKI8AOxWkE6GmjRxtX38","Завантажити сертифікат")</f>
        <v>Завантажити сертифікат</v>
      </c>
    </row>
    <row r="125" spans="1:4" x14ac:dyDescent="0.3">
      <c r="A125" s="4">
        <v>124</v>
      </c>
      <c r="B125" t="s">
        <v>248</v>
      </c>
      <c r="C125" t="s">
        <v>249</v>
      </c>
      <c r="D125" t="str">
        <f>HYPERLINK("https://talan.bank.gov.ua/get-user-certificate/eKI8A4ZMu1sUn69-t-uc","Завантажити сертифікат")</f>
        <v>Завантажити сертифікат</v>
      </c>
    </row>
    <row r="126" spans="1:4" x14ac:dyDescent="0.3">
      <c r="A126" s="4">
        <v>125</v>
      </c>
      <c r="B126" t="s">
        <v>250</v>
      </c>
      <c r="C126" t="s">
        <v>251</v>
      </c>
      <c r="D126" t="str">
        <f>HYPERLINK("https://talan.bank.gov.ua/get-user-certificate/eKI8AthVsQmSSXcLU4iO","Завантажити сертифікат")</f>
        <v>Завантажити сертифікат</v>
      </c>
    </row>
    <row r="127" spans="1:4" x14ac:dyDescent="0.3">
      <c r="A127" s="4">
        <v>126</v>
      </c>
      <c r="B127" t="s">
        <v>252</v>
      </c>
      <c r="C127" t="s">
        <v>253</v>
      </c>
      <c r="D127" t="str">
        <f>HYPERLINK("https://talan.bank.gov.ua/get-user-certificate/eKI8AWNFBzupzzJbNkD4","Завантажити сертифікат")</f>
        <v>Завантажити сертифікат</v>
      </c>
    </row>
    <row r="128" spans="1:4" x14ac:dyDescent="0.3">
      <c r="A128" s="4">
        <v>127</v>
      </c>
      <c r="B128" t="s">
        <v>254</v>
      </c>
      <c r="C128" t="s">
        <v>255</v>
      </c>
      <c r="D128" t="str">
        <f>HYPERLINK("https://talan.bank.gov.ua/get-user-certificate/eKI8AV2qlF9_tscyhG_m","Завантажити сертифікат")</f>
        <v>Завантажити сертифікат</v>
      </c>
    </row>
    <row r="129" spans="1:4" x14ac:dyDescent="0.3">
      <c r="A129" s="4">
        <v>128</v>
      </c>
      <c r="B129" t="s">
        <v>256</v>
      </c>
      <c r="C129" t="s">
        <v>257</v>
      </c>
      <c r="D129" t="str">
        <f>HYPERLINK("https://talan.bank.gov.ua/get-user-certificate/eKI8AZsWvHMPtQgHzFub","Завантажити сертифікат")</f>
        <v>Завантажити сертифікат</v>
      </c>
    </row>
    <row r="130" spans="1:4" x14ac:dyDescent="0.3">
      <c r="A130" s="4">
        <v>129</v>
      </c>
      <c r="B130" t="s">
        <v>258</v>
      </c>
      <c r="C130" t="s">
        <v>259</v>
      </c>
      <c r="D130" t="str">
        <f>HYPERLINK("https://talan.bank.gov.ua/get-user-certificate/eKI8ApWjLg1Jqm3ZaSAD","Завантажити сертифікат")</f>
        <v>Завантажити сертифікат</v>
      </c>
    </row>
    <row r="131" spans="1:4" x14ac:dyDescent="0.3">
      <c r="A131" s="4">
        <v>130</v>
      </c>
      <c r="B131" t="s">
        <v>260</v>
      </c>
      <c r="C131" t="s">
        <v>261</v>
      </c>
      <c r="D131" t="str">
        <f>HYPERLINK("https://talan.bank.gov.ua/get-user-certificate/eKI8Avl0hPH3eOA3qepX","Завантажити сертифікат")</f>
        <v>Завантажити сертифікат</v>
      </c>
    </row>
    <row r="132" spans="1:4" x14ac:dyDescent="0.3">
      <c r="A132" s="4">
        <v>131</v>
      </c>
      <c r="B132" t="s">
        <v>262</v>
      </c>
      <c r="C132" t="s">
        <v>263</v>
      </c>
      <c r="D132" t="str">
        <f>HYPERLINK("https://talan.bank.gov.ua/get-user-certificate/eKI8A5uwj1PeBCFti_4a","Завантажити сертифікат")</f>
        <v>Завантажити сертифікат</v>
      </c>
    </row>
    <row r="133" spans="1:4" x14ac:dyDescent="0.3">
      <c r="A133" s="4">
        <v>132</v>
      </c>
      <c r="B133" t="s">
        <v>264</v>
      </c>
      <c r="C133" t="s">
        <v>265</v>
      </c>
      <c r="D133" t="str">
        <f>HYPERLINK("https://talan.bank.gov.ua/get-user-certificate/eKI8AibUaurlHn3Mc4cY","Завантажити сертифікат")</f>
        <v>Завантажити сертифікат</v>
      </c>
    </row>
    <row r="134" spans="1:4" x14ac:dyDescent="0.3">
      <c r="A134" s="4">
        <v>133</v>
      </c>
      <c r="B134" t="s">
        <v>266</v>
      </c>
      <c r="C134" t="s">
        <v>267</v>
      </c>
      <c r="D134" t="str">
        <f>HYPERLINK("https://talan.bank.gov.ua/get-user-certificate/eKI8A-7KDz-AgH2N71NZ","Завантажити сертифікат")</f>
        <v>Завантажити сертифікат</v>
      </c>
    </row>
    <row r="135" spans="1:4" x14ac:dyDescent="0.3">
      <c r="A135" s="4">
        <v>134</v>
      </c>
      <c r="B135" t="s">
        <v>268</v>
      </c>
      <c r="C135" t="s">
        <v>269</v>
      </c>
      <c r="D135" t="str">
        <f>HYPERLINK("https://talan.bank.gov.ua/get-user-certificate/eKI8AP3BfSSe_N4ktNtp","Завантажити сертифікат")</f>
        <v>Завантажити сертифікат</v>
      </c>
    </row>
    <row r="136" spans="1:4" x14ac:dyDescent="0.3">
      <c r="A136" s="4">
        <v>135</v>
      </c>
      <c r="B136" t="s">
        <v>270</v>
      </c>
      <c r="C136" t="s">
        <v>271</v>
      </c>
      <c r="D136" t="str">
        <f>HYPERLINK("https://talan.bank.gov.ua/get-user-certificate/eKI8Aj6FxVkR1FnGRRWl","Завантажити сертифікат")</f>
        <v>Завантажити сертифікат</v>
      </c>
    </row>
    <row r="137" spans="1:4" x14ac:dyDescent="0.3">
      <c r="A137" s="4">
        <v>136</v>
      </c>
      <c r="B137" t="s">
        <v>272</v>
      </c>
      <c r="C137" t="s">
        <v>273</v>
      </c>
      <c r="D137" t="str">
        <f>HYPERLINK("https://talan.bank.gov.ua/get-user-certificate/eKI8AX_qgLMRFtfIdQ75","Завантажити сертифікат")</f>
        <v>Завантажити сертифікат</v>
      </c>
    </row>
    <row r="138" spans="1:4" x14ac:dyDescent="0.3">
      <c r="A138" s="4">
        <v>137</v>
      </c>
      <c r="B138" t="s">
        <v>274</v>
      </c>
      <c r="C138" t="s">
        <v>275</v>
      </c>
      <c r="D138" t="str">
        <f>HYPERLINK("https://talan.bank.gov.ua/get-user-certificate/eKI8AeXiSuX8XGjgaMLd","Завантажити сертифікат")</f>
        <v>Завантажити сертифікат</v>
      </c>
    </row>
    <row r="139" spans="1:4" x14ac:dyDescent="0.3">
      <c r="A139" s="4">
        <v>138</v>
      </c>
      <c r="B139" t="s">
        <v>276</v>
      </c>
      <c r="C139" t="s">
        <v>277</v>
      </c>
      <c r="D139" t="str">
        <f>HYPERLINK("https://talan.bank.gov.ua/get-user-certificate/eKI8AyEzONUSghqD1f6P","Завантажити сертифікат")</f>
        <v>Завантажити сертифікат</v>
      </c>
    </row>
    <row r="140" spans="1:4" x14ac:dyDescent="0.3">
      <c r="A140" s="4">
        <v>139</v>
      </c>
      <c r="B140" t="s">
        <v>278</v>
      </c>
      <c r="C140" t="s">
        <v>279</v>
      </c>
      <c r="D140" t="str">
        <f>HYPERLINK("https://talan.bank.gov.ua/get-user-certificate/eKI8AjhVx8iLvbFvkR_c","Завантажити сертифікат")</f>
        <v>Завантажити сертифікат</v>
      </c>
    </row>
    <row r="141" spans="1:4" x14ac:dyDescent="0.3">
      <c r="A141" s="4">
        <v>140</v>
      </c>
      <c r="B141" t="s">
        <v>280</v>
      </c>
      <c r="C141" t="s">
        <v>281</v>
      </c>
      <c r="D141" t="str">
        <f>HYPERLINK("https://talan.bank.gov.ua/get-user-certificate/eKI8AW2G3uhAM__T1t4H","Завантажити сертифікат")</f>
        <v>Завантажити сертифікат</v>
      </c>
    </row>
    <row r="142" spans="1:4" x14ac:dyDescent="0.3">
      <c r="A142" s="4">
        <v>141</v>
      </c>
      <c r="B142" t="s">
        <v>282</v>
      </c>
      <c r="C142" t="s">
        <v>283</v>
      </c>
      <c r="D142" t="str">
        <f>HYPERLINK("https://talan.bank.gov.ua/get-user-certificate/eKI8AloRkjj9RLQg-kQJ","Завантажити сертифікат")</f>
        <v>Завантажити сертифікат</v>
      </c>
    </row>
    <row r="143" spans="1:4" x14ac:dyDescent="0.3">
      <c r="A143" s="4">
        <v>142</v>
      </c>
      <c r="B143" t="s">
        <v>284</v>
      </c>
      <c r="C143" t="s">
        <v>285</v>
      </c>
      <c r="D143" t="str">
        <f>HYPERLINK("https://talan.bank.gov.ua/get-user-certificate/eKI8AawhdQAJ-ENeoxBP","Завантажити сертифікат")</f>
        <v>Завантажити сертифікат</v>
      </c>
    </row>
    <row r="144" spans="1:4" x14ac:dyDescent="0.3">
      <c r="A144" s="4">
        <v>143</v>
      </c>
      <c r="B144" t="s">
        <v>286</v>
      </c>
      <c r="C144" t="s">
        <v>287</v>
      </c>
      <c r="D144" t="str">
        <f>HYPERLINK("https://talan.bank.gov.ua/get-user-certificate/eKI8Ar3iZnIhREnuq-Ty","Завантажити сертифікат")</f>
        <v>Завантажити сертифікат</v>
      </c>
    </row>
    <row r="145" spans="1:4" x14ac:dyDescent="0.3">
      <c r="A145" s="4">
        <v>144</v>
      </c>
      <c r="B145" t="s">
        <v>288</v>
      </c>
      <c r="C145" t="s">
        <v>289</v>
      </c>
      <c r="D145" t="str">
        <f>HYPERLINK("https://talan.bank.gov.ua/get-user-certificate/eKI8AZCS8KULKgoTQB_o","Завантажити сертифікат")</f>
        <v>Завантажити сертифікат</v>
      </c>
    </row>
    <row r="146" spans="1:4" x14ac:dyDescent="0.3">
      <c r="A146" s="4">
        <v>145</v>
      </c>
      <c r="B146" t="s">
        <v>290</v>
      </c>
      <c r="C146" t="s">
        <v>291</v>
      </c>
      <c r="D146" t="str">
        <f>HYPERLINK("https://talan.bank.gov.ua/get-user-certificate/eKI8A8vIyTouPY3DW5Ns","Завантажити сертифікат")</f>
        <v>Завантажити сертифікат</v>
      </c>
    </row>
    <row r="147" spans="1:4" x14ac:dyDescent="0.3">
      <c r="A147" s="4">
        <v>146</v>
      </c>
      <c r="B147" t="s">
        <v>292</v>
      </c>
      <c r="C147" t="s">
        <v>293</v>
      </c>
      <c r="D147" t="str">
        <f>HYPERLINK("https://talan.bank.gov.ua/get-user-certificate/eKI8AM2NN3cLZVWMNYsf","Завантажити сертифікат")</f>
        <v>Завантажити сертифікат</v>
      </c>
    </row>
    <row r="148" spans="1:4" x14ac:dyDescent="0.3">
      <c r="A148" s="4">
        <v>147</v>
      </c>
      <c r="B148" t="s">
        <v>294</v>
      </c>
      <c r="C148" t="s">
        <v>295</v>
      </c>
      <c r="D148" t="str">
        <f>HYPERLINK("https://talan.bank.gov.ua/get-user-certificate/eKI8A3nQyOlAMLx0_mBH","Завантажити сертифікат")</f>
        <v>Завантажити сертифікат</v>
      </c>
    </row>
    <row r="149" spans="1:4" x14ac:dyDescent="0.3">
      <c r="A149" s="4">
        <v>148</v>
      </c>
      <c r="B149" t="s">
        <v>296</v>
      </c>
      <c r="C149" t="s">
        <v>297</v>
      </c>
      <c r="D149" t="str">
        <f>HYPERLINK("https://talan.bank.gov.ua/get-user-certificate/eKI8AJ5yTHQ6nG-eAGeU","Завантажити сертифікат")</f>
        <v>Завантажити сертифікат</v>
      </c>
    </row>
    <row r="150" spans="1:4" x14ac:dyDescent="0.3">
      <c r="A150" s="4">
        <v>149</v>
      </c>
      <c r="B150" t="s">
        <v>298</v>
      </c>
      <c r="C150" t="s">
        <v>299</v>
      </c>
      <c r="D150" t="str">
        <f>HYPERLINK("https://talan.bank.gov.ua/get-user-certificate/eKI8AjeVAvJP1l-0hEGm","Завантажити сертифікат")</f>
        <v>Завантажити сертифікат</v>
      </c>
    </row>
    <row r="151" spans="1:4" x14ac:dyDescent="0.3">
      <c r="A151" s="4">
        <v>150</v>
      </c>
      <c r="B151" t="s">
        <v>300</v>
      </c>
      <c r="C151" t="s">
        <v>301</v>
      </c>
      <c r="D151" t="str">
        <f>HYPERLINK("https://talan.bank.gov.ua/get-user-certificate/eKI8AGOtLAcJu9FlVGwo","Завантажити сертифікат")</f>
        <v>Завантажити сертифікат</v>
      </c>
    </row>
    <row r="152" spans="1:4" x14ac:dyDescent="0.3">
      <c r="A152" s="4">
        <v>151</v>
      </c>
      <c r="B152" t="s">
        <v>302</v>
      </c>
      <c r="C152" t="s">
        <v>303</v>
      </c>
      <c r="D152" t="str">
        <f>HYPERLINK("https://talan.bank.gov.ua/get-user-certificate/eKI8AbXYDF46ekj675jJ","Завантажити сертифікат")</f>
        <v>Завантажити сертифікат</v>
      </c>
    </row>
    <row r="153" spans="1:4" x14ac:dyDescent="0.3">
      <c r="A153" s="4">
        <v>152</v>
      </c>
      <c r="B153" t="s">
        <v>304</v>
      </c>
      <c r="C153" t="s">
        <v>305</v>
      </c>
      <c r="D153" t="str">
        <f>HYPERLINK("https://talan.bank.gov.ua/get-user-certificate/eKI8Al2QMowGvXvWggCD","Завантажити сертифікат")</f>
        <v>Завантажити сертифікат</v>
      </c>
    </row>
    <row r="154" spans="1:4" x14ac:dyDescent="0.3">
      <c r="A154" s="4">
        <v>153</v>
      </c>
      <c r="B154" t="s">
        <v>306</v>
      </c>
      <c r="C154" t="s">
        <v>307</v>
      </c>
      <c r="D154" t="str">
        <f>HYPERLINK("https://talan.bank.gov.ua/get-user-certificate/eKI8AReEK_Klp-lGbJvh","Завантажити сертифікат")</f>
        <v>Завантажити сертифікат</v>
      </c>
    </row>
    <row r="155" spans="1:4" x14ac:dyDescent="0.3">
      <c r="A155" s="4">
        <v>154</v>
      </c>
      <c r="B155" t="s">
        <v>308</v>
      </c>
      <c r="C155" t="s">
        <v>309</v>
      </c>
      <c r="D155" t="str">
        <f>HYPERLINK("https://talan.bank.gov.ua/get-user-certificate/eKI8Afn00OfNXzBBAtSb","Завантажити сертифікат")</f>
        <v>Завантажити сертифікат</v>
      </c>
    </row>
    <row r="156" spans="1:4" x14ac:dyDescent="0.3">
      <c r="A156" s="4">
        <v>155</v>
      </c>
      <c r="B156" t="s">
        <v>310</v>
      </c>
      <c r="C156" t="s">
        <v>311</v>
      </c>
      <c r="D156" t="str">
        <f>HYPERLINK("https://talan.bank.gov.ua/get-user-certificate/eKI8AsOajAqDtUG8XZ9e","Завантажити сертифікат")</f>
        <v>Завантажити сертифікат</v>
      </c>
    </row>
    <row r="157" spans="1:4" x14ac:dyDescent="0.3">
      <c r="A157" s="4">
        <v>156</v>
      </c>
      <c r="B157" t="s">
        <v>312</v>
      </c>
      <c r="C157" t="s">
        <v>313</v>
      </c>
      <c r="D157" t="str">
        <f>HYPERLINK("https://talan.bank.gov.ua/get-user-certificate/eKI8ANOReKvnKWYA7p0L","Завантажити сертифікат")</f>
        <v>Завантажити сертифікат</v>
      </c>
    </row>
    <row r="158" spans="1:4" x14ac:dyDescent="0.3">
      <c r="A158" s="4">
        <v>157</v>
      </c>
      <c r="B158" t="s">
        <v>314</v>
      </c>
      <c r="C158" t="s">
        <v>315</v>
      </c>
      <c r="D158" t="str">
        <f>HYPERLINK("https://talan.bank.gov.ua/get-user-certificate/eKI8A8FKMDRqD_62CWCw","Завантажити сертифікат")</f>
        <v>Завантажити сертифікат</v>
      </c>
    </row>
    <row r="159" spans="1:4" x14ac:dyDescent="0.3">
      <c r="A159" s="4">
        <v>158</v>
      </c>
      <c r="B159" t="s">
        <v>316</v>
      </c>
      <c r="C159" t="s">
        <v>317</v>
      </c>
      <c r="D159" t="str">
        <f>HYPERLINK("https://talan.bank.gov.ua/get-user-certificate/eKI8A6a1zKxubpH8cNyH","Завантажити сертифікат")</f>
        <v>Завантажити сертифікат</v>
      </c>
    </row>
    <row r="160" spans="1:4" x14ac:dyDescent="0.3">
      <c r="A160" s="4">
        <v>159</v>
      </c>
      <c r="B160" t="s">
        <v>318</v>
      </c>
      <c r="C160" t="s">
        <v>319</v>
      </c>
      <c r="D160" t="str">
        <f>HYPERLINK("https://talan.bank.gov.ua/get-user-certificate/eKI8AMco8JlS_dJPNYOC","Завантажити сертифікат")</f>
        <v>Завантажити сертифікат</v>
      </c>
    </row>
    <row r="161" spans="1:4" x14ac:dyDescent="0.3">
      <c r="A161" s="4">
        <v>160</v>
      </c>
      <c r="B161" t="s">
        <v>320</v>
      </c>
      <c r="C161" t="s">
        <v>321</v>
      </c>
      <c r="D161" t="str">
        <f>HYPERLINK("https://talan.bank.gov.ua/get-user-certificate/eKI8AiefTQYmrIJWPsUN","Завантажити сертифікат")</f>
        <v>Завантажити сертифікат</v>
      </c>
    </row>
    <row r="162" spans="1:4" x14ac:dyDescent="0.3">
      <c r="A162" s="4">
        <v>161</v>
      </c>
      <c r="B162" t="s">
        <v>322</v>
      </c>
      <c r="C162" t="s">
        <v>323</v>
      </c>
      <c r="D162" t="str">
        <f>HYPERLINK("https://talan.bank.gov.ua/get-user-certificate/eKI8Aik2idc3S8a9fskM","Завантажити сертифікат")</f>
        <v>Завантажити сертифікат</v>
      </c>
    </row>
    <row r="163" spans="1:4" x14ac:dyDescent="0.3">
      <c r="A163" s="4">
        <v>162</v>
      </c>
      <c r="B163" t="s">
        <v>324</v>
      </c>
      <c r="C163" t="s">
        <v>325</v>
      </c>
      <c r="D163" t="str">
        <f>HYPERLINK("https://talan.bank.gov.ua/get-user-certificate/eKI8A2qSLShqO8eKdKmX","Завантажити сертифікат")</f>
        <v>Завантажити сертифікат</v>
      </c>
    </row>
    <row r="164" spans="1:4" x14ac:dyDescent="0.3">
      <c r="A164" s="4">
        <v>163</v>
      </c>
      <c r="B164" t="s">
        <v>326</v>
      </c>
      <c r="C164" t="s">
        <v>327</v>
      </c>
      <c r="D164" t="str">
        <f>HYPERLINK("https://talan.bank.gov.ua/get-user-certificate/eKI8AlKJyxaRZeZCJ-AH","Завантажити сертифікат")</f>
        <v>Завантажити сертифікат</v>
      </c>
    </row>
    <row r="165" spans="1:4" x14ac:dyDescent="0.3">
      <c r="A165" s="4">
        <v>164</v>
      </c>
      <c r="B165" t="s">
        <v>328</v>
      </c>
      <c r="C165" t="s">
        <v>329</v>
      </c>
      <c r="D165" t="str">
        <f>HYPERLINK("https://talan.bank.gov.ua/get-user-certificate/eKI8Ajnxyp6tnbXVGTVX","Завантажити сертифікат")</f>
        <v>Завантажити сертифікат</v>
      </c>
    </row>
    <row r="166" spans="1:4" x14ac:dyDescent="0.3">
      <c r="A166" s="4">
        <v>165</v>
      </c>
      <c r="B166" t="s">
        <v>330</v>
      </c>
      <c r="C166" t="s">
        <v>331</v>
      </c>
      <c r="D166" t="str">
        <f>HYPERLINK("https://talan.bank.gov.ua/get-user-certificate/eKI8Adxx2EqzE0ACw888","Завантажити сертифікат")</f>
        <v>Завантажити сертифікат</v>
      </c>
    </row>
    <row r="167" spans="1:4" x14ac:dyDescent="0.3">
      <c r="A167" s="4">
        <v>166</v>
      </c>
      <c r="B167" t="s">
        <v>332</v>
      </c>
      <c r="C167" t="s">
        <v>333</v>
      </c>
      <c r="D167" t="str">
        <f>HYPERLINK("https://talan.bank.gov.ua/get-user-certificate/eKI8A8JpAcF4UY0hlBi1","Завантажити сертифікат")</f>
        <v>Завантажити сертифікат</v>
      </c>
    </row>
    <row r="168" spans="1:4" x14ac:dyDescent="0.3">
      <c r="A168" s="4">
        <v>167</v>
      </c>
      <c r="B168" t="s">
        <v>334</v>
      </c>
      <c r="C168" t="s">
        <v>335</v>
      </c>
      <c r="D168" t="str">
        <f>HYPERLINK("https://talan.bank.gov.ua/get-user-certificate/eKI8AQndreijNwt9dNpt","Завантажити сертифікат")</f>
        <v>Завантажити сертифікат</v>
      </c>
    </row>
    <row r="169" spans="1:4" x14ac:dyDescent="0.3">
      <c r="A169" s="4">
        <v>168</v>
      </c>
      <c r="B169" t="s">
        <v>336</v>
      </c>
      <c r="C169" t="s">
        <v>337</v>
      </c>
      <c r="D169" t="str">
        <f>HYPERLINK("https://talan.bank.gov.ua/get-user-certificate/eKI8AOzsG2cJTqxS6CcS","Завантажити сертифікат")</f>
        <v>Завантажити сертифікат</v>
      </c>
    </row>
    <row r="170" spans="1:4" x14ac:dyDescent="0.3">
      <c r="A170" s="4">
        <v>169</v>
      </c>
      <c r="B170" t="s">
        <v>338</v>
      </c>
      <c r="C170" t="s">
        <v>339</v>
      </c>
      <c r="D170" t="str">
        <f>HYPERLINK("https://talan.bank.gov.ua/get-user-certificate/eKI8AF9G68HNMmU5Oh35","Завантажити сертифікат")</f>
        <v>Завантажити сертифікат</v>
      </c>
    </row>
    <row r="171" spans="1:4" x14ac:dyDescent="0.3">
      <c r="A171" s="4">
        <v>170</v>
      </c>
      <c r="B171" t="s">
        <v>340</v>
      </c>
      <c r="C171" t="s">
        <v>341</v>
      </c>
      <c r="D171" t="str">
        <f>HYPERLINK("https://talan.bank.gov.ua/get-user-certificate/eKI8AvuOTfUCEz8hBGER","Завантажити сертифікат")</f>
        <v>Завантажити сертифікат</v>
      </c>
    </row>
    <row r="172" spans="1:4" x14ac:dyDescent="0.3">
      <c r="A172" s="4">
        <v>171</v>
      </c>
      <c r="B172" t="s">
        <v>342</v>
      </c>
      <c r="C172" t="s">
        <v>343</v>
      </c>
      <c r="D172" t="str">
        <f>HYPERLINK("https://talan.bank.gov.ua/get-user-certificate/eKI8AHY2fo-05DtQU9Bv","Завантажити сертифікат")</f>
        <v>Завантажити сертифікат</v>
      </c>
    </row>
    <row r="173" spans="1:4" x14ac:dyDescent="0.3">
      <c r="A173" s="4">
        <v>172</v>
      </c>
      <c r="B173" t="s">
        <v>344</v>
      </c>
      <c r="C173" t="s">
        <v>345</v>
      </c>
      <c r="D173" t="str">
        <f>HYPERLINK("https://talan.bank.gov.ua/get-user-certificate/eKI8ApJSMYIH50m3RlbD","Завантажити сертифікат")</f>
        <v>Завантажити сертифікат</v>
      </c>
    </row>
    <row r="174" spans="1:4" x14ac:dyDescent="0.3">
      <c r="A174" s="4">
        <v>173</v>
      </c>
      <c r="B174" t="s">
        <v>346</v>
      </c>
      <c r="C174" t="s">
        <v>347</v>
      </c>
      <c r="D174" t="str">
        <f>HYPERLINK("https://talan.bank.gov.ua/get-user-certificate/eKI8AcnPeKoMBiBTf7fl","Завантажити сертифікат")</f>
        <v>Завантажити сертифікат</v>
      </c>
    </row>
    <row r="175" spans="1:4" x14ac:dyDescent="0.3">
      <c r="A175" s="4">
        <v>174</v>
      </c>
      <c r="B175" t="s">
        <v>348</v>
      </c>
      <c r="C175" t="s">
        <v>349</v>
      </c>
      <c r="D175" t="str">
        <f>HYPERLINK("https://talan.bank.gov.ua/get-user-certificate/eKI8AeCOSWbrclKI3nuS","Завантажити сертифікат")</f>
        <v>Завантажити сертифікат</v>
      </c>
    </row>
    <row r="176" spans="1:4" x14ac:dyDescent="0.3">
      <c r="A176" s="4">
        <v>175</v>
      </c>
      <c r="B176" t="s">
        <v>350</v>
      </c>
      <c r="C176" t="s">
        <v>351</v>
      </c>
      <c r="D176" t="str">
        <f>HYPERLINK("https://talan.bank.gov.ua/get-user-certificate/eKI8AdnLys8UvYBMPIuX","Завантажити сертифікат")</f>
        <v>Завантажити сертифікат</v>
      </c>
    </row>
    <row r="177" spans="1:4" x14ac:dyDescent="0.3">
      <c r="A177" s="4">
        <v>176</v>
      </c>
      <c r="B177" t="s">
        <v>352</v>
      </c>
      <c r="C177" t="s">
        <v>353</v>
      </c>
      <c r="D177" t="str">
        <f>HYPERLINK("https://talan.bank.gov.ua/get-user-certificate/eKI8A3aMa2zzglzZDh-Y","Завантажити сертифікат")</f>
        <v>Завантажити сертифікат</v>
      </c>
    </row>
    <row r="178" spans="1:4" x14ac:dyDescent="0.3">
      <c r="A178" s="4">
        <v>177</v>
      </c>
      <c r="B178" t="s">
        <v>354</v>
      </c>
      <c r="C178" t="s">
        <v>355</v>
      </c>
      <c r="D178" t="str">
        <f>HYPERLINK("https://talan.bank.gov.ua/get-user-certificate/eKI8AkUGbmY3bo2pyfQR","Завантажити сертифікат")</f>
        <v>Завантажити сертифікат</v>
      </c>
    </row>
    <row r="179" spans="1:4" x14ac:dyDescent="0.3">
      <c r="A179" s="4">
        <v>178</v>
      </c>
      <c r="B179" t="s">
        <v>356</v>
      </c>
      <c r="C179" t="s">
        <v>357</v>
      </c>
      <c r="D179" t="str">
        <f>HYPERLINK("https://talan.bank.gov.ua/get-user-certificate/eKI8ANuwZY4Gwy7r5t6O","Завантажити сертифікат")</f>
        <v>Завантажити сертифікат</v>
      </c>
    </row>
    <row r="180" spans="1:4" x14ac:dyDescent="0.3">
      <c r="A180" s="4">
        <v>179</v>
      </c>
      <c r="B180" t="s">
        <v>358</v>
      </c>
      <c r="C180" t="s">
        <v>359</v>
      </c>
      <c r="D180" t="str">
        <f>HYPERLINK("https://talan.bank.gov.ua/get-user-certificate/eKI8AOtxvqubAVGanYH_","Завантажити сертифікат")</f>
        <v>Завантажити сертифікат</v>
      </c>
    </row>
    <row r="181" spans="1:4" x14ac:dyDescent="0.3">
      <c r="A181" s="4">
        <v>180</v>
      </c>
      <c r="B181" t="s">
        <v>360</v>
      </c>
      <c r="C181" t="s">
        <v>361</v>
      </c>
      <c r="D181" t="str">
        <f>HYPERLINK("https://talan.bank.gov.ua/get-user-certificate/eKI8AT5pDNFm6Hoft2Kt","Завантажити сертифікат")</f>
        <v>Завантажити сертифікат</v>
      </c>
    </row>
    <row r="182" spans="1:4" x14ac:dyDescent="0.3">
      <c r="A182" s="4">
        <v>181</v>
      </c>
      <c r="B182" t="s">
        <v>362</v>
      </c>
      <c r="C182" t="s">
        <v>363</v>
      </c>
      <c r="D182" t="str">
        <f>HYPERLINK("https://talan.bank.gov.ua/get-user-certificate/eKI8A9FF7OfUCD9N83Mt","Завантажити сертифікат")</f>
        <v>Завантажити сертифікат</v>
      </c>
    </row>
    <row r="183" spans="1:4" x14ac:dyDescent="0.3">
      <c r="A183" s="4">
        <v>182</v>
      </c>
      <c r="B183" t="s">
        <v>364</v>
      </c>
      <c r="C183" t="s">
        <v>365</v>
      </c>
      <c r="D183" t="str">
        <f>HYPERLINK("https://talan.bank.gov.ua/get-user-certificate/eKI8AisS2kEZ44zD4KoX","Завантажити сертифікат")</f>
        <v>Завантажити сертифікат</v>
      </c>
    </row>
    <row r="184" spans="1:4" x14ac:dyDescent="0.3">
      <c r="A184" s="4">
        <v>183</v>
      </c>
      <c r="B184" t="s">
        <v>366</v>
      </c>
      <c r="C184" t="s">
        <v>367</v>
      </c>
      <c r="D184" t="str">
        <f>HYPERLINK("https://talan.bank.gov.ua/get-user-certificate/eKI8Az2-mbp6ncKtXIbC","Завантажити сертифікат")</f>
        <v>Завантажити сертифікат</v>
      </c>
    </row>
    <row r="185" spans="1:4" x14ac:dyDescent="0.3">
      <c r="A185" s="4">
        <v>184</v>
      </c>
      <c r="B185" t="s">
        <v>368</v>
      </c>
      <c r="C185" t="s">
        <v>369</v>
      </c>
      <c r="D185" t="str">
        <f>HYPERLINK("https://talan.bank.gov.ua/get-user-certificate/eKI8ABCyYuxFxFnP2BjL","Завантажити сертифікат")</f>
        <v>Завантажити сертифікат</v>
      </c>
    </row>
    <row r="186" spans="1:4" x14ac:dyDescent="0.3">
      <c r="A186" s="4">
        <v>185</v>
      </c>
      <c r="B186" t="s">
        <v>370</v>
      </c>
      <c r="C186" t="s">
        <v>371</v>
      </c>
      <c r="D186" t="str">
        <f>HYPERLINK("https://talan.bank.gov.ua/get-user-certificate/eKI8ATLo16YaQcsmmJRq","Завантажити сертифікат")</f>
        <v>Завантажити сертифікат</v>
      </c>
    </row>
    <row r="187" spans="1:4" x14ac:dyDescent="0.3">
      <c r="A187" s="4">
        <v>186</v>
      </c>
      <c r="B187" t="s">
        <v>372</v>
      </c>
      <c r="C187" t="s">
        <v>373</v>
      </c>
      <c r="D187" t="str">
        <f>HYPERLINK("https://talan.bank.gov.ua/get-user-certificate/eKI8A-xHydJ5R3K5X0sy","Завантажити сертифікат")</f>
        <v>Завантажити сертифікат</v>
      </c>
    </row>
    <row r="188" spans="1:4" x14ac:dyDescent="0.3">
      <c r="A188" s="4">
        <v>187</v>
      </c>
      <c r="B188" t="s">
        <v>374</v>
      </c>
      <c r="C188" t="s">
        <v>375</v>
      </c>
      <c r="D188" t="str">
        <f>HYPERLINK("https://talan.bank.gov.ua/get-user-certificate/eKI8AoVxzWgjVyavApVG","Завантажити сертифікат")</f>
        <v>Завантажити сертифікат</v>
      </c>
    </row>
    <row r="189" spans="1:4" x14ac:dyDescent="0.3">
      <c r="A189" s="4">
        <v>188</v>
      </c>
      <c r="B189" t="s">
        <v>376</v>
      </c>
      <c r="C189" t="s">
        <v>377</v>
      </c>
      <c r="D189" t="str">
        <f>HYPERLINK("https://talan.bank.gov.ua/get-user-certificate/eKI8A1t0De7Vr3P4-KBq","Завантажити сертифікат")</f>
        <v>Завантажити сертифікат</v>
      </c>
    </row>
    <row r="190" spans="1:4" x14ac:dyDescent="0.3">
      <c r="A190" s="4">
        <v>189</v>
      </c>
      <c r="B190" t="s">
        <v>378</v>
      </c>
      <c r="C190" t="s">
        <v>379</v>
      </c>
      <c r="D190" t="str">
        <f>HYPERLINK("https://talan.bank.gov.ua/get-user-certificate/eKI8A-EWSWRFsPAkH17m","Завантажити сертифікат")</f>
        <v>Завантажити сертифікат</v>
      </c>
    </row>
    <row r="191" spans="1:4" x14ac:dyDescent="0.3">
      <c r="A191" s="4">
        <v>190</v>
      </c>
      <c r="B191" t="s">
        <v>380</v>
      </c>
      <c r="C191" t="s">
        <v>381</v>
      </c>
      <c r="D191" t="str">
        <f>HYPERLINK("https://talan.bank.gov.ua/get-user-certificate/eKI8A7Pqi_DlsJ0-igfc","Завантажити сертифікат")</f>
        <v>Завантажити сертифікат</v>
      </c>
    </row>
    <row r="192" spans="1:4" x14ac:dyDescent="0.3">
      <c r="A192" s="4">
        <v>191</v>
      </c>
      <c r="B192" t="s">
        <v>382</v>
      </c>
      <c r="C192" t="s">
        <v>383</v>
      </c>
      <c r="D192" t="str">
        <f>HYPERLINK("https://talan.bank.gov.ua/get-user-certificate/eKI8AdU8epKcX4MAJf7y","Завантажити сертифікат")</f>
        <v>Завантажити сертифікат</v>
      </c>
    </row>
    <row r="193" spans="1:4" x14ac:dyDescent="0.3">
      <c r="A193" s="4">
        <v>192</v>
      </c>
      <c r="B193" t="s">
        <v>384</v>
      </c>
      <c r="C193" t="s">
        <v>385</v>
      </c>
      <c r="D193" t="str">
        <f>HYPERLINK("https://talan.bank.gov.ua/get-user-certificate/eKI8Acn85YnPvFFpXSsC","Завантажити сертифікат")</f>
        <v>Завантажити сертифікат</v>
      </c>
    </row>
    <row r="194" spans="1:4" x14ac:dyDescent="0.3">
      <c r="A194" s="4">
        <v>193</v>
      </c>
      <c r="B194" t="s">
        <v>386</v>
      </c>
      <c r="C194" t="s">
        <v>387</v>
      </c>
      <c r="D194" t="str">
        <f>HYPERLINK("https://talan.bank.gov.ua/get-user-certificate/eKI8A_lOXyh7dh9ZlL33","Завантажити сертифікат")</f>
        <v>Завантажити сертифікат</v>
      </c>
    </row>
    <row r="195" spans="1:4" x14ac:dyDescent="0.3">
      <c r="A195" s="4">
        <v>194</v>
      </c>
      <c r="B195" t="s">
        <v>388</v>
      </c>
      <c r="C195" t="s">
        <v>389</v>
      </c>
      <c r="D195" t="str">
        <f>HYPERLINK("https://talan.bank.gov.ua/get-user-certificate/eKI8AwTp48B8UpysvogT","Завантажити сертифікат")</f>
        <v>Завантажити сертифікат</v>
      </c>
    </row>
    <row r="196" spans="1:4" x14ac:dyDescent="0.3">
      <c r="A196" s="4">
        <v>195</v>
      </c>
      <c r="B196" t="s">
        <v>390</v>
      </c>
      <c r="C196" t="s">
        <v>391</v>
      </c>
      <c r="D196" t="str">
        <f>HYPERLINK("https://talan.bank.gov.ua/get-user-certificate/eKI8AiMm0Sh1RVgJDSnY","Завантажити сертифікат")</f>
        <v>Завантажити сертифікат</v>
      </c>
    </row>
    <row r="197" spans="1:4" x14ac:dyDescent="0.3">
      <c r="A197" s="4">
        <v>196</v>
      </c>
      <c r="B197" t="s">
        <v>392</v>
      </c>
      <c r="C197" t="s">
        <v>393</v>
      </c>
      <c r="D197" t="str">
        <f>HYPERLINK("https://talan.bank.gov.ua/get-user-certificate/eKI8AXwkazc_UMF3Nzly","Завантажити сертифікат")</f>
        <v>Завантажити сертифікат</v>
      </c>
    </row>
    <row r="198" spans="1:4" x14ac:dyDescent="0.3">
      <c r="A198" s="4">
        <v>197</v>
      </c>
      <c r="B198" t="s">
        <v>394</v>
      </c>
      <c r="C198" t="s">
        <v>395</v>
      </c>
      <c r="D198" t="str">
        <f>HYPERLINK("https://talan.bank.gov.ua/get-user-certificate/eKI8AaqNLAfZCEQl4tDT","Завантажити сертифікат")</f>
        <v>Завантажити сертифікат</v>
      </c>
    </row>
    <row r="199" spans="1:4" x14ac:dyDescent="0.3">
      <c r="A199" s="4">
        <v>198</v>
      </c>
      <c r="B199" t="s">
        <v>396</v>
      </c>
      <c r="C199" t="s">
        <v>397</v>
      </c>
      <c r="D199" t="str">
        <f>HYPERLINK("https://talan.bank.gov.ua/get-user-certificate/eKI8AkX6EnNjFBIM9mXd","Завантажити сертифікат")</f>
        <v>Завантажити сертифікат</v>
      </c>
    </row>
    <row r="200" spans="1:4" x14ac:dyDescent="0.3">
      <c r="A200" s="4">
        <v>199</v>
      </c>
      <c r="B200" t="s">
        <v>398</v>
      </c>
      <c r="C200" t="s">
        <v>399</v>
      </c>
      <c r="D200" t="str">
        <f>HYPERLINK("https://talan.bank.gov.ua/get-user-certificate/eKI8Aoi5oUm-U6nrA44c","Завантажити сертифікат")</f>
        <v>Завантажити сертифікат</v>
      </c>
    </row>
    <row r="201" spans="1:4" x14ac:dyDescent="0.3">
      <c r="A201" s="4">
        <v>200</v>
      </c>
      <c r="B201" t="s">
        <v>400</v>
      </c>
      <c r="C201" t="s">
        <v>401</v>
      </c>
      <c r="D201" t="str">
        <f>HYPERLINK("https://talan.bank.gov.ua/get-user-certificate/eKI8A5yhfjNhliEN76lu","Завантажити сертифікат")</f>
        <v>Завантажити сертифікат</v>
      </c>
    </row>
    <row r="202" spans="1:4" x14ac:dyDescent="0.3">
      <c r="A202" s="4">
        <v>201</v>
      </c>
      <c r="B202" t="s">
        <v>402</v>
      </c>
      <c r="C202" t="s">
        <v>403</v>
      </c>
      <c r="D202" t="str">
        <f>HYPERLINK("https://talan.bank.gov.ua/get-user-certificate/eKI8Ao2OmPrQmclvE_dh","Завантажити сертифікат")</f>
        <v>Завантажити сертифікат</v>
      </c>
    </row>
    <row r="203" spans="1:4" x14ac:dyDescent="0.3">
      <c r="A203" s="4">
        <v>202</v>
      </c>
      <c r="B203" t="s">
        <v>404</v>
      </c>
      <c r="C203" t="s">
        <v>405</v>
      </c>
      <c r="D203" t="str">
        <f>HYPERLINK("https://talan.bank.gov.ua/get-user-certificate/eKI8Aqp5PEJMuaFjMjmz","Завантажити сертифікат")</f>
        <v>Завантажити сертифікат</v>
      </c>
    </row>
    <row r="204" spans="1:4" x14ac:dyDescent="0.3">
      <c r="A204" s="4">
        <v>203</v>
      </c>
      <c r="B204" t="s">
        <v>406</v>
      </c>
      <c r="C204" t="s">
        <v>407</v>
      </c>
      <c r="D204" t="str">
        <f>HYPERLINK("https://talan.bank.gov.ua/get-user-certificate/eKI8AyHZTIQ2e_bIV590","Завантажити сертифікат")</f>
        <v>Завантажити сертифікат</v>
      </c>
    </row>
    <row r="205" spans="1:4" x14ac:dyDescent="0.3">
      <c r="A205" s="4">
        <v>204</v>
      </c>
      <c r="B205" t="s">
        <v>408</v>
      </c>
      <c r="C205" t="s">
        <v>409</v>
      </c>
      <c r="D205" t="str">
        <f>HYPERLINK("https://talan.bank.gov.ua/get-user-certificate/eKI8AtiSiTFcvpiFIuyL","Завантажити сертифікат")</f>
        <v>Завантажити сертифікат</v>
      </c>
    </row>
    <row r="206" spans="1:4" x14ac:dyDescent="0.3">
      <c r="A206" s="4">
        <v>205</v>
      </c>
      <c r="B206" t="s">
        <v>410</v>
      </c>
      <c r="C206" t="s">
        <v>411</v>
      </c>
      <c r="D206" t="str">
        <f>HYPERLINK("https://talan.bank.gov.ua/get-user-certificate/eKI8Aw7WN5HduhyQa6Bd","Завантажити сертифікат")</f>
        <v>Завантажити сертифікат</v>
      </c>
    </row>
    <row r="207" spans="1:4" x14ac:dyDescent="0.3">
      <c r="A207" s="4">
        <v>206</v>
      </c>
      <c r="B207" t="s">
        <v>412</v>
      </c>
      <c r="C207" t="s">
        <v>413</v>
      </c>
      <c r="D207" t="str">
        <f>HYPERLINK("https://talan.bank.gov.ua/get-user-certificate/eKI8AlN6KrPl4pWnoUFZ","Завантажити сертифікат")</f>
        <v>Завантажити сертифікат</v>
      </c>
    </row>
    <row r="208" spans="1:4" x14ac:dyDescent="0.3">
      <c r="A208" s="4">
        <v>207</v>
      </c>
      <c r="B208" t="s">
        <v>414</v>
      </c>
      <c r="C208" t="s">
        <v>415</v>
      </c>
      <c r="D208" t="str">
        <f>HYPERLINK("https://talan.bank.gov.ua/get-user-certificate/eKI8AoEIpNrPb_iiy7t0","Завантажити сертифікат")</f>
        <v>Завантажити сертифікат</v>
      </c>
    </row>
    <row r="209" spans="1:4" x14ac:dyDescent="0.3">
      <c r="A209" s="4">
        <v>208</v>
      </c>
      <c r="B209" t="s">
        <v>416</v>
      </c>
      <c r="C209" t="s">
        <v>417</v>
      </c>
      <c r="D209" t="str">
        <f>HYPERLINK("https://talan.bank.gov.ua/get-user-certificate/eKI8AAOq-UGj1fnfYQLn","Завантажити сертифікат")</f>
        <v>Завантажити сертифікат</v>
      </c>
    </row>
    <row r="210" spans="1:4" x14ac:dyDescent="0.3">
      <c r="A210" s="4">
        <v>209</v>
      </c>
      <c r="B210" t="s">
        <v>418</v>
      </c>
      <c r="C210" t="s">
        <v>419</v>
      </c>
      <c r="D210" t="str">
        <f>HYPERLINK("https://talan.bank.gov.ua/get-user-certificate/eKI8A0nVVS5kf8lRyBC2","Завантажити сертифікат")</f>
        <v>Завантажити сертифікат</v>
      </c>
    </row>
    <row r="211" spans="1:4" x14ac:dyDescent="0.3">
      <c r="A211" s="4">
        <v>210</v>
      </c>
      <c r="B211" t="s">
        <v>420</v>
      </c>
      <c r="C211" t="s">
        <v>421</v>
      </c>
      <c r="D211" t="str">
        <f>HYPERLINK("https://talan.bank.gov.ua/get-user-certificate/eKI8AHwDmqWmm62-judc","Завантажити сертифікат")</f>
        <v>Завантажити сертифікат</v>
      </c>
    </row>
    <row r="212" spans="1:4" x14ac:dyDescent="0.3">
      <c r="A212" s="4">
        <v>211</v>
      </c>
      <c r="B212" t="s">
        <v>422</v>
      </c>
      <c r="C212" t="s">
        <v>423</v>
      </c>
      <c r="D212" t="str">
        <f>HYPERLINK("https://talan.bank.gov.ua/get-user-certificate/eKI8Ajkpxf5kcs1yb1EY","Завантажити сертифікат")</f>
        <v>Завантажити сертифікат</v>
      </c>
    </row>
    <row r="213" spans="1:4" x14ac:dyDescent="0.3">
      <c r="A213" s="4">
        <v>212</v>
      </c>
      <c r="B213" t="s">
        <v>424</v>
      </c>
      <c r="C213" t="s">
        <v>425</v>
      </c>
      <c r="D213" t="str">
        <f>HYPERLINK("https://talan.bank.gov.ua/get-user-certificate/eKI8A1JAPpt6AGAl_-YD","Завантажити сертифікат")</f>
        <v>Завантажити сертифікат</v>
      </c>
    </row>
    <row r="214" spans="1:4" x14ac:dyDescent="0.3">
      <c r="A214" s="4">
        <v>213</v>
      </c>
      <c r="B214" t="s">
        <v>426</v>
      </c>
      <c r="C214" t="s">
        <v>427</v>
      </c>
      <c r="D214" t="str">
        <f>HYPERLINK("https://talan.bank.gov.ua/get-user-certificate/eKI8AoPXnMz4ZL_ZWtxF","Завантажити сертифікат")</f>
        <v>Завантажити сертифікат</v>
      </c>
    </row>
    <row r="215" spans="1:4" x14ac:dyDescent="0.3">
      <c r="A215" s="4">
        <v>214</v>
      </c>
      <c r="B215" t="s">
        <v>428</v>
      </c>
      <c r="C215" t="s">
        <v>429</v>
      </c>
      <c r="D215" t="str">
        <f>HYPERLINK("https://talan.bank.gov.ua/get-user-certificate/eKI8AiTFuOq6yoy6xuEU","Завантажити сертифікат")</f>
        <v>Завантажити сертифікат</v>
      </c>
    </row>
    <row r="216" spans="1:4" x14ac:dyDescent="0.3">
      <c r="A216" s="4">
        <v>215</v>
      </c>
      <c r="B216" t="s">
        <v>430</v>
      </c>
      <c r="C216" t="s">
        <v>431</v>
      </c>
      <c r="D216" t="str">
        <f>HYPERLINK("https://talan.bank.gov.ua/get-user-certificate/eKI8ApnD7fvFVqqqgYPd","Завантажити сертифікат")</f>
        <v>Завантажити сертифікат</v>
      </c>
    </row>
    <row r="217" spans="1:4" x14ac:dyDescent="0.3">
      <c r="A217" s="4">
        <v>216</v>
      </c>
      <c r="B217" t="s">
        <v>432</v>
      </c>
      <c r="C217" t="s">
        <v>433</v>
      </c>
      <c r="D217" t="str">
        <f>HYPERLINK("https://talan.bank.gov.ua/get-user-certificate/eKI8AFIAxhFA_7416ivl","Завантажити сертифікат")</f>
        <v>Завантажити сертифікат</v>
      </c>
    </row>
    <row r="218" spans="1:4" x14ac:dyDescent="0.3">
      <c r="A218" s="4">
        <v>217</v>
      </c>
      <c r="B218" t="s">
        <v>434</v>
      </c>
      <c r="C218" t="s">
        <v>435</v>
      </c>
      <c r="D218" t="str">
        <f>HYPERLINK("https://talan.bank.gov.ua/get-user-certificate/eKI8AoyZHujb9C2wYEIH","Завантажити сертифікат")</f>
        <v>Завантажити сертифікат</v>
      </c>
    </row>
    <row r="219" spans="1:4" x14ac:dyDescent="0.3">
      <c r="A219" s="4">
        <v>218</v>
      </c>
      <c r="B219" t="s">
        <v>436</v>
      </c>
      <c r="C219" t="s">
        <v>437</v>
      </c>
      <c r="D219" t="str">
        <f>HYPERLINK("https://talan.bank.gov.ua/get-user-certificate/eKI8An8YNznPq3sXWVBS","Завантажити сертифікат")</f>
        <v>Завантажити сертифікат</v>
      </c>
    </row>
    <row r="220" spans="1:4" x14ac:dyDescent="0.3">
      <c r="A220" s="4">
        <v>219</v>
      </c>
      <c r="B220" t="s">
        <v>438</v>
      </c>
      <c r="C220" t="s">
        <v>439</v>
      </c>
      <c r="D220" t="str">
        <f>HYPERLINK("https://talan.bank.gov.ua/get-user-certificate/eKI8A7kE3rX7R5wrnPOr","Завантажити сертифікат")</f>
        <v>Завантажити сертифікат</v>
      </c>
    </row>
    <row r="221" spans="1:4" x14ac:dyDescent="0.3">
      <c r="A221" s="4">
        <v>220</v>
      </c>
      <c r="B221" t="s">
        <v>440</v>
      </c>
      <c r="C221" t="s">
        <v>441</v>
      </c>
      <c r="D221" t="str">
        <f>HYPERLINK("https://talan.bank.gov.ua/get-user-certificate/eKI8AVVBw_mR4v2-zuKj","Завантажити сертифікат")</f>
        <v>Завантажити сертифікат</v>
      </c>
    </row>
    <row r="222" spans="1:4" x14ac:dyDescent="0.3">
      <c r="A222" s="4">
        <v>221</v>
      </c>
      <c r="B222" t="s">
        <v>442</v>
      </c>
      <c r="C222" t="s">
        <v>443</v>
      </c>
      <c r="D222" t="str">
        <f>HYPERLINK("https://talan.bank.gov.ua/get-user-certificate/eKI8AgyybxqIpxuc_AH1","Завантажити сертифікат")</f>
        <v>Завантажити сертифікат</v>
      </c>
    </row>
    <row r="223" spans="1:4" x14ac:dyDescent="0.3">
      <c r="A223" s="4">
        <v>222</v>
      </c>
      <c r="B223" t="s">
        <v>444</v>
      </c>
      <c r="C223" t="s">
        <v>445</v>
      </c>
      <c r="D223" t="str">
        <f>HYPERLINK("https://talan.bank.gov.ua/get-user-certificate/eKI8ANvdNMQxyEGaTVjz","Завантажити сертифікат")</f>
        <v>Завантажити сертифікат</v>
      </c>
    </row>
    <row r="224" spans="1:4" x14ac:dyDescent="0.3">
      <c r="A224" s="4">
        <v>223</v>
      </c>
      <c r="B224" t="s">
        <v>446</v>
      </c>
      <c r="C224" t="s">
        <v>447</v>
      </c>
      <c r="D224" t="str">
        <f>HYPERLINK("https://talan.bank.gov.ua/get-user-certificate/eKI8A7c6rzJAoNOH7eOw","Завантажити сертифікат")</f>
        <v>Завантажити сертифікат</v>
      </c>
    </row>
    <row r="225" spans="1:4" x14ac:dyDescent="0.3">
      <c r="A225" s="4">
        <v>224</v>
      </c>
      <c r="B225" t="s">
        <v>448</v>
      </c>
      <c r="C225" t="s">
        <v>449</v>
      </c>
      <c r="D225" t="str">
        <f>HYPERLINK("https://talan.bank.gov.ua/get-user-certificate/eKI8Az2aEUkQAcGiiSfg","Завантажити сертифікат")</f>
        <v>Завантажити сертифікат</v>
      </c>
    </row>
    <row r="226" spans="1:4" x14ac:dyDescent="0.3">
      <c r="A226" s="4">
        <v>225</v>
      </c>
      <c r="B226" t="s">
        <v>450</v>
      </c>
      <c r="C226" t="s">
        <v>451</v>
      </c>
      <c r="D226" t="str">
        <f>HYPERLINK("https://talan.bank.gov.ua/get-user-certificate/eKI8AoZZTTmc6UFz3vPr","Завантажити сертифікат")</f>
        <v>Завантажити сертифікат</v>
      </c>
    </row>
    <row r="227" spans="1:4" x14ac:dyDescent="0.3">
      <c r="A227" s="4">
        <v>226</v>
      </c>
      <c r="B227" t="s">
        <v>452</v>
      </c>
      <c r="C227" t="s">
        <v>453</v>
      </c>
      <c r="D227" t="str">
        <f>HYPERLINK("https://talan.bank.gov.ua/get-user-certificate/eKI8AeA7cZ9C8pGZRRc3","Завантажити сертифікат")</f>
        <v>Завантажити сертифікат</v>
      </c>
    </row>
    <row r="228" spans="1:4" x14ac:dyDescent="0.3">
      <c r="A228" s="4">
        <v>227</v>
      </c>
      <c r="B228" t="s">
        <v>454</v>
      </c>
      <c r="C228" t="s">
        <v>455</v>
      </c>
      <c r="D228" t="str">
        <f>HYPERLINK("https://talan.bank.gov.ua/get-user-certificate/eKI8A3lV95J6VES4mCiF","Завантажити сертифікат")</f>
        <v>Завантажити сертифікат</v>
      </c>
    </row>
    <row r="229" spans="1:4" x14ac:dyDescent="0.3">
      <c r="A229" s="4">
        <v>228</v>
      </c>
      <c r="B229" t="s">
        <v>456</v>
      </c>
      <c r="C229" t="s">
        <v>457</v>
      </c>
      <c r="D229" t="str">
        <f>HYPERLINK("https://talan.bank.gov.ua/get-user-certificate/eKI8ACoUNEhZXO5ilWxs","Завантажити сертифікат")</f>
        <v>Завантажити сертифікат</v>
      </c>
    </row>
    <row r="230" spans="1:4" x14ac:dyDescent="0.3">
      <c r="A230" s="4">
        <v>229</v>
      </c>
      <c r="B230" t="s">
        <v>458</v>
      </c>
      <c r="C230" t="s">
        <v>459</v>
      </c>
      <c r="D230" t="str">
        <f>HYPERLINK("https://talan.bank.gov.ua/get-user-certificate/eKI8AGq98SfRdYUr0Xpe","Завантажити сертифікат")</f>
        <v>Завантажити сертифікат</v>
      </c>
    </row>
    <row r="231" spans="1:4" x14ac:dyDescent="0.3">
      <c r="A231" s="4">
        <v>230</v>
      </c>
      <c r="B231" t="s">
        <v>460</v>
      </c>
      <c r="C231" t="s">
        <v>461</v>
      </c>
      <c r="D231" t="str">
        <f>HYPERLINK("https://talan.bank.gov.ua/get-user-certificate/eKI8ASfLpug4rllYMe0o","Завантажити сертифікат")</f>
        <v>Завантажити сертифікат</v>
      </c>
    </row>
    <row r="232" spans="1:4" x14ac:dyDescent="0.3">
      <c r="A232" s="4">
        <v>231</v>
      </c>
      <c r="B232" t="s">
        <v>462</v>
      </c>
      <c r="C232" t="s">
        <v>463</v>
      </c>
      <c r="D232" t="str">
        <f>HYPERLINK("https://talan.bank.gov.ua/get-user-certificate/eKI8AATIuAE1ZO2pUK5o","Завантажити сертифікат")</f>
        <v>Завантажити сертифікат</v>
      </c>
    </row>
    <row r="233" spans="1:4" x14ac:dyDescent="0.3">
      <c r="A233" s="4">
        <v>232</v>
      </c>
      <c r="B233" t="s">
        <v>464</v>
      </c>
      <c r="C233" t="s">
        <v>465</v>
      </c>
      <c r="D233" t="str">
        <f>HYPERLINK("https://talan.bank.gov.ua/get-user-certificate/eKI8ADhdF_sJuB4idYpK","Завантажити сертифікат")</f>
        <v>Завантажити сертифікат</v>
      </c>
    </row>
    <row r="234" spans="1:4" x14ac:dyDescent="0.3">
      <c r="A234" s="4">
        <v>233</v>
      </c>
      <c r="B234" t="s">
        <v>466</v>
      </c>
      <c r="C234" t="s">
        <v>467</v>
      </c>
      <c r="D234" t="str">
        <f>HYPERLINK("https://talan.bank.gov.ua/get-user-certificate/eKI8Am9i5Q7f0yg-R1kI","Завантажити сертифікат")</f>
        <v>Завантажити сертифікат</v>
      </c>
    </row>
    <row r="235" spans="1:4" x14ac:dyDescent="0.3">
      <c r="A235" s="4">
        <v>234</v>
      </c>
      <c r="B235" t="s">
        <v>468</v>
      </c>
      <c r="C235" t="s">
        <v>469</v>
      </c>
      <c r="D235" t="str">
        <f>HYPERLINK("https://talan.bank.gov.ua/get-user-certificate/eKI8AJwPy8wTomonRJYa","Завантажити сертифікат")</f>
        <v>Завантажити сертифікат</v>
      </c>
    </row>
    <row r="236" spans="1:4" x14ac:dyDescent="0.3">
      <c r="A236" s="4">
        <v>235</v>
      </c>
      <c r="B236" t="s">
        <v>470</v>
      </c>
      <c r="C236" t="s">
        <v>471</v>
      </c>
      <c r="D236" t="str">
        <f>HYPERLINK("https://talan.bank.gov.ua/get-user-certificate/eKI8Ac3J3uM4RqJ_hjC4","Завантажити сертифікат")</f>
        <v>Завантажити сертифікат</v>
      </c>
    </row>
    <row r="237" spans="1:4" x14ac:dyDescent="0.3">
      <c r="A237" s="4">
        <v>236</v>
      </c>
      <c r="B237" t="s">
        <v>472</v>
      </c>
      <c r="C237" t="s">
        <v>473</v>
      </c>
      <c r="D237" t="str">
        <f>HYPERLINK("https://talan.bank.gov.ua/get-user-certificate/eKI8Acjm71aC9CVt6duv","Завантажити сертифікат")</f>
        <v>Завантажити сертифікат</v>
      </c>
    </row>
    <row r="238" spans="1:4" x14ac:dyDescent="0.3">
      <c r="A238" s="4">
        <v>237</v>
      </c>
      <c r="B238" t="s">
        <v>474</v>
      </c>
      <c r="C238" t="s">
        <v>475</v>
      </c>
      <c r="D238" t="str">
        <f>HYPERLINK("https://talan.bank.gov.ua/get-user-certificate/eKI8AxGr8tYzdPltgw73","Завантажити сертифікат")</f>
        <v>Завантажити сертифікат</v>
      </c>
    </row>
    <row r="239" spans="1:4" x14ac:dyDescent="0.3">
      <c r="A239" s="4">
        <v>238</v>
      </c>
      <c r="B239" t="s">
        <v>476</v>
      </c>
      <c r="C239" t="s">
        <v>477</v>
      </c>
      <c r="D239" t="str">
        <f>HYPERLINK("https://talan.bank.gov.ua/get-user-certificate/eKI8AqfzVurKIrGhi9VD","Завантажити сертифікат")</f>
        <v>Завантажити сертифікат</v>
      </c>
    </row>
    <row r="240" spans="1:4" x14ac:dyDescent="0.3">
      <c r="A240" s="4">
        <v>239</v>
      </c>
      <c r="B240" t="s">
        <v>478</v>
      </c>
      <c r="C240" t="s">
        <v>479</v>
      </c>
      <c r="D240" t="str">
        <f>HYPERLINK("https://talan.bank.gov.ua/get-user-certificate/eKI8AwYeFTN6Py6QKpWP","Завантажити сертифікат")</f>
        <v>Завантажити сертифікат</v>
      </c>
    </row>
    <row r="241" spans="1:4" x14ac:dyDescent="0.3">
      <c r="A241" s="4">
        <v>240</v>
      </c>
      <c r="B241" t="s">
        <v>480</v>
      </c>
      <c r="C241" t="s">
        <v>481</v>
      </c>
      <c r="D241" t="str">
        <f>HYPERLINK("https://talan.bank.gov.ua/get-user-certificate/eKI8AzWYAYRhTqp995YV","Завантажити сертифікат")</f>
        <v>Завантажити сертифікат</v>
      </c>
    </row>
    <row r="242" spans="1:4" x14ac:dyDescent="0.3">
      <c r="A242" s="4">
        <v>241</v>
      </c>
      <c r="B242" t="s">
        <v>482</v>
      </c>
      <c r="C242" t="s">
        <v>483</v>
      </c>
      <c r="D242" t="str">
        <f>HYPERLINK("https://talan.bank.gov.ua/get-user-certificate/eKI8Avrp_Bt7-_91Mvd7","Завантажити сертифікат")</f>
        <v>Завантажити сертифікат</v>
      </c>
    </row>
    <row r="243" spans="1:4" x14ac:dyDescent="0.3">
      <c r="A243" s="4">
        <v>242</v>
      </c>
      <c r="B243" t="s">
        <v>484</v>
      </c>
      <c r="C243" t="s">
        <v>485</v>
      </c>
      <c r="D243" t="str">
        <f>HYPERLINK("https://talan.bank.gov.ua/get-user-certificate/eKI8AzSSpCnLnSos6-uc","Завантажити сертифікат")</f>
        <v>Завантажити сертифікат</v>
      </c>
    </row>
    <row r="244" spans="1:4" x14ac:dyDescent="0.3">
      <c r="A244" s="4">
        <v>243</v>
      </c>
      <c r="B244" t="s">
        <v>486</v>
      </c>
      <c r="C244" t="s">
        <v>487</v>
      </c>
      <c r="D244" t="str">
        <f>HYPERLINK("https://talan.bank.gov.ua/get-user-certificate/eKI8A_esjGvxWaTtyTkk","Завантажити сертифікат")</f>
        <v>Завантажити сертифікат</v>
      </c>
    </row>
    <row r="245" spans="1:4" x14ac:dyDescent="0.3">
      <c r="A245" s="4">
        <v>244</v>
      </c>
      <c r="B245" t="s">
        <v>488</v>
      </c>
      <c r="C245" t="s">
        <v>489</v>
      </c>
      <c r="D245" t="str">
        <f>HYPERLINK("https://talan.bank.gov.ua/get-user-certificate/eKI8AI2D7ISVQD8YIh8H","Завантажити сертифікат")</f>
        <v>Завантажити сертифікат</v>
      </c>
    </row>
    <row r="246" spans="1:4" x14ac:dyDescent="0.3">
      <c r="A246" s="4">
        <v>245</v>
      </c>
      <c r="B246" t="s">
        <v>490</v>
      </c>
      <c r="C246" t="s">
        <v>491</v>
      </c>
      <c r="D246" t="str">
        <f>HYPERLINK("https://talan.bank.gov.ua/get-user-certificate/eKI8AalkfbKcdWgPZ6td","Завантажити сертифікат")</f>
        <v>Завантажити сертифікат</v>
      </c>
    </row>
    <row r="247" spans="1:4" x14ac:dyDescent="0.3">
      <c r="A247" s="4">
        <v>246</v>
      </c>
      <c r="B247" t="s">
        <v>492</v>
      </c>
      <c r="C247" t="s">
        <v>493</v>
      </c>
      <c r="D247" t="str">
        <f>HYPERLINK("https://talan.bank.gov.ua/get-user-certificate/eKI8AW3o0H8y4Z8eCBLi","Завантажити сертифікат")</f>
        <v>Завантажити сертифікат</v>
      </c>
    </row>
    <row r="248" spans="1:4" x14ac:dyDescent="0.3">
      <c r="A248" s="4">
        <v>247</v>
      </c>
      <c r="B248" t="s">
        <v>494</v>
      </c>
      <c r="C248" t="s">
        <v>495</v>
      </c>
      <c r="D248" t="str">
        <f>HYPERLINK("https://talan.bank.gov.ua/get-user-certificate/eKI8AzE11JX66Ll65mTX","Завантажити сертифікат")</f>
        <v>Завантажити сертифікат</v>
      </c>
    </row>
    <row r="249" spans="1:4" x14ac:dyDescent="0.3">
      <c r="A249" s="4">
        <v>248</v>
      </c>
      <c r="B249" t="s">
        <v>496</v>
      </c>
      <c r="C249" t="s">
        <v>497</v>
      </c>
      <c r="D249" t="str">
        <f>HYPERLINK("https://talan.bank.gov.ua/get-user-certificate/eKI8A_TXzro8IfP1C_m1","Завантажити сертифікат")</f>
        <v>Завантажити сертифікат</v>
      </c>
    </row>
    <row r="250" spans="1:4" x14ac:dyDescent="0.3">
      <c r="A250" s="4">
        <v>249</v>
      </c>
      <c r="B250" t="s">
        <v>498</v>
      </c>
      <c r="C250" t="s">
        <v>499</v>
      </c>
      <c r="D250" t="str">
        <f>HYPERLINK("https://talan.bank.gov.ua/get-user-certificate/eKI8AMng28vsh3yJDDrp","Завантажити сертифікат")</f>
        <v>Завантажити сертифікат</v>
      </c>
    </row>
    <row r="251" spans="1:4" x14ac:dyDescent="0.3">
      <c r="A251" s="4">
        <v>250</v>
      </c>
      <c r="B251" t="s">
        <v>500</v>
      </c>
      <c r="C251" t="s">
        <v>501</v>
      </c>
      <c r="D251" t="str">
        <f>HYPERLINK("https://talan.bank.gov.ua/get-user-certificate/eKI8AOc4d9QXoOPQTs5-","Завантажити сертифікат")</f>
        <v>Завантажити сертифікат</v>
      </c>
    </row>
    <row r="252" spans="1:4" x14ac:dyDescent="0.3">
      <c r="A252" s="4">
        <v>251</v>
      </c>
      <c r="B252" t="s">
        <v>502</v>
      </c>
      <c r="C252" t="s">
        <v>503</v>
      </c>
      <c r="D252" t="str">
        <f>HYPERLINK("https://talan.bank.gov.ua/get-user-certificate/eKI8ATWEb_kk38mWnf65","Завантажити сертифікат")</f>
        <v>Завантажити сертифікат</v>
      </c>
    </row>
    <row r="253" spans="1:4" x14ac:dyDescent="0.3">
      <c r="A253" s="4">
        <v>252</v>
      </c>
      <c r="B253" t="s">
        <v>504</v>
      </c>
      <c r="C253" t="s">
        <v>505</v>
      </c>
      <c r="D253" t="str">
        <f>HYPERLINK("https://talan.bank.gov.ua/get-user-certificate/eKI8ALnTyu1yWRgVVcoU","Завантажити сертифікат")</f>
        <v>Завантажити сертифікат</v>
      </c>
    </row>
    <row r="254" spans="1:4" x14ac:dyDescent="0.3">
      <c r="A254" s="4">
        <v>253</v>
      </c>
      <c r="B254" t="s">
        <v>506</v>
      </c>
      <c r="C254" t="s">
        <v>507</v>
      </c>
      <c r="D254" t="str">
        <f>HYPERLINK("https://talan.bank.gov.ua/get-user-certificate/eKI8AhAhQNbY6gJeHaK4","Завантажити сертифікат")</f>
        <v>Завантажити сертифікат</v>
      </c>
    </row>
    <row r="255" spans="1:4" x14ac:dyDescent="0.3">
      <c r="A255" s="4">
        <v>254</v>
      </c>
      <c r="B255" t="s">
        <v>508</v>
      </c>
      <c r="C255" t="s">
        <v>509</v>
      </c>
      <c r="D255" t="str">
        <f>HYPERLINK("https://talan.bank.gov.ua/get-user-certificate/eKI8Arj4T-fGMPxzaH1X","Завантажити сертифікат")</f>
        <v>Завантажити сертифікат</v>
      </c>
    </row>
    <row r="256" spans="1:4" x14ac:dyDescent="0.3">
      <c r="A256" s="4">
        <v>255</v>
      </c>
      <c r="B256" t="s">
        <v>510</v>
      </c>
      <c r="C256" t="s">
        <v>511</v>
      </c>
      <c r="D256" t="str">
        <f>HYPERLINK("https://talan.bank.gov.ua/get-user-certificate/eKI8Ad_8W_R9ifdNkf28","Завантажити сертифікат")</f>
        <v>Завантажити сертифікат</v>
      </c>
    </row>
    <row r="257" spans="1:4" x14ac:dyDescent="0.3">
      <c r="A257" s="4">
        <v>256</v>
      </c>
      <c r="B257" t="s">
        <v>512</v>
      </c>
      <c r="C257" t="s">
        <v>513</v>
      </c>
      <c r="D257" t="str">
        <f>HYPERLINK("https://talan.bank.gov.ua/get-user-certificate/eKI8ABsES5Lc7BEmUNQr","Завантажити сертифікат")</f>
        <v>Завантажити сертифікат</v>
      </c>
    </row>
    <row r="258" spans="1:4" x14ac:dyDescent="0.3">
      <c r="A258" s="4">
        <v>257</v>
      </c>
      <c r="B258" t="s">
        <v>514</v>
      </c>
      <c r="C258" t="s">
        <v>515</v>
      </c>
      <c r="D258" t="str">
        <f>HYPERLINK("https://talan.bank.gov.ua/get-user-certificate/eKI8AjatzfiXLWwqYLSV","Завантажити сертифікат")</f>
        <v>Завантажити сертифікат</v>
      </c>
    </row>
    <row r="259" spans="1:4" x14ac:dyDescent="0.3">
      <c r="A259" s="4">
        <v>258</v>
      </c>
      <c r="B259" t="s">
        <v>516</v>
      </c>
      <c r="C259" t="s">
        <v>517</v>
      </c>
      <c r="D259" t="str">
        <f>HYPERLINK("https://talan.bank.gov.ua/get-user-certificate/eKI8AAKTJ6-O0JqXtmDN","Завантажити сертифікат")</f>
        <v>Завантажити сертифікат</v>
      </c>
    </row>
    <row r="260" spans="1:4" x14ac:dyDescent="0.3">
      <c r="A260" s="4">
        <v>259</v>
      </c>
      <c r="B260" t="s">
        <v>518</v>
      </c>
      <c r="C260" t="s">
        <v>519</v>
      </c>
      <c r="D260" t="str">
        <f>HYPERLINK("https://talan.bank.gov.ua/get-user-certificate/eKI8AHA5ofbMRZyQ3vhj","Завантажити сертифікат")</f>
        <v>Завантажити сертифікат</v>
      </c>
    </row>
    <row r="261" spans="1:4" x14ac:dyDescent="0.3">
      <c r="A261" s="4">
        <v>260</v>
      </c>
      <c r="B261" t="s">
        <v>520</v>
      </c>
      <c r="C261" t="s">
        <v>521</v>
      </c>
      <c r="D261" t="str">
        <f>HYPERLINK("https://talan.bank.gov.ua/get-user-certificate/eKI8AbRTh5vhSt60SjpM","Завантажити сертифікат")</f>
        <v>Завантажити сертифікат</v>
      </c>
    </row>
    <row r="262" spans="1:4" x14ac:dyDescent="0.3">
      <c r="A262" s="4">
        <v>261</v>
      </c>
      <c r="B262" t="s">
        <v>522</v>
      </c>
      <c r="C262" t="s">
        <v>523</v>
      </c>
      <c r="D262" t="str">
        <f>HYPERLINK("https://talan.bank.gov.ua/get-user-certificate/eKI8ATIdio4Oq9k00YLg","Завантажити сертифікат")</f>
        <v>Завантажити сертифікат</v>
      </c>
    </row>
    <row r="263" spans="1:4" x14ac:dyDescent="0.3">
      <c r="A263" s="4">
        <v>262</v>
      </c>
      <c r="B263" t="s">
        <v>524</v>
      </c>
      <c r="C263" t="s">
        <v>525</v>
      </c>
      <c r="D263" t="str">
        <f>HYPERLINK("https://talan.bank.gov.ua/get-user-certificate/eKI8AnVKzvIaZoCJbwYD","Завантажити сертифікат")</f>
        <v>Завантажити сертифікат</v>
      </c>
    </row>
    <row r="264" spans="1:4" x14ac:dyDescent="0.3">
      <c r="A264" s="4">
        <v>263</v>
      </c>
      <c r="B264" t="s">
        <v>526</v>
      </c>
      <c r="C264" t="s">
        <v>527</v>
      </c>
      <c r="D264" t="str">
        <f>HYPERLINK("https://talan.bank.gov.ua/get-user-certificate/eKI8AdwQVWoT33ytcqCM","Завантажити сертифікат")</f>
        <v>Завантажити сертифікат</v>
      </c>
    </row>
    <row r="265" spans="1:4" x14ac:dyDescent="0.3">
      <c r="A265" s="4">
        <v>264</v>
      </c>
      <c r="B265" t="s">
        <v>528</v>
      </c>
      <c r="C265" t="s">
        <v>529</v>
      </c>
      <c r="D265" t="str">
        <f>HYPERLINK("https://talan.bank.gov.ua/get-user-certificate/eKI8Ad0ya1JDMmVvTza9","Завантажити сертифікат")</f>
        <v>Завантажити сертифікат</v>
      </c>
    </row>
    <row r="266" spans="1:4" x14ac:dyDescent="0.3">
      <c r="A266" s="4">
        <v>265</v>
      </c>
      <c r="B266" t="s">
        <v>530</v>
      </c>
      <c r="C266" t="s">
        <v>531</v>
      </c>
      <c r="D266" t="str">
        <f>HYPERLINK("https://talan.bank.gov.ua/get-user-certificate/eKI8AtXlA4_TmBs28Z62","Завантажити сертифікат")</f>
        <v>Завантажити сертифікат</v>
      </c>
    </row>
    <row r="267" spans="1:4" x14ac:dyDescent="0.3">
      <c r="A267" s="4">
        <v>266</v>
      </c>
      <c r="B267" t="s">
        <v>532</v>
      </c>
      <c r="C267" t="s">
        <v>533</v>
      </c>
      <c r="D267" t="str">
        <f>HYPERLINK("https://talan.bank.gov.ua/get-user-certificate/eKI8ALXvAZdIKBvMv_8w","Завантажити сертифікат")</f>
        <v>Завантажити сертифікат</v>
      </c>
    </row>
    <row r="268" spans="1:4" x14ac:dyDescent="0.3">
      <c r="A268" s="4">
        <v>267</v>
      </c>
      <c r="B268" t="s">
        <v>534</v>
      </c>
      <c r="C268" t="s">
        <v>535</v>
      </c>
      <c r="D268" t="str">
        <f>HYPERLINK("https://talan.bank.gov.ua/get-user-certificate/eKI8AEgjHjNeB3VAKor-","Завантажити сертифікат")</f>
        <v>Завантажити сертифікат</v>
      </c>
    </row>
    <row r="269" spans="1:4" x14ac:dyDescent="0.3">
      <c r="A269" s="4">
        <v>268</v>
      </c>
      <c r="B269" t="s">
        <v>536</v>
      </c>
      <c r="C269" t="s">
        <v>537</v>
      </c>
      <c r="D269" t="str">
        <f>HYPERLINK("https://talan.bank.gov.ua/get-user-certificate/eKI8AarE3BBaf35qJ5H5","Завантажити сертифікат")</f>
        <v>Завантажити сертифікат</v>
      </c>
    </row>
    <row r="270" spans="1:4" x14ac:dyDescent="0.3">
      <c r="A270" s="4">
        <v>269</v>
      </c>
      <c r="B270" t="s">
        <v>538</v>
      </c>
      <c r="C270" t="s">
        <v>539</v>
      </c>
      <c r="D270" t="str">
        <f>HYPERLINK("https://talan.bank.gov.ua/get-user-certificate/eKI8ABjkVG_bY5wBmMDV","Завантажити сертифікат")</f>
        <v>Завантажити сертифікат</v>
      </c>
    </row>
    <row r="271" spans="1:4" x14ac:dyDescent="0.3">
      <c r="A271" s="4">
        <v>270</v>
      </c>
      <c r="B271" t="s">
        <v>540</v>
      </c>
      <c r="C271" t="s">
        <v>541</v>
      </c>
      <c r="D271" t="str">
        <f>HYPERLINK("https://talan.bank.gov.ua/get-user-certificate/eKI8A7oFrLUkSTILRmz-","Завантажити сертифікат")</f>
        <v>Завантажити сертифікат</v>
      </c>
    </row>
    <row r="272" spans="1:4" x14ac:dyDescent="0.3">
      <c r="A272" s="4">
        <v>271</v>
      </c>
      <c r="B272" t="s">
        <v>542</v>
      </c>
      <c r="C272" t="s">
        <v>543</v>
      </c>
      <c r="D272" t="str">
        <f>HYPERLINK("https://talan.bank.gov.ua/get-user-certificate/eKI8AcofwcjykQFa1H8t","Завантажити сертифікат")</f>
        <v>Завантажити сертифікат</v>
      </c>
    </row>
    <row r="273" spans="1:4" x14ac:dyDescent="0.3">
      <c r="A273" s="4">
        <v>272</v>
      </c>
      <c r="B273" t="s">
        <v>544</v>
      </c>
      <c r="C273" t="s">
        <v>545</v>
      </c>
      <c r="D273" t="str">
        <f>HYPERLINK("https://talan.bank.gov.ua/get-user-certificate/eKI8AbqRq-hdpV7BqRnM","Завантажити сертифікат")</f>
        <v>Завантажити сертифікат</v>
      </c>
    </row>
    <row r="274" spans="1:4" x14ac:dyDescent="0.3">
      <c r="A274" s="4">
        <v>273</v>
      </c>
      <c r="B274" t="s">
        <v>546</v>
      </c>
      <c r="C274" t="s">
        <v>547</v>
      </c>
      <c r="D274" t="str">
        <f>HYPERLINK("https://talan.bank.gov.ua/get-user-certificate/eKI8ARdbzmvX9rJto4yz","Завантажити сертифікат")</f>
        <v>Завантажити сертифікат</v>
      </c>
    </row>
    <row r="275" spans="1:4" x14ac:dyDescent="0.3">
      <c r="A275" s="4">
        <v>274</v>
      </c>
      <c r="B275" t="s">
        <v>548</v>
      </c>
      <c r="C275" t="s">
        <v>549</v>
      </c>
      <c r="D275" t="str">
        <f>HYPERLINK("https://talan.bank.gov.ua/get-user-certificate/eKI8Aq5ONttQK7qpQebf","Завантажити сертифікат")</f>
        <v>Завантажити сертифікат</v>
      </c>
    </row>
    <row r="276" spans="1:4" x14ac:dyDescent="0.3">
      <c r="A276" s="4">
        <v>275</v>
      </c>
      <c r="B276" t="s">
        <v>550</v>
      </c>
      <c r="C276" t="s">
        <v>551</v>
      </c>
      <c r="D276" t="str">
        <f>HYPERLINK("https://talan.bank.gov.ua/get-user-certificate/eKI8AXG6krP7BktaVMef","Завантажити сертифікат")</f>
        <v>Завантажити сертифікат</v>
      </c>
    </row>
    <row r="277" spans="1:4" x14ac:dyDescent="0.3">
      <c r="A277" s="4">
        <v>276</v>
      </c>
      <c r="B277" t="s">
        <v>552</v>
      </c>
      <c r="C277" t="s">
        <v>553</v>
      </c>
      <c r="D277" t="str">
        <f>HYPERLINK("https://talan.bank.gov.ua/get-user-certificate/eKI8AITedNKyFUakANQl","Завантажити сертифікат")</f>
        <v>Завантажити сертифікат</v>
      </c>
    </row>
    <row r="278" spans="1:4" x14ac:dyDescent="0.3">
      <c r="A278" s="4">
        <v>277</v>
      </c>
      <c r="B278" t="s">
        <v>554</v>
      </c>
      <c r="C278" t="s">
        <v>555</v>
      </c>
      <c r="D278" t="str">
        <f>HYPERLINK("https://talan.bank.gov.ua/get-user-certificate/eKI8AyhdBe-0PNOuZ_xc","Завантажити сертифікат")</f>
        <v>Завантажити сертифікат</v>
      </c>
    </row>
    <row r="279" spans="1:4" x14ac:dyDescent="0.3">
      <c r="A279" s="4">
        <v>278</v>
      </c>
      <c r="B279" t="s">
        <v>556</v>
      </c>
      <c r="C279" t="s">
        <v>557</v>
      </c>
      <c r="D279" t="str">
        <f>HYPERLINK("https://talan.bank.gov.ua/get-user-certificate/eKI8Aa_FZi9oQ-1Cw6kR","Завантажити сертифікат")</f>
        <v>Завантажити сертифікат</v>
      </c>
    </row>
    <row r="280" spans="1:4" x14ac:dyDescent="0.3">
      <c r="A280" s="4">
        <v>279</v>
      </c>
      <c r="B280" t="s">
        <v>558</v>
      </c>
      <c r="C280" t="s">
        <v>559</v>
      </c>
      <c r="D280" t="str">
        <f>HYPERLINK("https://talan.bank.gov.ua/get-user-certificate/eKI8A0znEMBlNhaQgRal","Завантажити сертифікат")</f>
        <v>Завантажити сертифікат</v>
      </c>
    </row>
    <row r="281" spans="1:4" x14ac:dyDescent="0.3">
      <c r="A281" s="4">
        <v>280</v>
      </c>
      <c r="B281" t="s">
        <v>560</v>
      </c>
      <c r="C281" t="s">
        <v>561</v>
      </c>
      <c r="D281" t="str">
        <f>HYPERLINK("https://talan.bank.gov.ua/get-user-certificate/eKI8AVD8MeT_NW4YMNe_","Завантажити сертифікат")</f>
        <v>Завантажити сертифікат</v>
      </c>
    </row>
    <row r="282" spans="1:4" x14ac:dyDescent="0.3">
      <c r="A282" s="4">
        <v>281</v>
      </c>
      <c r="B282" t="s">
        <v>562</v>
      </c>
      <c r="C282" t="s">
        <v>563</v>
      </c>
      <c r="D282" t="str">
        <f>HYPERLINK("https://talan.bank.gov.ua/get-user-certificate/eKI8AGked6WDfuhnesW1","Завантажити сертифікат")</f>
        <v>Завантажити сертифікат</v>
      </c>
    </row>
    <row r="283" spans="1:4" x14ac:dyDescent="0.3">
      <c r="A283" s="4">
        <v>282</v>
      </c>
      <c r="B283" t="s">
        <v>564</v>
      </c>
      <c r="C283" t="s">
        <v>565</v>
      </c>
      <c r="D283" t="str">
        <f>HYPERLINK("https://talan.bank.gov.ua/get-user-certificate/eKI8A1B1_CHYPOSKW_HX","Завантажити сертифікат")</f>
        <v>Завантажити сертифікат</v>
      </c>
    </row>
    <row r="284" spans="1:4" x14ac:dyDescent="0.3">
      <c r="A284" s="4">
        <v>283</v>
      </c>
      <c r="B284" t="s">
        <v>566</v>
      </c>
      <c r="C284" t="s">
        <v>567</v>
      </c>
      <c r="D284" t="str">
        <f>HYPERLINK("https://talan.bank.gov.ua/get-user-certificate/eKI8A0EyAfp7SqbVBq3a","Завантажити сертифікат")</f>
        <v>Завантажити сертифікат</v>
      </c>
    </row>
    <row r="285" spans="1:4" x14ac:dyDescent="0.3">
      <c r="A285" s="4">
        <v>284</v>
      </c>
      <c r="B285" t="s">
        <v>568</v>
      </c>
      <c r="C285" t="s">
        <v>569</v>
      </c>
      <c r="D285" t="str">
        <f>HYPERLINK("https://talan.bank.gov.ua/get-user-certificate/eKI8AZklonJ4ON5iOIlH","Завантажити сертифікат")</f>
        <v>Завантажити сертифікат</v>
      </c>
    </row>
    <row r="286" spans="1:4" x14ac:dyDescent="0.3">
      <c r="A286" s="4">
        <v>285</v>
      </c>
      <c r="B286" t="s">
        <v>570</v>
      </c>
      <c r="C286" t="s">
        <v>571</v>
      </c>
      <c r="D286" t="str">
        <f>HYPERLINK("https://talan.bank.gov.ua/get-user-certificate/eKI8AOohl9H_DWPCsZiu","Завантажити сертифікат")</f>
        <v>Завантажити сертифікат</v>
      </c>
    </row>
    <row r="287" spans="1:4" x14ac:dyDescent="0.3">
      <c r="A287" s="4">
        <v>286</v>
      </c>
      <c r="B287" t="s">
        <v>572</v>
      </c>
      <c r="C287" t="s">
        <v>573</v>
      </c>
      <c r="D287" t="str">
        <f>HYPERLINK("https://talan.bank.gov.ua/get-user-certificate/eKI8AHnWbdLF2I5Jsvjl","Завантажити сертифікат")</f>
        <v>Завантажити сертифікат</v>
      </c>
    </row>
    <row r="288" spans="1:4" x14ac:dyDescent="0.3">
      <c r="A288" s="4">
        <v>287</v>
      </c>
      <c r="B288" t="s">
        <v>574</v>
      </c>
      <c r="C288" t="s">
        <v>575</v>
      </c>
      <c r="D288" t="str">
        <f>HYPERLINK("https://talan.bank.gov.ua/get-user-certificate/eKI8A7_S6Jq9x-gW3qjS","Завантажити сертифікат")</f>
        <v>Завантажити сертифікат</v>
      </c>
    </row>
    <row r="289" spans="1:4" x14ac:dyDescent="0.3">
      <c r="A289" s="4">
        <v>288</v>
      </c>
      <c r="B289" t="s">
        <v>576</v>
      </c>
      <c r="C289" t="s">
        <v>577</v>
      </c>
      <c r="D289" t="str">
        <f>HYPERLINK("https://talan.bank.gov.ua/get-user-certificate/eKI8AEBhbtO-dFXT4BgB","Завантажити сертифікат")</f>
        <v>Завантажити сертифікат</v>
      </c>
    </row>
    <row r="290" spans="1:4" x14ac:dyDescent="0.3">
      <c r="A290" s="4">
        <v>289</v>
      </c>
      <c r="B290" t="s">
        <v>578</v>
      </c>
      <c r="C290" t="s">
        <v>579</v>
      </c>
      <c r="D290" t="str">
        <f>HYPERLINK("https://talan.bank.gov.ua/get-user-certificate/eKI8AcHY8zCc4yOIN4My","Завантажити сертифікат")</f>
        <v>Завантажити сертифікат</v>
      </c>
    </row>
    <row r="291" spans="1:4" x14ac:dyDescent="0.3">
      <c r="A291" s="4">
        <v>290</v>
      </c>
      <c r="B291" t="s">
        <v>580</v>
      </c>
      <c r="C291" t="s">
        <v>581</v>
      </c>
      <c r="D291" t="str">
        <f>HYPERLINK("https://talan.bank.gov.ua/get-user-certificate/eKI8AJV_EtIJFAwNxZGq","Завантажити сертифікат")</f>
        <v>Завантажити сертифікат</v>
      </c>
    </row>
    <row r="292" spans="1:4" x14ac:dyDescent="0.3">
      <c r="A292" s="4">
        <v>291</v>
      </c>
      <c r="B292" t="s">
        <v>582</v>
      </c>
      <c r="C292" t="s">
        <v>583</v>
      </c>
      <c r="D292" t="str">
        <f>HYPERLINK("https://talan.bank.gov.ua/get-user-certificate/eKI8A_fY8NwG3duG5Yvp","Завантажити сертифікат")</f>
        <v>Завантажити сертифікат</v>
      </c>
    </row>
    <row r="293" spans="1:4" x14ac:dyDescent="0.3">
      <c r="A293" s="4">
        <v>292</v>
      </c>
      <c r="B293" t="s">
        <v>584</v>
      </c>
      <c r="C293" t="s">
        <v>585</v>
      </c>
      <c r="D293" t="str">
        <f>HYPERLINK("https://talan.bank.gov.ua/get-user-certificate/eKI8AinQaD2MvwfXc61b","Завантажити сертифікат")</f>
        <v>Завантажити сертифікат</v>
      </c>
    </row>
    <row r="294" spans="1:4" x14ac:dyDescent="0.3">
      <c r="A294" s="4">
        <v>293</v>
      </c>
      <c r="B294" t="s">
        <v>586</v>
      </c>
      <c r="C294" t="s">
        <v>587</v>
      </c>
      <c r="D294" t="str">
        <f>HYPERLINK("https://talan.bank.gov.ua/get-user-certificate/eKI8Af1pPhMi8lJIRxSi","Завантажити сертифікат")</f>
        <v>Завантажити сертифікат</v>
      </c>
    </row>
    <row r="295" spans="1:4" x14ac:dyDescent="0.3">
      <c r="A295" s="4">
        <v>294</v>
      </c>
      <c r="B295" t="s">
        <v>588</v>
      </c>
      <c r="C295" t="s">
        <v>589</v>
      </c>
      <c r="D295" t="str">
        <f>HYPERLINK("https://talan.bank.gov.ua/get-user-certificate/eKI8ApCs2VRGGyQCEL_M","Завантажити сертифікат")</f>
        <v>Завантажити сертифікат</v>
      </c>
    </row>
    <row r="296" spans="1:4" x14ac:dyDescent="0.3">
      <c r="A296" s="4">
        <v>295</v>
      </c>
      <c r="B296" t="s">
        <v>590</v>
      </c>
      <c r="C296" t="s">
        <v>591</v>
      </c>
      <c r="D296" t="str">
        <f>HYPERLINK("https://talan.bank.gov.ua/get-user-certificate/eKI8AKkFhEpw9mMueNM4","Завантажити сертифікат")</f>
        <v>Завантажити сертифікат</v>
      </c>
    </row>
    <row r="297" spans="1:4" x14ac:dyDescent="0.3">
      <c r="A297" s="4">
        <v>296</v>
      </c>
      <c r="B297" t="s">
        <v>592</v>
      </c>
      <c r="C297" t="s">
        <v>593</v>
      </c>
      <c r="D297" t="str">
        <f>HYPERLINK("https://talan.bank.gov.ua/get-user-certificate/eKI8AxC2dZ66ejeAm93U","Завантажити сертифікат")</f>
        <v>Завантажити сертифікат</v>
      </c>
    </row>
    <row r="298" spans="1:4" x14ac:dyDescent="0.3">
      <c r="A298" s="4">
        <v>297</v>
      </c>
      <c r="B298" t="s">
        <v>594</v>
      </c>
      <c r="C298" t="s">
        <v>595</v>
      </c>
      <c r="D298" t="str">
        <f>HYPERLINK("https://talan.bank.gov.ua/get-user-certificate/eKI8Az4HyeG98ZyWN2y5","Завантажити сертифікат")</f>
        <v>Завантажити сертифікат</v>
      </c>
    </row>
    <row r="299" spans="1:4" x14ac:dyDescent="0.3">
      <c r="A299" s="4">
        <v>298</v>
      </c>
      <c r="B299" t="s">
        <v>596</v>
      </c>
      <c r="C299" t="s">
        <v>597</v>
      </c>
      <c r="D299" t="str">
        <f>HYPERLINK("https://talan.bank.gov.ua/get-user-certificate/eKI8AjBwfQDjAA93YutS","Завантажити сертифікат")</f>
        <v>Завантажити сертифікат</v>
      </c>
    </row>
    <row r="300" spans="1:4" x14ac:dyDescent="0.3">
      <c r="A300" s="4">
        <v>299</v>
      </c>
      <c r="B300" t="s">
        <v>598</v>
      </c>
      <c r="C300" t="s">
        <v>599</v>
      </c>
      <c r="D300" t="str">
        <f>HYPERLINK("https://talan.bank.gov.ua/get-user-certificate/eKI8A_vPQuiAKNDk8yV-","Завантажити сертифікат")</f>
        <v>Завантажити сертифікат</v>
      </c>
    </row>
    <row r="301" spans="1:4" x14ac:dyDescent="0.3">
      <c r="A301" s="4">
        <v>300</v>
      </c>
      <c r="B301" t="s">
        <v>600</v>
      </c>
      <c r="C301" t="s">
        <v>601</v>
      </c>
      <c r="D301" t="str">
        <f>HYPERLINK("https://talan.bank.gov.ua/get-user-certificate/eKI8ABxLiEG5RRNOGVUw","Завантажити сертифікат")</f>
        <v>Завантажити сертифікат</v>
      </c>
    </row>
    <row r="302" spans="1:4" x14ac:dyDescent="0.3">
      <c r="A302" s="4">
        <v>301</v>
      </c>
      <c r="B302" t="s">
        <v>602</v>
      </c>
      <c r="C302" t="s">
        <v>603</v>
      </c>
      <c r="D302" t="str">
        <f>HYPERLINK("https://talan.bank.gov.ua/get-user-certificate/eKI8AW5k8W9qmKExxY_q","Завантажити сертифікат")</f>
        <v>Завантажити сертифікат</v>
      </c>
    </row>
    <row r="303" spans="1:4" x14ac:dyDescent="0.3">
      <c r="A303" s="4">
        <v>302</v>
      </c>
      <c r="B303" t="s">
        <v>604</v>
      </c>
      <c r="C303" t="s">
        <v>605</v>
      </c>
      <c r="D303" t="str">
        <f>HYPERLINK("https://talan.bank.gov.ua/get-user-certificate/eKI8AMPL8joN6Mfv4phy","Завантажити сертифікат")</f>
        <v>Завантажити сертифікат</v>
      </c>
    </row>
    <row r="304" spans="1:4" x14ac:dyDescent="0.3">
      <c r="A304" s="4">
        <v>303</v>
      </c>
      <c r="B304" t="s">
        <v>606</v>
      </c>
      <c r="C304" t="s">
        <v>607</v>
      </c>
      <c r="D304" t="str">
        <f>HYPERLINK("https://talan.bank.gov.ua/get-user-certificate/eKI8AGJOxKDRqcZKXvP0","Завантажити сертифікат")</f>
        <v>Завантажити сертифікат</v>
      </c>
    </row>
    <row r="305" spans="1:4" x14ac:dyDescent="0.3">
      <c r="A305" s="4">
        <v>304</v>
      </c>
      <c r="B305" t="s">
        <v>608</v>
      </c>
      <c r="C305" t="s">
        <v>609</v>
      </c>
      <c r="D305" t="str">
        <f>HYPERLINK("https://talan.bank.gov.ua/get-user-certificate/eKI8AlGnrZFg1EMmNwSU","Завантажити сертифікат")</f>
        <v>Завантажити сертифікат</v>
      </c>
    </row>
    <row r="306" spans="1:4" x14ac:dyDescent="0.3">
      <c r="A306" s="4">
        <v>305</v>
      </c>
      <c r="B306" t="s">
        <v>610</v>
      </c>
      <c r="C306" t="s">
        <v>611</v>
      </c>
      <c r="D306" t="str">
        <f>HYPERLINK("https://talan.bank.gov.ua/get-user-certificate/eKI8AwH8WzX8RbDACfNV","Завантажити сертифікат")</f>
        <v>Завантажити сертифікат</v>
      </c>
    </row>
    <row r="307" spans="1:4" x14ac:dyDescent="0.3">
      <c r="A307" s="4">
        <v>306</v>
      </c>
      <c r="B307" t="s">
        <v>612</v>
      </c>
      <c r="C307" t="s">
        <v>613</v>
      </c>
      <c r="D307" t="str">
        <f>HYPERLINK("https://talan.bank.gov.ua/get-user-certificate/eKI8AtEiE49oJXou3G5W","Завантажити сертифікат")</f>
        <v>Завантажити сертифікат</v>
      </c>
    </row>
    <row r="308" spans="1:4" x14ac:dyDescent="0.3">
      <c r="A308" s="4">
        <v>307</v>
      </c>
      <c r="B308" t="s">
        <v>614</v>
      </c>
      <c r="C308" t="s">
        <v>615</v>
      </c>
      <c r="D308" t="str">
        <f>HYPERLINK("https://talan.bank.gov.ua/get-user-certificate/eKI8AL1SJ-2W8ISsagKM","Завантажити сертифікат")</f>
        <v>Завантажити сертифікат</v>
      </c>
    </row>
    <row r="309" spans="1:4" x14ac:dyDescent="0.3">
      <c r="A309" s="4">
        <v>308</v>
      </c>
      <c r="B309" t="s">
        <v>616</v>
      </c>
      <c r="C309" t="s">
        <v>617</v>
      </c>
      <c r="D309" t="str">
        <f>HYPERLINK("https://talan.bank.gov.ua/get-user-certificate/eKI8ADhcdKF63SeTikMG","Завантажити сертифікат")</f>
        <v>Завантажити сертифікат</v>
      </c>
    </row>
    <row r="310" spans="1:4" x14ac:dyDescent="0.3">
      <c r="A310" s="4">
        <v>309</v>
      </c>
      <c r="B310" t="s">
        <v>618</v>
      </c>
      <c r="C310" t="s">
        <v>619</v>
      </c>
      <c r="D310" t="str">
        <f>HYPERLINK("https://talan.bank.gov.ua/get-user-certificate/eKI8AdOv8hvfsS1_ac7L","Завантажити сертифікат")</f>
        <v>Завантажити сертифікат</v>
      </c>
    </row>
    <row r="311" spans="1:4" x14ac:dyDescent="0.3">
      <c r="A311" s="4">
        <v>310</v>
      </c>
      <c r="B311" t="s">
        <v>620</v>
      </c>
      <c r="C311" t="s">
        <v>621</v>
      </c>
      <c r="D311" t="str">
        <f>HYPERLINK("https://talan.bank.gov.ua/get-user-certificate/eKI8Af1Ugv0rdNaZ3s6y","Завантажити сертифікат")</f>
        <v>Завантажити сертифікат</v>
      </c>
    </row>
    <row r="312" spans="1:4" x14ac:dyDescent="0.3">
      <c r="A312" s="4">
        <v>311</v>
      </c>
      <c r="B312" t="s">
        <v>622</v>
      </c>
      <c r="C312" t="s">
        <v>623</v>
      </c>
      <c r="D312" t="str">
        <f>HYPERLINK("https://talan.bank.gov.ua/get-user-certificate/eKI8AVbAv2fL-t0TJmFG","Завантажити сертифікат")</f>
        <v>Завантажити сертифікат</v>
      </c>
    </row>
    <row r="313" spans="1:4" x14ac:dyDescent="0.3">
      <c r="A313" s="4">
        <v>312</v>
      </c>
      <c r="B313" t="s">
        <v>624</v>
      </c>
      <c r="C313" t="s">
        <v>625</v>
      </c>
      <c r="D313" t="str">
        <f>HYPERLINK("https://talan.bank.gov.ua/get-user-certificate/eKI8AAFSDQj4qV5x4J5f","Завантажити сертифікат")</f>
        <v>Завантажити сертифікат</v>
      </c>
    </row>
    <row r="314" spans="1:4" x14ac:dyDescent="0.3">
      <c r="A314" s="4">
        <v>313</v>
      </c>
      <c r="B314" t="s">
        <v>626</v>
      </c>
      <c r="C314" t="s">
        <v>627</v>
      </c>
      <c r="D314" t="str">
        <f>HYPERLINK("https://talan.bank.gov.ua/get-user-certificate/eKI8AYjg5Len0h8VoxEm","Завантажити сертифікат")</f>
        <v>Завантажити сертифікат</v>
      </c>
    </row>
    <row r="315" spans="1:4" x14ac:dyDescent="0.3">
      <c r="A315" s="4">
        <v>314</v>
      </c>
      <c r="B315" t="s">
        <v>628</v>
      </c>
      <c r="C315" t="s">
        <v>629</v>
      </c>
      <c r="D315" t="str">
        <f>HYPERLINK("https://talan.bank.gov.ua/get-user-certificate/eKI8AiToHaXP5BPvJi-L","Завантажити сертифікат")</f>
        <v>Завантажити сертифікат</v>
      </c>
    </row>
    <row r="316" spans="1:4" x14ac:dyDescent="0.3">
      <c r="A316" s="4">
        <v>315</v>
      </c>
      <c r="B316" t="s">
        <v>630</v>
      </c>
      <c r="C316" t="s">
        <v>631</v>
      </c>
      <c r="D316" t="str">
        <f>HYPERLINK("https://talan.bank.gov.ua/get-user-certificate/eKI8AvVn6P23BtlHCwTH","Завантажити сертифікат")</f>
        <v>Завантажити сертифікат</v>
      </c>
    </row>
    <row r="317" spans="1:4" x14ac:dyDescent="0.3">
      <c r="A317" s="4">
        <v>316</v>
      </c>
      <c r="B317" t="s">
        <v>632</v>
      </c>
      <c r="C317" t="s">
        <v>633</v>
      </c>
      <c r="D317" t="str">
        <f>HYPERLINK("https://talan.bank.gov.ua/get-user-certificate/eKI8AAAN2Tx0RzQurdvK","Завантажити сертифікат")</f>
        <v>Завантажити сертифікат</v>
      </c>
    </row>
    <row r="318" spans="1:4" x14ac:dyDescent="0.3">
      <c r="A318" s="4">
        <v>317</v>
      </c>
      <c r="B318" t="s">
        <v>634</v>
      </c>
      <c r="C318" t="s">
        <v>635</v>
      </c>
      <c r="D318" t="str">
        <f>HYPERLINK("https://talan.bank.gov.ua/get-user-certificate/eKI8AV6E9LSO0ql3kVZa","Завантажити сертифікат")</f>
        <v>Завантажити сертифікат</v>
      </c>
    </row>
    <row r="319" spans="1:4" x14ac:dyDescent="0.3">
      <c r="A319" s="4">
        <v>318</v>
      </c>
      <c r="B319" t="s">
        <v>636</v>
      </c>
      <c r="C319" t="s">
        <v>637</v>
      </c>
      <c r="D319" t="str">
        <f>HYPERLINK("https://talan.bank.gov.ua/get-user-certificate/eKI8AhPiWOSuz-HH-ETT","Завантажити сертифікат")</f>
        <v>Завантажити сертифікат</v>
      </c>
    </row>
    <row r="320" spans="1:4" x14ac:dyDescent="0.3">
      <c r="A320" s="4">
        <v>319</v>
      </c>
      <c r="B320" t="s">
        <v>638</v>
      </c>
      <c r="C320" t="s">
        <v>639</v>
      </c>
      <c r="D320" t="str">
        <f>HYPERLINK("https://talan.bank.gov.ua/get-user-certificate/eKI8A4LPvNtBy0ic9Elu","Завантажити сертифікат")</f>
        <v>Завантажити сертифікат</v>
      </c>
    </row>
    <row r="321" spans="1:4" x14ac:dyDescent="0.3">
      <c r="A321" s="4">
        <v>320</v>
      </c>
      <c r="B321" t="s">
        <v>640</v>
      </c>
      <c r="C321" t="s">
        <v>641</v>
      </c>
      <c r="D321" t="str">
        <f>HYPERLINK("https://talan.bank.gov.ua/get-user-certificate/eKI8ALSd9fGsRGvyeTNn","Завантажити сертифікат")</f>
        <v>Завантажити сертифікат</v>
      </c>
    </row>
    <row r="322" spans="1:4" x14ac:dyDescent="0.3">
      <c r="A322" s="4">
        <v>321</v>
      </c>
      <c r="B322" t="s">
        <v>642</v>
      </c>
      <c r="C322" t="s">
        <v>643</v>
      </c>
      <c r="D322" t="str">
        <f>HYPERLINK("https://talan.bank.gov.ua/get-user-certificate/eKI8AqMx9umPt1MPjNbA","Завантажити сертифікат")</f>
        <v>Завантажити сертифікат</v>
      </c>
    </row>
    <row r="323" spans="1:4" x14ac:dyDescent="0.3">
      <c r="A323" s="4">
        <v>322</v>
      </c>
      <c r="B323" t="s">
        <v>644</v>
      </c>
      <c r="C323" t="s">
        <v>645</v>
      </c>
      <c r="D323" t="str">
        <f>HYPERLINK("https://talan.bank.gov.ua/get-user-certificate/eKI8A70lMl-YKdHJdRPy","Завантажити сертифікат")</f>
        <v>Завантажити сертифікат</v>
      </c>
    </row>
    <row r="324" spans="1:4" x14ac:dyDescent="0.3">
      <c r="A324" s="4">
        <v>323</v>
      </c>
      <c r="B324" t="s">
        <v>646</v>
      </c>
      <c r="C324" t="s">
        <v>647</v>
      </c>
      <c r="D324" t="str">
        <f>HYPERLINK("https://talan.bank.gov.ua/get-user-certificate/eKI8A8IzVqhgrWRmTOpl","Завантажити сертифікат")</f>
        <v>Завантажити сертифікат</v>
      </c>
    </row>
    <row r="325" spans="1:4" x14ac:dyDescent="0.3">
      <c r="A325" s="4">
        <v>324</v>
      </c>
      <c r="B325" t="s">
        <v>648</v>
      </c>
      <c r="C325" t="s">
        <v>649</v>
      </c>
      <c r="D325" t="str">
        <f>HYPERLINK("https://talan.bank.gov.ua/get-user-certificate/eKI8A94iqdgvl8SmrDLQ","Завантажити сертифікат")</f>
        <v>Завантажити сертифікат</v>
      </c>
    </row>
    <row r="326" spans="1:4" x14ac:dyDescent="0.3">
      <c r="A326" s="4">
        <v>325</v>
      </c>
      <c r="B326" t="s">
        <v>650</v>
      </c>
      <c r="C326" t="s">
        <v>651</v>
      </c>
      <c r="D326" t="str">
        <f>HYPERLINK("https://talan.bank.gov.ua/get-user-certificate/eKI8ALTni3pTNLwrKaVI","Завантажити сертифікат")</f>
        <v>Завантажити сертифікат</v>
      </c>
    </row>
    <row r="327" spans="1:4" x14ac:dyDescent="0.3">
      <c r="A327" s="4">
        <v>326</v>
      </c>
      <c r="B327" t="s">
        <v>652</v>
      </c>
      <c r="C327" t="s">
        <v>653</v>
      </c>
      <c r="D327" t="str">
        <f>HYPERLINK("https://talan.bank.gov.ua/get-user-certificate/eKI8AqRoJt9PE3i6wp3U","Завантажити сертифікат")</f>
        <v>Завантажити сертифікат</v>
      </c>
    </row>
    <row r="328" spans="1:4" x14ac:dyDescent="0.3">
      <c r="A328" s="4">
        <v>327</v>
      </c>
      <c r="B328" t="s">
        <v>654</v>
      </c>
      <c r="C328" t="s">
        <v>655</v>
      </c>
      <c r="D328" t="str">
        <f>HYPERLINK("https://talan.bank.gov.ua/get-user-certificate/eKI8ARdu2oO2v2betf_a","Завантажити сертифікат")</f>
        <v>Завантажити сертифікат</v>
      </c>
    </row>
    <row r="329" spans="1:4" x14ac:dyDescent="0.3">
      <c r="A329" s="4">
        <v>328</v>
      </c>
      <c r="B329" t="s">
        <v>656</v>
      </c>
      <c r="C329" t="s">
        <v>657</v>
      </c>
      <c r="D329" t="str">
        <f>HYPERLINK("https://talan.bank.gov.ua/get-user-certificate/eKI8APvu9NByFUWEPM6k","Завантажити сертифікат")</f>
        <v>Завантажити сертифікат</v>
      </c>
    </row>
    <row r="330" spans="1:4" x14ac:dyDescent="0.3">
      <c r="A330" s="4">
        <v>329</v>
      </c>
      <c r="B330" t="s">
        <v>658</v>
      </c>
      <c r="C330" t="s">
        <v>659</v>
      </c>
      <c r="D330" t="str">
        <f>HYPERLINK("https://talan.bank.gov.ua/get-user-certificate/eKI8ArtJhV6iwKh8F2ws","Завантажити сертифікат")</f>
        <v>Завантажити сертифікат</v>
      </c>
    </row>
    <row r="331" spans="1:4" x14ac:dyDescent="0.3">
      <c r="A331" s="4">
        <v>330</v>
      </c>
      <c r="B331" t="s">
        <v>660</v>
      </c>
      <c r="C331" t="s">
        <v>661</v>
      </c>
      <c r="D331" t="str">
        <f>HYPERLINK("https://talan.bank.gov.ua/get-user-certificate/eKI8Ag0WD5Xt10NJNo2o","Завантажити сертифікат")</f>
        <v>Завантажити сертифікат</v>
      </c>
    </row>
    <row r="332" spans="1:4" x14ac:dyDescent="0.3">
      <c r="A332" s="4">
        <v>331</v>
      </c>
      <c r="B332" t="s">
        <v>662</v>
      </c>
      <c r="C332" t="s">
        <v>663</v>
      </c>
      <c r="D332" t="str">
        <f>HYPERLINK("https://talan.bank.gov.ua/get-user-certificate/eKI8AfnVEECBept9HERN","Завантажити сертифікат")</f>
        <v>Завантажити сертифікат</v>
      </c>
    </row>
    <row r="333" spans="1:4" x14ac:dyDescent="0.3">
      <c r="A333" s="4">
        <v>332</v>
      </c>
      <c r="B333" t="s">
        <v>664</v>
      </c>
      <c r="C333" t="s">
        <v>665</v>
      </c>
      <c r="D333" t="str">
        <f>HYPERLINK("https://talan.bank.gov.ua/get-user-certificate/eKI8AJ7teFmyjR89sbHe","Завантажити сертифікат")</f>
        <v>Завантажити сертифікат</v>
      </c>
    </row>
    <row r="334" spans="1:4" x14ac:dyDescent="0.3">
      <c r="A334" s="4">
        <v>333</v>
      </c>
      <c r="B334" t="s">
        <v>666</v>
      </c>
      <c r="C334" t="s">
        <v>667</v>
      </c>
      <c r="D334" t="str">
        <f>HYPERLINK("https://talan.bank.gov.ua/get-user-certificate/eKI8Adzaz238RG2Ka1KM","Завантажити сертифікат")</f>
        <v>Завантажити сертифікат</v>
      </c>
    </row>
    <row r="335" spans="1:4" x14ac:dyDescent="0.3">
      <c r="A335" s="4">
        <v>334</v>
      </c>
      <c r="B335" t="s">
        <v>668</v>
      </c>
      <c r="C335" t="s">
        <v>669</v>
      </c>
      <c r="D335" t="str">
        <f>HYPERLINK("https://talan.bank.gov.ua/get-user-certificate/eKI8A7_UPsYB3-3DGVkc","Завантажити сертифікат")</f>
        <v>Завантажити сертифікат</v>
      </c>
    </row>
    <row r="336" spans="1:4" x14ac:dyDescent="0.3">
      <c r="A336" s="4">
        <v>335</v>
      </c>
      <c r="B336" t="s">
        <v>670</v>
      </c>
      <c r="C336" t="s">
        <v>671</v>
      </c>
      <c r="D336" t="str">
        <f>HYPERLINK("https://talan.bank.gov.ua/get-user-certificate/eKI8AyjWa2n_Zbbmu4z4","Завантажити сертифікат")</f>
        <v>Завантажити сертифікат</v>
      </c>
    </row>
    <row r="337" spans="1:4" x14ac:dyDescent="0.3">
      <c r="A337" s="4">
        <v>336</v>
      </c>
      <c r="B337" t="s">
        <v>672</v>
      </c>
      <c r="C337" t="s">
        <v>673</v>
      </c>
      <c r="D337" t="str">
        <f>HYPERLINK("https://talan.bank.gov.ua/get-user-certificate/eKI8AnzTGFAkRxzVDtyo","Завантажити сертифікат")</f>
        <v>Завантажити сертифікат</v>
      </c>
    </row>
    <row r="338" spans="1:4" x14ac:dyDescent="0.3">
      <c r="A338" s="4">
        <v>337</v>
      </c>
      <c r="B338" t="s">
        <v>674</v>
      </c>
      <c r="C338" t="s">
        <v>675</v>
      </c>
      <c r="D338" t="str">
        <f>HYPERLINK("https://talan.bank.gov.ua/get-user-certificate/eKI8AkxNysGOR-IIftRQ","Завантажити сертифікат")</f>
        <v>Завантажити сертифікат</v>
      </c>
    </row>
    <row r="339" spans="1:4" x14ac:dyDescent="0.3">
      <c r="A339" s="4">
        <v>338</v>
      </c>
      <c r="B339" t="s">
        <v>676</v>
      </c>
      <c r="C339" t="s">
        <v>677</v>
      </c>
      <c r="D339" t="str">
        <f>HYPERLINK("https://talan.bank.gov.ua/get-user-certificate/eKI8AzyXJLPFXi6RjHK8","Завантажити сертифікат")</f>
        <v>Завантажити сертифікат</v>
      </c>
    </row>
    <row r="340" spans="1:4" x14ac:dyDescent="0.3">
      <c r="A340" s="4">
        <v>339</v>
      </c>
      <c r="B340" t="s">
        <v>678</v>
      </c>
      <c r="C340" t="s">
        <v>679</v>
      </c>
      <c r="D340" t="str">
        <f>HYPERLINK("https://talan.bank.gov.ua/get-user-certificate/eKI8AV9cZVvbA_avQ58H","Завантажити сертифікат")</f>
        <v>Завантажити сертифікат</v>
      </c>
    </row>
    <row r="341" spans="1:4" x14ac:dyDescent="0.3">
      <c r="A341" s="4">
        <v>340</v>
      </c>
      <c r="B341" t="s">
        <v>680</v>
      </c>
      <c r="C341" t="s">
        <v>681</v>
      </c>
      <c r="D341" t="str">
        <f>HYPERLINK("https://talan.bank.gov.ua/get-user-certificate/eKI8AQZTw7M1FntqvRja","Завантажити сертифікат")</f>
        <v>Завантажити сертифікат</v>
      </c>
    </row>
    <row r="342" spans="1:4" x14ac:dyDescent="0.3">
      <c r="A342" s="4">
        <v>341</v>
      </c>
      <c r="B342" t="s">
        <v>682</v>
      </c>
      <c r="C342" t="s">
        <v>683</v>
      </c>
      <c r="D342" t="str">
        <f>HYPERLINK("https://talan.bank.gov.ua/get-user-certificate/eKI8Aoy-UXd_Llmcw-M0","Завантажити сертифікат")</f>
        <v>Завантажити сертифікат</v>
      </c>
    </row>
    <row r="343" spans="1:4" x14ac:dyDescent="0.3">
      <c r="A343" s="4">
        <v>342</v>
      </c>
      <c r="B343" t="s">
        <v>684</v>
      </c>
      <c r="C343" t="s">
        <v>685</v>
      </c>
      <c r="D343" t="str">
        <f>HYPERLINK("https://talan.bank.gov.ua/get-user-certificate/eKI8ABZ8BHNGq7l0WfKJ","Завантажити сертифікат")</f>
        <v>Завантажити сертифікат</v>
      </c>
    </row>
    <row r="344" spans="1:4" x14ac:dyDescent="0.3">
      <c r="A344" s="4">
        <v>343</v>
      </c>
      <c r="B344" t="s">
        <v>686</v>
      </c>
      <c r="C344" t="s">
        <v>687</v>
      </c>
      <c r="D344" t="str">
        <f>HYPERLINK("https://talan.bank.gov.ua/get-user-certificate/eKI8ALX9HrYni_Rq808R","Завантажити сертифікат")</f>
        <v>Завантажити сертифікат</v>
      </c>
    </row>
    <row r="345" spans="1:4" x14ac:dyDescent="0.3">
      <c r="A345" s="4">
        <v>344</v>
      </c>
      <c r="B345" t="s">
        <v>688</v>
      </c>
      <c r="C345" t="s">
        <v>689</v>
      </c>
      <c r="D345" t="str">
        <f>HYPERLINK("https://talan.bank.gov.ua/get-user-certificate/eKI8A6zGb4ChKhrh4IQJ","Завантажити сертифікат")</f>
        <v>Завантажити сертифікат</v>
      </c>
    </row>
    <row r="346" spans="1:4" x14ac:dyDescent="0.3">
      <c r="A346" s="4">
        <v>345</v>
      </c>
      <c r="B346" t="s">
        <v>690</v>
      </c>
      <c r="C346" t="s">
        <v>691</v>
      </c>
      <c r="D346" t="str">
        <f>HYPERLINK("https://talan.bank.gov.ua/get-user-certificate/eKI8A9d5XDV-ZnGUaVHL","Завантажити сертифікат")</f>
        <v>Завантажити сертифікат</v>
      </c>
    </row>
    <row r="347" spans="1:4" x14ac:dyDescent="0.3">
      <c r="A347" s="4">
        <v>346</v>
      </c>
      <c r="B347" t="s">
        <v>692</v>
      </c>
      <c r="C347" t="s">
        <v>693</v>
      </c>
      <c r="D347" t="str">
        <f>HYPERLINK("https://talan.bank.gov.ua/get-user-certificate/eKI8A2aH6HzUTKfs5Blm","Завантажити сертифікат")</f>
        <v>Завантажити сертифікат</v>
      </c>
    </row>
    <row r="348" spans="1:4" x14ac:dyDescent="0.3">
      <c r="A348" s="4">
        <v>347</v>
      </c>
      <c r="B348" t="s">
        <v>694</v>
      </c>
      <c r="C348" t="s">
        <v>695</v>
      </c>
      <c r="D348" t="str">
        <f>HYPERLINK("https://talan.bank.gov.ua/get-user-certificate/eKI8AlPc0wO5SavV9E_K","Завантажити сертифікат")</f>
        <v>Завантажити сертифікат</v>
      </c>
    </row>
    <row r="349" spans="1:4" x14ac:dyDescent="0.3">
      <c r="A349" s="4">
        <v>348</v>
      </c>
      <c r="B349" t="s">
        <v>696</v>
      </c>
      <c r="C349" t="s">
        <v>697</v>
      </c>
      <c r="D349" t="str">
        <f>HYPERLINK("https://talan.bank.gov.ua/get-user-certificate/eKI8AS-sZsPElZFwsr1-","Завантажити сертифікат")</f>
        <v>Завантажити сертифікат</v>
      </c>
    </row>
    <row r="350" spans="1:4" x14ac:dyDescent="0.3">
      <c r="A350" s="4">
        <v>349</v>
      </c>
      <c r="B350" t="s">
        <v>698</v>
      </c>
      <c r="C350" t="s">
        <v>699</v>
      </c>
      <c r="D350" t="str">
        <f>HYPERLINK("https://talan.bank.gov.ua/get-user-certificate/eKI8AJXgho9IGi5XzP0-","Завантажити сертифікат")</f>
        <v>Завантажити сертифікат</v>
      </c>
    </row>
    <row r="351" spans="1:4" x14ac:dyDescent="0.3">
      <c r="A351" s="4">
        <v>350</v>
      </c>
      <c r="B351" t="s">
        <v>700</v>
      </c>
      <c r="C351" t="s">
        <v>701</v>
      </c>
      <c r="D351" t="str">
        <f>HYPERLINK("https://talan.bank.gov.ua/get-user-certificate/eKI8At4zEkUC_VYOp_WP","Завантажити сертифікат")</f>
        <v>Завантажити сертифікат</v>
      </c>
    </row>
    <row r="352" spans="1:4" x14ac:dyDescent="0.3">
      <c r="A352" s="4">
        <v>351</v>
      </c>
      <c r="B352" t="s">
        <v>702</v>
      </c>
      <c r="C352" t="s">
        <v>703</v>
      </c>
      <c r="D352" t="str">
        <f>HYPERLINK("https://talan.bank.gov.ua/get-user-certificate/eKI8Af2UytVcz4bI3bjR","Завантажити сертифікат")</f>
        <v>Завантажити сертифікат</v>
      </c>
    </row>
    <row r="353" spans="1:4" x14ac:dyDescent="0.3">
      <c r="A353" s="4">
        <v>352</v>
      </c>
      <c r="B353" t="s">
        <v>704</v>
      </c>
      <c r="C353" t="s">
        <v>705</v>
      </c>
      <c r="D353" t="str">
        <f>HYPERLINK("https://talan.bank.gov.ua/get-user-certificate/eKI8ApbU4NcZY56Rk0CN","Завантажити сертифікат")</f>
        <v>Завантажити сертифікат</v>
      </c>
    </row>
    <row r="354" spans="1:4" x14ac:dyDescent="0.3">
      <c r="A354" s="4">
        <v>353</v>
      </c>
      <c r="B354" t="s">
        <v>706</v>
      </c>
      <c r="C354" t="s">
        <v>707</v>
      </c>
      <c r="D354" t="str">
        <f>HYPERLINK("https://talan.bank.gov.ua/get-user-certificate/eKI8A3K7--5emIA7OsEp","Завантажити сертифікат")</f>
        <v>Завантажити сертифікат</v>
      </c>
    </row>
    <row r="355" spans="1:4" x14ac:dyDescent="0.3">
      <c r="A355" s="4">
        <v>354</v>
      </c>
      <c r="B355" t="s">
        <v>708</v>
      </c>
      <c r="C355" t="s">
        <v>709</v>
      </c>
      <c r="D355" t="str">
        <f>HYPERLINK("https://talan.bank.gov.ua/get-user-certificate/eKI8ABIPRy0TqugAriEz","Завантажити сертифікат")</f>
        <v>Завантажити сертифікат</v>
      </c>
    </row>
    <row r="356" spans="1:4" x14ac:dyDescent="0.3">
      <c r="A356" s="4">
        <v>355</v>
      </c>
      <c r="B356" t="s">
        <v>710</v>
      </c>
      <c r="C356" t="s">
        <v>711</v>
      </c>
      <c r="D356" t="str">
        <f>HYPERLINK("https://talan.bank.gov.ua/get-user-certificate/eKI8A4kzz4gQDeLoCJgn","Завантажити сертифікат")</f>
        <v>Завантажити сертифікат</v>
      </c>
    </row>
    <row r="357" spans="1:4" x14ac:dyDescent="0.3">
      <c r="A357" s="4">
        <v>356</v>
      </c>
      <c r="B357" t="s">
        <v>712</v>
      </c>
      <c r="C357" t="s">
        <v>713</v>
      </c>
      <c r="D357" t="str">
        <f>HYPERLINK("https://talan.bank.gov.ua/get-user-certificate/eKI8A5lTI_9YVylp4Q40","Завантажити сертифікат")</f>
        <v>Завантажити сертифікат</v>
      </c>
    </row>
    <row r="358" spans="1:4" x14ac:dyDescent="0.3">
      <c r="A358" s="4">
        <v>357</v>
      </c>
      <c r="B358" t="s">
        <v>714</v>
      </c>
      <c r="C358" t="s">
        <v>715</v>
      </c>
      <c r="D358" t="str">
        <f>HYPERLINK("https://talan.bank.gov.ua/get-user-certificate/eKI8APaRD1WQQGyZdk-D","Завантажити сертифікат")</f>
        <v>Завантажити сертифікат</v>
      </c>
    </row>
    <row r="359" spans="1:4" x14ac:dyDescent="0.3">
      <c r="A359" s="4">
        <v>358</v>
      </c>
      <c r="B359" t="s">
        <v>716</v>
      </c>
      <c r="C359" t="s">
        <v>717</v>
      </c>
      <c r="D359" t="str">
        <f>HYPERLINK("https://talan.bank.gov.ua/get-user-certificate/eKI8An2XNruFveZd7cvX","Завантажити сертифікат")</f>
        <v>Завантажити сертифікат</v>
      </c>
    </row>
    <row r="360" spans="1:4" x14ac:dyDescent="0.3">
      <c r="A360" s="4">
        <v>359</v>
      </c>
      <c r="B360" t="s">
        <v>718</v>
      </c>
      <c r="C360" t="s">
        <v>719</v>
      </c>
      <c r="D360" t="str">
        <f>HYPERLINK("https://talan.bank.gov.ua/get-user-certificate/eKI8ADEbi3RjWPZTbcwg","Завантажити сертифікат")</f>
        <v>Завантажити сертифікат</v>
      </c>
    </row>
    <row r="361" spans="1:4" x14ac:dyDescent="0.3">
      <c r="A361" s="4">
        <v>360</v>
      </c>
      <c r="B361" t="s">
        <v>720</v>
      </c>
      <c r="C361" t="s">
        <v>721</v>
      </c>
      <c r="D361" t="str">
        <f>HYPERLINK("https://talan.bank.gov.ua/get-user-certificate/eKI8A-eq2VXbv6qcjc4_","Завантажити сертифікат")</f>
        <v>Завантажити сертифікат</v>
      </c>
    </row>
    <row r="362" spans="1:4" x14ac:dyDescent="0.3">
      <c r="A362" s="4">
        <v>361</v>
      </c>
      <c r="B362" t="s">
        <v>722</v>
      </c>
      <c r="C362" t="s">
        <v>723</v>
      </c>
      <c r="D362" t="str">
        <f>HYPERLINK("https://talan.bank.gov.ua/get-user-certificate/eKI8At-tqQTsl5ndRK87","Завантажити сертифікат")</f>
        <v>Завантажити сертифікат</v>
      </c>
    </row>
    <row r="363" spans="1:4" x14ac:dyDescent="0.3">
      <c r="A363" s="4">
        <v>362</v>
      </c>
      <c r="B363" t="s">
        <v>724</v>
      </c>
      <c r="C363" t="s">
        <v>725</v>
      </c>
      <c r="D363" t="str">
        <f>HYPERLINK("https://talan.bank.gov.ua/get-user-certificate/eKI8AdMK5eX7SapL8EKH","Завантажити сертифікат")</f>
        <v>Завантажити сертифікат</v>
      </c>
    </row>
    <row r="364" spans="1:4" x14ac:dyDescent="0.3">
      <c r="A364" s="4">
        <v>363</v>
      </c>
      <c r="B364" t="s">
        <v>726</v>
      </c>
      <c r="C364" t="s">
        <v>727</v>
      </c>
      <c r="D364" t="str">
        <f>HYPERLINK("https://talan.bank.gov.ua/get-user-certificate/eKI8AkkWw2yA9CDpUKgc","Завантажити сертифікат")</f>
        <v>Завантажити сертифікат</v>
      </c>
    </row>
    <row r="365" spans="1:4" x14ac:dyDescent="0.3">
      <c r="A365" s="4">
        <v>364</v>
      </c>
      <c r="B365" t="s">
        <v>728</v>
      </c>
      <c r="C365" t="s">
        <v>729</v>
      </c>
      <c r="D365" t="str">
        <f>HYPERLINK("https://talan.bank.gov.ua/get-user-certificate/eKI8A_I_2E_YKt_fz6BG","Завантажити сертифікат")</f>
        <v>Завантажити сертифікат</v>
      </c>
    </row>
    <row r="366" spans="1:4" x14ac:dyDescent="0.3">
      <c r="A366" s="4">
        <v>365</v>
      </c>
      <c r="B366" t="s">
        <v>730</v>
      </c>
      <c r="C366" t="s">
        <v>731</v>
      </c>
      <c r="D366" t="str">
        <f>HYPERLINK("https://talan.bank.gov.ua/get-user-certificate/eKI8ABlDWpySVsfz9KlJ","Завантажити сертифікат")</f>
        <v>Завантажити сертифікат</v>
      </c>
    </row>
    <row r="367" spans="1:4" x14ac:dyDescent="0.3">
      <c r="A367" s="4">
        <v>366</v>
      </c>
      <c r="B367" t="s">
        <v>732</v>
      </c>
      <c r="C367" t="s">
        <v>733</v>
      </c>
      <c r="D367" t="str">
        <f>HYPERLINK("https://talan.bank.gov.ua/get-user-certificate/eKI8AtNJqDQjEt7qyC6Z","Завантажити сертифікат")</f>
        <v>Завантажити сертифікат</v>
      </c>
    </row>
    <row r="368" spans="1:4" x14ac:dyDescent="0.3">
      <c r="A368" s="4">
        <v>367</v>
      </c>
      <c r="B368" t="s">
        <v>734</v>
      </c>
      <c r="C368" t="s">
        <v>735</v>
      </c>
      <c r="D368" t="str">
        <f>HYPERLINK("https://talan.bank.gov.ua/get-user-certificate/eKI8AaSfwqJ6ndSnhLyx","Завантажити сертифікат")</f>
        <v>Завантажити сертифікат</v>
      </c>
    </row>
    <row r="369" spans="1:4" x14ac:dyDescent="0.3">
      <c r="A369" s="4">
        <v>368</v>
      </c>
      <c r="B369" t="s">
        <v>736</v>
      </c>
      <c r="C369" t="s">
        <v>737</v>
      </c>
      <c r="D369" t="str">
        <f>HYPERLINK("https://talan.bank.gov.ua/get-user-certificate/eKI8ALBPXXFHV6phiaKY","Завантажити сертифікат")</f>
        <v>Завантажити сертифікат</v>
      </c>
    </row>
    <row r="370" spans="1:4" x14ac:dyDescent="0.3">
      <c r="A370" s="4">
        <v>369</v>
      </c>
      <c r="B370" t="s">
        <v>738</v>
      </c>
      <c r="C370" t="s">
        <v>739</v>
      </c>
      <c r="D370" t="str">
        <f>HYPERLINK("https://talan.bank.gov.ua/get-user-certificate/eKI8AOmuv8g7zUegZ73k","Завантажити сертифікат")</f>
        <v>Завантажити сертифікат</v>
      </c>
    </row>
    <row r="371" spans="1:4" x14ac:dyDescent="0.3">
      <c r="A371" s="4">
        <v>370</v>
      </c>
      <c r="B371" t="s">
        <v>740</v>
      </c>
      <c r="C371" t="s">
        <v>741</v>
      </c>
      <c r="D371" t="str">
        <f>HYPERLINK("https://talan.bank.gov.ua/get-user-certificate/eKI8AA8JEx7drF7mMwUi","Завантажити сертифікат")</f>
        <v>Завантажити сертифікат</v>
      </c>
    </row>
    <row r="372" spans="1:4" x14ac:dyDescent="0.3">
      <c r="A372" s="4">
        <v>371</v>
      </c>
      <c r="B372" t="s">
        <v>742</v>
      </c>
      <c r="C372" t="s">
        <v>743</v>
      </c>
      <c r="D372" t="str">
        <f>HYPERLINK("https://talan.bank.gov.ua/get-user-certificate/eKI8APt3-og5ucVAlgQZ","Завантажити сертифікат")</f>
        <v>Завантажити сертифікат</v>
      </c>
    </row>
    <row r="373" spans="1:4" x14ac:dyDescent="0.3">
      <c r="A373" s="4">
        <v>372</v>
      </c>
      <c r="B373" t="s">
        <v>744</v>
      </c>
      <c r="C373" t="s">
        <v>745</v>
      </c>
      <c r="D373" t="str">
        <f>HYPERLINK("https://talan.bank.gov.ua/get-user-certificate/eKI8ADchdk0MV4gRio0C","Завантажити сертифікат")</f>
        <v>Завантажити сертифікат</v>
      </c>
    </row>
    <row r="374" spans="1:4" x14ac:dyDescent="0.3">
      <c r="A374" s="4">
        <v>373</v>
      </c>
      <c r="B374" t="s">
        <v>746</v>
      </c>
      <c r="C374" t="s">
        <v>747</v>
      </c>
      <c r="D374" t="str">
        <f>HYPERLINK("https://talan.bank.gov.ua/get-user-certificate/eKI8AT8ICRUJzB8ZfuJH","Завантажити сертифікат")</f>
        <v>Завантажити сертифікат</v>
      </c>
    </row>
    <row r="375" spans="1:4" x14ac:dyDescent="0.3">
      <c r="A375" s="4">
        <v>374</v>
      </c>
      <c r="B375" t="s">
        <v>748</v>
      </c>
      <c r="C375" t="s">
        <v>749</v>
      </c>
      <c r="D375" t="str">
        <f>HYPERLINK("https://talan.bank.gov.ua/get-user-certificate/eKI8AdlyyKo4MBS8erdC","Завантажити сертифікат")</f>
        <v>Завантажити сертифікат</v>
      </c>
    </row>
    <row r="376" spans="1:4" x14ac:dyDescent="0.3">
      <c r="A376" s="4">
        <v>375</v>
      </c>
      <c r="B376" t="s">
        <v>750</v>
      </c>
      <c r="C376" t="s">
        <v>751</v>
      </c>
      <c r="D376" t="str">
        <f>HYPERLINK("https://talan.bank.gov.ua/get-user-certificate/eKI8Awn5tgwgs-3z1tH9","Завантажити сертифікат")</f>
        <v>Завантажити сертифікат</v>
      </c>
    </row>
    <row r="377" spans="1:4" x14ac:dyDescent="0.3">
      <c r="A377" s="4">
        <v>376</v>
      </c>
      <c r="B377" t="s">
        <v>752</v>
      </c>
      <c r="C377" t="s">
        <v>753</v>
      </c>
      <c r="D377" t="str">
        <f>HYPERLINK("https://talan.bank.gov.ua/get-user-certificate/eKI8AHh-4e19wmb0uBkd","Завантажити сертифікат")</f>
        <v>Завантажити сертифікат</v>
      </c>
    </row>
    <row r="378" spans="1:4" x14ac:dyDescent="0.3">
      <c r="A378" s="4">
        <v>377</v>
      </c>
      <c r="B378" t="s">
        <v>754</v>
      </c>
      <c r="C378" t="s">
        <v>755</v>
      </c>
      <c r="D378" t="str">
        <f>HYPERLINK("https://talan.bank.gov.ua/get-user-certificate/eKI8AYHNWifuutsUMs8F","Завантажити сертифікат")</f>
        <v>Завантажити сертифікат</v>
      </c>
    </row>
    <row r="379" spans="1:4" x14ac:dyDescent="0.3">
      <c r="A379" s="4">
        <v>378</v>
      </c>
      <c r="B379" t="s">
        <v>756</v>
      </c>
      <c r="C379" t="s">
        <v>757</v>
      </c>
      <c r="D379" t="str">
        <f>HYPERLINK("https://talan.bank.gov.ua/get-user-certificate/eKI8Aue8MQiGa9evl8UI","Завантажити сертифікат")</f>
        <v>Завантажити сертифікат</v>
      </c>
    </row>
    <row r="380" spans="1:4" x14ac:dyDescent="0.3">
      <c r="A380" s="4">
        <v>379</v>
      </c>
      <c r="B380" t="s">
        <v>758</v>
      </c>
      <c r="C380" t="s">
        <v>759</v>
      </c>
      <c r="D380" t="str">
        <f>HYPERLINK("https://talan.bank.gov.ua/get-user-certificate/eKI8ADgdIaND57ZloPfT","Завантажити сертифікат")</f>
        <v>Завантажити сертифікат</v>
      </c>
    </row>
    <row r="381" spans="1:4" x14ac:dyDescent="0.3">
      <c r="A381" s="4">
        <v>380</v>
      </c>
      <c r="B381" t="s">
        <v>760</v>
      </c>
      <c r="C381" t="s">
        <v>761</v>
      </c>
      <c r="D381" t="str">
        <f>HYPERLINK("https://talan.bank.gov.ua/get-user-certificate/eKI8AivvKzxewuVV8BF4","Завантажити сертифікат")</f>
        <v>Завантажити сертифікат</v>
      </c>
    </row>
    <row r="382" spans="1:4" x14ac:dyDescent="0.3">
      <c r="A382" s="4">
        <v>381</v>
      </c>
      <c r="B382" t="s">
        <v>762</v>
      </c>
      <c r="C382" t="s">
        <v>763</v>
      </c>
      <c r="D382" t="str">
        <f>HYPERLINK("https://talan.bank.gov.ua/get-user-certificate/eKI8AlzED0xcN-VEUdRz","Завантажити сертифікат")</f>
        <v>Завантажити сертифікат</v>
      </c>
    </row>
    <row r="383" spans="1:4" x14ac:dyDescent="0.3">
      <c r="A383" s="4">
        <v>382</v>
      </c>
      <c r="B383" t="s">
        <v>764</v>
      </c>
      <c r="C383" t="s">
        <v>765</v>
      </c>
      <c r="D383" t="str">
        <f>HYPERLINK("https://talan.bank.gov.ua/get-user-certificate/eKI8AvGoDXVDBpoGWjcC","Завантажити сертифікат")</f>
        <v>Завантажити сертифікат</v>
      </c>
    </row>
    <row r="384" spans="1:4" x14ac:dyDescent="0.3">
      <c r="A384" s="4">
        <v>383</v>
      </c>
      <c r="B384" t="s">
        <v>766</v>
      </c>
      <c r="C384" t="s">
        <v>767</v>
      </c>
      <c r="D384" t="str">
        <f>HYPERLINK("https://talan.bank.gov.ua/get-user-certificate/eKI8AFxEPwFAh-bpStLB","Завантажити сертифікат")</f>
        <v>Завантажити сертифікат</v>
      </c>
    </row>
    <row r="385" spans="1:4" x14ac:dyDescent="0.3">
      <c r="A385" s="4">
        <v>384</v>
      </c>
      <c r="B385" t="s">
        <v>768</v>
      </c>
      <c r="C385" t="s">
        <v>769</v>
      </c>
      <c r="D385" t="str">
        <f>HYPERLINK("https://talan.bank.gov.ua/get-user-certificate/eKI8AwBiimdAofJfkS4e","Завантажити сертифікат")</f>
        <v>Завантажити сертифікат</v>
      </c>
    </row>
    <row r="386" spans="1:4" x14ac:dyDescent="0.3">
      <c r="A386" s="4">
        <v>385</v>
      </c>
      <c r="B386" t="s">
        <v>770</v>
      </c>
      <c r="C386" t="s">
        <v>771</v>
      </c>
      <c r="D386" t="str">
        <f>HYPERLINK("https://talan.bank.gov.ua/get-user-certificate/eKI8AygxKpmQi_dQAYI0","Завантажити сертифікат")</f>
        <v>Завантажити сертифікат</v>
      </c>
    </row>
    <row r="387" spans="1:4" x14ac:dyDescent="0.3">
      <c r="A387" s="4">
        <v>386</v>
      </c>
      <c r="B387" t="s">
        <v>772</v>
      </c>
      <c r="C387" t="s">
        <v>773</v>
      </c>
      <c r="D387" t="str">
        <f>HYPERLINK("https://talan.bank.gov.ua/get-user-certificate/eKI8AYm09nN-_Je6KR7Q","Завантажити сертифікат")</f>
        <v>Завантажити сертифікат</v>
      </c>
    </row>
    <row r="388" spans="1:4" x14ac:dyDescent="0.3">
      <c r="A388" s="4">
        <v>387</v>
      </c>
      <c r="B388" t="s">
        <v>774</v>
      </c>
      <c r="C388" t="s">
        <v>775</v>
      </c>
      <c r="D388" t="str">
        <f>HYPERLINK("https://talan.bank.gov.ua/get-user-certificate/eKI8ADKWzr9ZfM76rn5Y","Завантажити сертифікат")</f>
        <v>Завантажити сертифікат</v>
      </c>
    </row>
    <row r="389" spans="1:4" x14ac:dyDescent="0.3">
      <c r="A389" s="4">
        <v>388</v>
      </c>
      <c r="B389" t="s">
        <v>776</v>
      </c>
      <c r="C389" t="s">
        <v>777</v>
      </c>
      <c r="D389" t="str">
        <f>HYPERLINK("https://talan.bank.gov.ua/get-user-certificate/eKI8AJg3hX0k12IOK2S2","Завантажити сертифікат")</f>
        <v>Завантажити сертифікат</v>
      </c>
    </row>
    <row r="390" spans="1:4" x14ac:dyDescent="0.3">
      <c r="A390" s="4">
        <v>389</v>
      </c>
      <c r="B390" t="s">
        <v>778</v>
      </c>
      <c r="C390" t="s">
        <v>779</v>
      </c>
      <c r="D390" t="str">
        <f>HYPERLINK("https://talan.bank.gov.ua/get-user-certificate/eKI8AaFXobQOISwhakVE","Завантажити сертифікат")</f>
        <v>Завантажити сертифікат</v>
      </c>
    </row>
    <row r="391" spans="1:4" x14ac:dyDescent="0.3">
      <c r="A391" s="4">
        <v>390</v>
      </c>
      <c r="B391" t="s">
        <v>780</v>
      </c>
      <c r="C391" t="s">
        <v>781</v>
      </c>
      <c r="D391" t="str">
        <f>HYPERLINK("https://talan.bank.gov.ua/get-user-certificate/eKI8Ad2vy5D6k9SAFbzj","Завантажити сертифікат")</f>
        <v>Завантажити сертифікат</v>
      </c>
    </row>
    <row r="392" spans="1:4" x14ac:dyDescent="0.3">
      <c r="A392" s="4">
        <v>391</v>
      </c>
      <c r="B392" t="s">
        <v>782</v>
      </c>
      <c r="C392" t="s">
        <v>783</v>
      </c>
      <c r="D392" t="str">
        <f>HYPERLINK("https://talan.bank.gov.ua/get-user-certificate/eKI8AZ-Pg_SAneKjDz3C","Завантажити сертифікат")</f>
        <v>Завантажити сертифікат</v>
      </c>
    </row>
    <row r="393" spans="1:4" x14ac:dyDescent="0.3">
      <c r="A393" s="4">
        <v>392</v>
      </c>
      <c r="B393" t="s">
        <v>784</v>
      </c>
      <c r="C393" t="s">
        <v>785</v>
      </c>
      <c r="D393" t="str">
        <f>HYPERLINK("https://talan.bank.gov.ua/get-user-certificate/eKI8As7kwdR2DnXGKzuI","Завантажити сертифікат")</f>
        <v>Завантажити сертифікат</v>
      </c>
    </row>
    <row r="394" spans="1:4" x14ac:dyDescent="0.3">
      <c r="A394" s="4">
        <v>393</v>
      </c>
      <c r="B394" t="s">
        <v>786</v>
      </c>
      <c r="C394" t="s">
        <v>787</v>
      </c>
      <c r="D394" t="str">
        <f>HYPERLINK("https://talan.bank.gov.ua/get-user-certificate/eKI8A9oXRWKEeYOv0x-r","Завантажити сертифікат")</f>
        <v>Завантажити сертифікат</v>
      </c>
    </row>
    <row r="395" spans="1:4" x14ac:dyDescent="0.3">
      <c r="A395" s="4">
        <v>394</v>
      </c>
      <c r="B395" t="s">
        <v>788</v>
      </c>
      <c r="C395" t="s">
        <v>789</v>
      </c>
      <c r="D395" t="str">
        <f>HYPERLINK("https://talan.bank.gov.ua/get-user-certificate/eKI8AkUB0SliYpjRJj-q","Завантажити сертифікат")</f>
        <v>Завантажити сертифікат</v>
      </c>
    </row>
    <row r="396" spans="1:4" x14ac:dyDescent="0.3">
      <c r="A396" s="4">
        <v>395</v>
      </c>
      <c r="B396" t="s">
        <v>790</v>
      </c>
      <c r="C396" t="s">
        <v>791</v>
      </c>
      <c r="D396" t="str">
        <f>HYPERLINK("https://talan.bank.gov.ua/get-user-certificate/eKI8Arkd25l0WZ_rl3PO","Завантажити сертифікат")</f>
        <v>Завантажити сертифікат</v>
      </c>
    </row>
    <row r="397" spans="1:4" x14ac:dyDescent="0.3">
      <c r="A397" s="4">
        <v>396</v>
      </c>
      <c r="B397" t="s">
        <v>792</v>
      </c>
      <c r="C397" t="s">
        <v>793</v>
      </c>
      <c r="D397" t="str">
        <f>HYPERLINK("https://talan.bank.gov.ua/get-user-certificate/eKI8AVxeFNTuJhzDJpM6","Завантажити сертифікат")</f>
        <v>Завантажити сертифікат</v>
      </c>
    </row>
    <row r="398" spans="1:4" x14ac:dyDescent="0.3">
      <c r="A398" s="4">
        <v>397</v>
      </c>
      <c r="B398" t="s">
        <v>794</v>
      </c>
      <c r="C398" t="s">
        <v>795</v>
      </c>
      <c r="D398" t="str">
        <f>HYPERLINK("https://talan.bank.gov.ua/get-user-certificate/eKI8A4tZGRBKemeik25c","Завантажити сертифікат")</f>
        <v>Завантажити сертифікат</v>
      </c>
    </row>
    <row r="399" spans="1:4" x14ac:dyDescent="0.3">
      <c r="A399" s="4">
        <v>398</v>
      </c>
      <c r="B399" t="s">
        <v>796</v>
      </c>
      <c r="C399" t="s">
        <v>797</v>
      </c>
      <c r="D399" t="str">
        <f>HYPERLINK("https://talan.bank.gov.ua/get-user-certificate/eKI8AC3iRVkq3niVZ4IE","Завантажити сертифікат")</f>
        <v>Завантажити сертифікат</v>
      </c>
    </row>
    <row r="400" spans="1:4" x14ac:dyDescent="0.3">
      <c r="A400" s="4">
        <v>399</v>
      </c>
      <c r="B400" t="s">
        <v>798</v>
      </c>
      <c r="C400" t="s">
        <v>799</v>
      </c>
      <c r="D400" t="str">
        <f>HYPERLINK("https://talan.bank.gov.ua/get-user-certificate/eKI8AA5TaevV-vePf80F","Завантажити сертифікат")</f>
        <v>Завантажити сертифікат</v>
      </c>
    </row>
    <row r="401" spans="1:4" x14ac:dyDescent="0.3">
      <c r="A401" s="4">
        <v>400</v>
      </c>
      <c r="B401" t="s">
        <v>800</v>
      </c>
      <c r="C401" t="s">
        <v>801</v>
      </c>
      <c r="D401" t="str">
        <f>HYPERLINK("https://talan.bank.gov.ua/get-user-certificate/eKI8A4BQQgq6J3kK0o9q","Завантажити сертифікат")</f>
        <v>Завантажити сертифікат</v>
      </c>
    </row>
    <row r="402" spans="1:4" x14ac:dyDescent="0.3">
      <c r="A402" s="4">
        <v>401</v>
      </c>
      <c r="B402" t="s">
        <v>802</v>
      </c>
      <c r="C402" t="s">
        <v>803</v>
      </c>
      <c r="D402" t="str">
        <f>HYPERLINK("https://talan.bank.gov.ua/get-user-certificate/eKI8ASaLzUssvhEmIwOV","Завантажити сертифікат")</f>
        <v>Завантажити сертифікат</v>
      </c>
    </row>
    <row r="403" spans="1:4" x14ac:dyDescent="0.3">
      <c r="A403" s="4">
        <v>402</v>
      </c>
      <c r="B403" t="s">
        <v>804</v>
      </c>
      <c r="C403" t="s">
        <v>805</v>
      </c>
      <c r="D403" t="str">
        <f>HYPERLINK("https://talan.bank.gov.ua/get-user-certificate/eKI8AAxVrryN5YrfQADE","Завантажити сертифікат")</f>
        <v>Завантажити сертифікат</v>
      </c>
    </row>
    <row r="404" spans="1:4" x14ac:dyDescent="0.3">
      <c r="A404" s="4">
        <v>403</v>
      </c>
      <c r="B404" t="s">
        <v>806</v>
      </c>
      <c r="C404" t="s">
        <v>807</v>
      </c>
      <c r="D404" t="str">
        <f>HYPERLINK("https://talan.bank.gov.ua/get-user-certificate/eKI8AljTTaq7UTd5dJS6","Завантажити сертифікат")</f>
        <v>Завантажити сертифікат</v>
      </c>
    </row>
    <row r="405" spans="1:4" x14ac:dyDescent="0.3">
      <c r="A405" s="4">
        <v>404</v>
      </c>
      <c r="B405" t="s">
        <v>808</v>
      </c>
      <c r="C405" t="s">
        <v>809</v>
      </c>
      <c r="D405" t="str">
        <f>HYPERLINK("https://talan.bank.gov.ua/get-user-certificate/eKI8Av8YG6olZ52ZjLOL","Завантажити сертифікат")</f>
        <v>Завантажити сертифікат</v>
      </c>
    </row>
    <row r="406" spans="1:4" x14ac:dyDescent="0.3">
      <c r="A406" s="4">
        <v>405</v>
      </c>
      <c r="B406" t="s">
        <v>810</v>
      </c>
      <c r="C406" t="s">
        <v>811</v>
      </c>
      <c r="D406" t="str">
        <f>HYPERLINK("https://talan.bank.gov.ua/get-user-certificate/eKI8AIkAWKe7FoC-PsHm","Завантажити сертифікат")</f>
        <v>Завантажити сертифікат</v>
      </c>
    </row>
    <row r="407" spans="1:4" x14ac:dyDescent="0.3">
      <c r="A407" s="4">
        <v>406</v>
      </c>
      <c r="B407" t="s">
        <v>812</v>
      </c>
      <c r="C407" t="s">
        <v>813</v>
      </c>
      <c r="D407" t="str">
        <f>HYPERLINK("https://talan.bank.gov.ua/get-user-certificate/eKI8AuyNN8HzRj0tZu2j","Завантажити сертифікат")</f>
        <v>Завантажити сертифікат</v>
      </c>
    </row>
    <row r="408" spans="1:4" x14ac:dyDescent="0.3">
      <c r="A408" s="4">
        <v>407</v>
      </c>
      <c r="B408" t="s">
        <v>814</v>
      </c>
      <c r="C408" t="s">
        <v>815</v>
      </c>
      <c r="D408" t="str">
        <f>HYPERLINK("https://talan.bank.gov.ua/get-user-certificate/eKI8AMMCNf55CakHlzDZ","Завантажити сертифікат")</f>
        <v>Завантажити сертифікат</v>
      </c>
    </row>
    <row r="409" spans="1:4" x14ac:dyDescent="0.3">
      <c r="A409" s="4">
        <v>408</v>
      </c>
      <c r="B409" t="s">
        <v>816</v>
      </c>
      <c r="C409" t="s">
        <v>817</v>
      </c>
      <c r="D409" t="str">
        <f>HYPERLINK("https://talan.bank.gov.ua/get-user-certificate/eKI8AF5aEfau0cQIjUuX","Завантажити сертифікат")</f>
        <v>Завантажити сертифікат</v>
      </c>
    </row>
    <row r="410" spans="1:4" x14ac:dyDescent="0.3">
      <c r="A410" s="4">
        <v>409</v>
      </c>
      <c r="B410" t="s">
        <v>818</v>
      </c>
      <c r="C410" t="s">
        <v>819</v>
      </c>
      <c r="D410" t="str">
        <f>HYPERLINK("https://talan.bank.gov.ua/get-user-certificate/eKI8AsZELIR2g4YjRgm1","Завантажити сертифікат")</f>
        <v>Завантажити сертифікат</v>
      </c>
    </row>
    <row r="411" spans="1:4" x14ac:dyDescent="0.3">
      <c r="A411" s="4">
        <v>410</v>
      </c>
      <c r="B411" t="s">
        <v>820</v>
      </c>
      <c r="C411" t="s">
        <v>821</v>
      </c>
      <c r="D411" t="str">
        <f>HYPERLINK("https://talan.bank.gov.ua/get-user-certificate/eKI8A05cEiVxkF7ZJUWo","Завантажити сертифікат")</f>
        <v>Завантажити сертифікат</v>
      </c>
    </row>
    <row r="412" spans="1:4" x14ac:dyDescent="0.3">
      <c r="A412" s="4">
        <v>411</v>
      </c>
      <c r="B412" t="s">
        <v>822</v>
      </c>
      <c r="C412" t="s">
        <v>823</v>
      </c>
      <c r="D412" t="str">
        <f>HYPERLINK("https://talan.bank.gov.ua/get-user-certificate/eKI8AfHGoplKJj7sA4YE","Завантажити сертифікат")</f>
        <v>Завантажити сертифікат</v>
      </c>
    </row>
    <row r="413" spans="1:4" x14ac:dyDescent="0.3">
      <c r="A413" s="4">
        <v>412</v>
      </c>
      <c r="B413" t="s">
        <v>824</v>
      </c>
      <c r="C413" t="s">
        <v>825</v>
      </c>
      <c r="D413" t="str">
        <f>HYPERLINK("https://talan.bank.gov.ua/get-user-certificate/eKI8AcAuCpVpHfk0mxhL","Завантажити сертифікат")</f>
        <v>Завантажити сертифікат</v>
      </c>
    </row>
    <row r="414" spans="1:4" x14ac:dyDescent="0.3">
      <c r="A414" s="4">
        <v>413</v>
      </c>
      <c r="B414" t="s">
        <v>826</v>
      </c>
      <c r="C414" t="s">
        <v>827</v>
      </c>
      <c r="D414" t="str">
        <f>HYPERLINK("https://talan.bank.gov.ua/get-user-certificate/eKI8Ay4fjbuxbpnje8BR","Завантажити сертифікат")</f>
        <v>Завантажити сертифікат</v>
      </c>
    </row>
    <row r="415" spans="1:4" x14ac:dyDescent="0.3">
      <c r="A415" s="4">
        <v>414</v>
      </c>
      <c r="B415" t="s">
        <v>828</v>
      </c>
      <c r="C415" t="s">
        <v>829</v>
      </c>
      <c r="D415" t="str">
        <f>HYPERLINK("https://talan.bank.gov.ua/get-user-certificate/eKI8A1LYuvVF93eViskq","Завантажити сертифікат")</f>
        <v>Завантажити сертифікат</v>
      </c>
    </row>
    <row r="416" spans="1:4" x14ac:dyDescent="0.3">
      <c r="A416" s="4">
        <v>415</v>
      </c>
      <c r="B416" t="s">
        <v>830</v>
      </c>
      <c r="C416" t="s">
        <v>831</v>
      </c>
      <c r="D416" t="str">
        <f>HYPERLINK("https://talan.bank.gov.ua/get-user-certificate/eKI8AcpS9fRfiAAX89PW","Завантажити сертифікат")</f>
        <v>Завантажити сертифікат</v>
      </c>
    </row>
    <row r="417" spans="1:4" x14ac:dyDescent="0.3">
      <c r="A417" s="4">
        <v>416</v>
      </c>
      <c r="B417" t="s">
        <v>832</v>
      </c>
      <c r="C417" t="s">
        <v>833</v>
      </c>
      <c r="D417" t="str">
        <f>HYPERLINK("https://talan.bank.gov.ua/get-user-certificate/eKI8AvHv5eEFN3hXedAm","Завантажити сертифікат")</f>
        <v>Завантажити сертифікат</v>
      </c>
    </row>
    <row r="418" spans="1:4" x14ac:dyDescent="0.3">
      <c r="A418" s="4">
        <v>417</v>
      </c>
      <c r="B418" t="s">
        <v>834</v>
      </c>
      <c r="C418" t="s">
        <v>835</v>
      </c>
      <c r="D418" t="str">
        <f>HYPERLINK("https://talan.bank.gov.ua/get-user-certificate/eKI8AV8alXw9KCj7Y-Lq","Завантажити сертифікат")</f>
        <v>Завантажити сертифікат</v>
      </c>
    </row>
    <row r="419" spans="1:4" x14ac:dyDescent="0.3">
      <c r="A419" s="4">
        <v>418</v>
      </c>
      <c r="B419" t="s">
        <v>836</v>
      </c>
      <c r="C419" t="s">
        <v>837</v>
      </c>
      <c r="D419" t="str">
        <f>HYPERLINK("https://talan.bank.gov.ua/get-user-certificate/eKI8Ajq1msPALelqpX0W","Завантажити сертифікат")</f>
        <v>Завантажити сертифікат</v>
      </c>
    </row>
    <row r="420" spans="1:4" x14ac:dyDescent="0.3">
      <c r="A420" s="4">
        <v>419</v>
      </c>
      <c r="B420" t="s">
        <v>838</v>
      </c>
      <c r="C420" t="s">
        <v>839</v>
      </c>
      <c r="D420" t="str">
        <f>HYPERLINK("https://talan.bank.gov.ua/get-user-certificate/eKI8A1YeYPCTPKgRGE8v","Завантажити сертифікат")</f>
        <v>Завантажити сертифікат</v>
      </c>
    </row>
    <row r="421" spans="1:4" x14ac:dyDescent="0.3">
      <c r="A421" s="4">
        <v>420</v>
      </c>
      <c r="B421" t="s">
        <v>840</v>
      </c>
      <c r="C421" t="s">
        <v>841</v>
      </c>
      <c r="D421" t="str">
        <f>HYPERLINK("https://talan.bank.gov.ua/get-user-certificate/eKI8AuBoDGWK2re0vLsJ","Завантажити сертифікат")</f>
        <v>Завантажити сертифікат</v>
      </c>
    </row>
    <row r="422" spans="1:4" x14ac:dyDescent="0.3">
      <c r="A422" s="4">
        <v>421</v>
      </c>
      <c r="B422" t="s">
        <v>842</v>
      </c>
      <c r="C422" t="s">
        <v>843</v>
      </c>
      <c r="D422" t="str">
        <f>HYPERLINK("https://talan.bank.gov.ua/get-user-certificate/eKI8ADZPgHsQPTAYkDU2","Завантажити сертифікат")</f>
        <v>Завантажити сертифікат</v>
      </c>
    </row>
    <row r="423" spans="1:4" x14ac:dyDescent="0.3">
      <c r="A423" s="4">
        <v>422</v>
      </c>
      <c r="B423" t="s">
        <v>844</v>
      </c>
      <c r="C423" t="s">
        <v>845</v>
      </c>
      <c r="D423" t="str">
        <f>HYPERLINK("https://talan.bank.gov.ua/get-user-certificate/eKI8A7kHEWpHCI-hOAqr","Завантажити сертифікат")</f>
        <v>Завантажити сертифікат</v>
      </c>
    </row>
    <row r="424" spans="1:4" x14ac:dyDescent="0.3">
      <c r="A424" s="4">
        <v>423</v>
      </c>
      <c r="B424" t="s">
        <v>846</v>
      </c>
      <c r="C424" t="s">
        <v>847</v>
      </c>
      <c r="D424" t="str">
        <f>HYPERLINK("https://talan.bank.gov.ua/get-user-certificate/eKI8ApinM3TRHA5zNqtt","Завантажити сертифікат")</f>
        <v>Завантажити сертифікат</v>
      </c>
    </row>
    <row r="425" spans="1:4" x14ac:dyDescent="0.3">
      <c r="A425" s="4">
        <v>424</v>
      </c>
      <c r="B425" t="s">
        <v>848</v>
      </c>
      <c r="C425" t="s">
        <v>849</v>
      </c>
      <c r="D425" t="str">
        <f>HYPERLINK("https://talan.bank.gov.ua/get-user-certificate/eKI8AqTeQNRALe16wP7E","Завантажити сертифікат")</f>
        <v>Завантажити сертифікат</v>
      </c>
    </row>
    <row r="426" spans="1:4" x14ac:dyDescent="0.3">
      <c r="A426" s="4">
        <v>425</v>
      </c>
      <c r="B426" t="s">
        <v>850</v>
      </c>
      <c r="C426" t="s">
        <v>851</v>
      </c>
      <c r="D426" t="str">
        <f>HYPERLINK("https://talan.bank.gov.ua/get-user-certificate/eKI8AdVQ4yuKsEcfc2u6","Завантажити сертифікат")</f>
        <v>Завантажити сертифікат</v>
      </c>
    </row>
    <row r="427" spans="1:4" x14ac:dyDescent="0.3">
      <c r="A427" s="4">
        <v>426</v>
      </c>
      <c r="B427" t="s">
        <v>852</v>
      </c>
      <c r="C427" t="s">
        <v>853</v>
      </c>
      <c r="D427" t="str">
        <f>HYPERLINK("https://talan.bank.gov.ua/get-user-certificate/eKI8AReWyDFaQcVj8vKF","Завантажити сертифікат")</f>
        <v>Завантажити сертифікат</v>
      </c>
    </row>
    <row r="428" spans="1:4" x14ac:dyDescent="0.3">
      <c r="A428" s="4">
        <v>427</v>
      </c>
      <c r="B428" t="s">
        <v>854</v>
      </c>
      <c r="C428" t="s">
        <v>855</v>
      </c>
      <c r="D428" t="str">
        <f>HYPERLINK("https://talan.bank.gov.ua/get-user-certificate/eKI8ATSVfmRiu-vQgL2g","Завантажити сертифікат")</f>
        <v>Завантажити сертифікат</v>
      </c>
    </row>
    <row r="429" spans="1:4" x14ac:dyDescent="0.3">
      <c r="A429" s="4">
        <v>428</v>
      </c>
      <c r="B429" t="s">
        <v>856</v>
      </c>
      <c r="C429" t="s">
        <v>857</v>
      </c>
      <c r="D429" t="str">
        <f>HYPERLINK("https://talan.bank.gov.ua/get-user-certificate/eKI8AfdtqgIZ9ubJP94D","Завантажити сертифікат")</f>
        <v>Завантажити сертифікат</v>
      </c>
    </row>
    <row r="430" spans="1:4" x14ac:dyDescent="0.3">
      <c r="A430" s="4">
        <v>429</v>
      </c>
      <c r="B430" t="s">
        <v>858</v>
      </c>
      <c r="C430" t="s">
        <v>859</v>
      </c>
      <c r="D430" t="str">
        <f>HYPERLINK("https://talan.bank.gov.ua/get-user-certificate/eKI8AJBAIeOxPomQDKe_","Завантажити сертифікат")</f>
        <v>Завантажити сертифікат</v>
      </c>
    </row>
    <row r="431" spans="1:4" x14ac:dyDescent="0.3">
      <c r="A431" s="4">
        <v>430</v>
      </c>
      <c r="B431" t="s">
        <v>860</v>
      </c>
      <c r="C431" t="s">
        <v>861</v>
      </c>
      <c r="D431" t="str">
        <f>HYPERLINK("https://talan.bank.gov.ua/get-user-certificate/eKI8AVc_DgQK9Wf-orgS","Завантажити сертифікат")</f>
        <v>Завантажити сертифікат</v>
      </c>
    </row>
    <row r="432" spans="1:4" x14ac:dyDescent="0.3">
      <c r="A432" s="4">
        <v>431</v>
      </c>
      <c r="B432" t="s">
        <v>862</v>
      </c>
      <c r="C432" t="s">
        <v>863</v>
      </c>
      <c r="D432" t="str">
        <f>HYPERLINK("https://talan.bank.gov.ua/get-user-certificate/eKI8AkdVlguABHS0KCbT","Завантажити сертифікат")</f>
        <v>Завантажити сертифікат</v>
      </c>
    </row>
    <row r="433" spans="1:4" x14ac:dyDescent="0.3">
      <c r="A433" s="4">
        <v>432</v>
      </c>
      <c r="B433" t="s">
        <v>864</v>
      </c>
      <c r="C433" t="s">
        <v>865</v>
      </c>
      <c r="D433" t="str">
        <f>HYPERLINK("https://talan.bank.gov.ua/get-user-certificate/eKI8AGvW6NeFxu_PiHlO","Завантажити сертифікат")</f>
        <v>Завантажити сертифікат</v>
      </c>
    </row>
    <row r="434" spans="1:4" x14ac:dyDescent="0.3">
      <c r="A434" s="4">
        <v>433</v>
      </c>
      <c r="B434" t="s">
        <v>866</v>
      </c>
      <c r="C434" t="s">
        <v>867</v>
      </c>
      <c r="D434" t="str">
        <f>HYPERLINK("https://talan.bank.gov.ua/get-user-certificate/eKI8AeVjGk3PhClb4WdI","Завантажити сертифікат")</f>
        <v>Завантажити сертифікат</v>
      </c>
    </row>
    <row r="435" spans="1:4" x14ac:dyDescent="0.3">
      <c r="A435" s="4">
        <v>434</v>
      </c>
      <c r="B435" t="s">
        <v>868</v>
      </c>
      <c r="C435" t="s">
        <v>869</v>
      </c>
      <c r="D435" t="str">
        <f>HYPERLINK("https://talan.bank.gov.ua/get-user-certificate/eKI8A1qISzUqDdg-FBni","Завантажити сертифікат")</f>
        <v>Завантажити сертифікат</v>
      </c>
    </row>
    <row r="436" spans="1:4" x14ac:dyDescent="0.3">
      <c r="A436" s="4">
        <v>435</v>
      </c>
      <c r="B436" t="s">
        <v>870</v>
      </c>
      <c r="C436" t="s">
        <v>871</v>
      </c>
      <c r="D436" t="str">
        <f>HYPERLINK("https://talan.bank.gov.ua/get-user-certificate/eKI8Azp0fwUWpnXkjyc6","Завантажити сертифікат")</f>
        <v>Завантажити сертифікат</v>
      </c>
    </row>
    <row r="437" spans="1:4" x14ac:dyDescent="0.3">
      <c r="A437" s="4">
        <v>436</v>
      </c>
      <c r="B437" t="s">
        <v>872</v>
      </c>
      <c r="C437" t="s">
        <v>873</v>
      </c>
      <c r="D437" t="str">
        <f>HYPERLINK("https://talan.bank.gov.ua/get-user-certificate/eKI8AsDv6WuMxCcmy-7H","Завантажити сертифікат")</f>
        <v>Завантажити сертифікат</v>
      </c>
    </row>
    <row r="438" spans="1:4" x14ac:dyDescent="0.3">
      <c r="A438" s="4">
        <v>437</v>
      </c>
      <c r="B438" t="s">
        <v>874</v>
      </c>
      <c r="C438" t="s">
        <v>875</v>
      </c>
      <c r="D438" t="str">
        <f>HYPERLINK("https://talan.bank.gov.ua/get-user-certificate/eKI8Avy1xHzaKx4b48rH","Завантажити сертифікат")</f>
        <v>Завантажити сертифікат</v>
      </c>
    </row>
    <row r="439" spans="1:4" x14ac:dyDescent="0.3">
      <c r="A439" s="4">
        <v>438</v>
      </c>
      <c r="B439" t="s">
        <v>876</v>
      </c>
      <c r="C439" t="s">
        <v>877</v>
      </c>
      <c r="D439" t="str">
        <f>HYPERLINK("https://talan.bank.gov.ua/get-user-certificate/eKI8AFmdvSFcKoU1lGHQ","Завантажити сертифікат")</f>
        <v>Завантажити сертифікат</v>
      </c>
    </row>
    <row r="440" spans="1:4" x14ac:dyDescent="0.3">
      <c r="A440" s="4">
        <v>439</v>
      </c>
      <c r="B440" t="s">
        <v>878</v>
      </c>
      <c r="C440" t="s">
        <v>879</v>
      </c>
      <c r="D440" t="str">
        <f>HYPERLINK("https://talan.bank.gov.ua/get-user-certificate/eKI8Ad34EcUFnGV-cf6p","Завантажити сертифікат")</f>
        <v>Завантажити сертифікат</v>
      </c>
    </row>
    <row r="441" spans="1:4" x14ac:dyDescent="0.3">
      <c r="A441" s="4">
        <v>440</v>
      </c>
      <c r="B441" t="s">
        <v>880</v>
      </c>
      <c r="C441" t="s">
        <v>881</v>
      </c>
      <c r="D441" t="str">
        <f>HYPERLINK("https://talan.bank.gov.ua/get-user-certificate/eKI8Ax1dozUIELbJu0oC","Завантажити сертифікат")</f>
        <v>Завантажити сертифікат</v>
      </c>
    </row>
    <row r="442" spans="1:4" x14ac:dyDescent="0.3">
      <c r="A442" s="4">
        <v>441</v>
      </c>
      <c r="B442" t="s">
        <v>882</v>
      </c>
      <c r="C442" t="s">
        <v>883</v>
      </c>
      <c r="D442" t="str">
        <f>HYPERLINK("https://talan.bank.gov.ua/get-user-certificate/eKI8AQaKGmvddgzrkiXu","Завантажити сертифікат")</f>
        <v>Завантажити сертифікат</v>
      </c>
    </row>
    <row r="443" spans="1:4" x14ac:dyDescent="0.3">
      <c r="A443" s="4">
        <v>442</v>
      </c>
      <c r="B443" t="s">
        <v>884</v>
      </c>
      <c r="C443" t="s">
        <v>885</v>
      </c>
      <c r="D443" t="str">
        <f>HYPERLINK("https://talan.bank.gov.ua/get-user-certificate/eKI8A912ACqwE852Iymv","Завантажити сертифікат")</f>
        <v>Завантажити сертифікат</v>
      </c>
    </row>
    <row r="444" spans="1:4" x14ac:dyDescent="0.3">
      <c r="A444" s="4">
        <v>443</v>
      </c>
      <c r="B444" t="s">
        <v>886</v>
      </c>
      <c r="C444" t="s">
        <v>887</v>
      </c>
      <c r="D444" t="str">
        <f>HYPERLINK("https://talan.bank.gov.ua/get-user-certificate/eKI8AC_NUdKVXJgm3dQW","Завантажити сертифікат")</f>
        <v>Завантажити сертифікат</v>
      </c>
    </row>
    <row r="445" spans="1:4" x14ac:dyDescent="0.3">
      <c r="A445" s="4">
        <v>444</v>
      </c>
      <c r="B445" t="s">
        <v>888</v>
      </c>
      <c r="C445" t="s">
        <v>889</v>
      </c>
      <c r="D445" t="str">
        <f>HYPERLINK("https://talan.bank.gov.ua/get-user-certificate/eKI8Aq56fwJTmC1trWIS","Завантажити сертифікат")</f>
        <v>Завантажити сертифікат</v>
      </c>
    </row>
    <row r="446" spans="1:4" x14ac:dyDescent="0.3">
      <c r="A446" s="4">
        <v>445</v>
      </c>
      <c r="B446" t="s">
        <v>890</v>
      </c>
      <c r="C446" t="s">
        <v>891</v>
      </c>
      <c r="D446" t="str">
        <f>HYPERLINK("https://talan.bank.gov.ua/get-user-certificate/eKI8AQCBVUkuw74Ev4sC","Завантажити сертифікат")</f>
        <v>Завантажити сертифікат</v>
      </c>
    </row>
    <row r="447" spans="1:4" x14ac:dyDescent="0.3">
      <c r="A447" s="4">
        <v>446</v>
      </c>
      <c r="B447" t="s">
        <v>892</v>
      </c>
      <c r="C447" t="s">
        <v>893</v>
      </c>
      <c r="D447" t="str">
        <f>HYPERLINK("https://talan.bank.gov.ua/get-user-certificate/eKI8AAvBolYWMt-vlEVl","Завантажити сертифікат")</f>
        <v>Завантажити сертифікат</v>
      </c>
    </row>
    <row r="448" spans="1:4" x14ac:dyDescent="0.3">
      <c r="A448" s="4">
        <v>447</v>
      </c>
      <c r="B448" t="s">
        <v>894</v>
      </c>
      <c r="C448" t="s">
        <v>895</v>
      </c>
      <c r="D448" t="str">
        <f>HYPERLINK("https://talan.bank.gov.ua/get-user-certificate/eKI8AV0l_pd2q6bHeKoe","Завантажити сертифікат")</f>
        <v>Завантажити сертифікат</v>
      </c>
    </row>
    <row r="449" spans="1:4" x14ac:dyDescent="0.3">
      <c r="A449" s="4">
        <v>448</v>
      </c>
      <c r="B449" t="s">
        <v>896</v>
      </c>
      <c r="C449" t="s">
        <v>897</v>
      </c>
      <c r="D449" t="str">
        <f>HYPERLINK("https://talan.bank.gov.ua/get-user-certificate/eKI8A7SXrh7seqJtZEEb","Завантажити сертифікат")</f>
        <v>Завантажити сертифікат</v>
      </c>
    </row>
    <row r="450" spans="1:4" x14ac:dyDescent="0.3">
      <c r="A450" s="4">
        <v>449</v>
      </c>
      <c r="B450" t="s">
        <v>898</v>
      </c>
      <c r="C450" t="s">
        <v>899</v>
      </c>
      <c r="D450" t="str">
        <f>HYPERLINK("https://talan.bank.gov.ua/get-user-certificate/eKI8Auzw-pbDMhIvjUqa","Завантажити сертифікат")</f>
        <v>Завантажити сертифікат</v>
      </c>
    </row>
    <row r="451" spans="1:4" x14ac:dyDescent="0.3">
      <c r="A451" s="4">
        <v>450</v>
      </c>
      <c r="B451" t="s">
        <v>900</v>
      </c>
      <c r="C451" t="s">
        <v>901</v>
      </c>
      <c r="D451" t="str">
        <f>HYPERLINK("https://talan.bank.gov.ua/get-user-certificate/eKI8AHKRXa2WjPQIvsGb","Завантажити сертифікат")</f>
        <v>Завантажити сертифікат</v>
      </c>
    </row>
    <row r="452" spans="1:4" x14ac:dyDescent="0.3">
      <c r="A452" s="4">
        <v>451</v>
      </c>
      <c r="B452" t="s">
        <v>902</v>
      </c>
      <c r="C452" t="s">
        <v>903</v>
      </c>
      <c r="D452" t="str">
        <f>HYPERLINK("https://talan.bank.gov.ua/get-user-certificate/eKI8AO0Nhh5lMKXwG70X","Завантажити сертифікат")</f>
        <v>Завантажити сертифікат</v>
      </c>
    </row>
    <row r="453" spans="1:4" x14ac:dyDescent="0.3">
      <c r="A453" s="4">
        <v>452</v>
      </c>
      <c r="B453" t="s">
        <v>904</v>
      </c>
      <c r="C453" t="s">
        <v>905</v>
      </c>
      <c r="D453" t="str">
        <f>HYPERLINK("https://talan.bank.gov.ua/get-user-certificate/eKI8AZ_Dw4NqesnMH7e-","Завантажити сертифікат")</f>
        <v>Завантажити сертифікат</v>
      </c>
    </row>
    <row r="454" spans="1:4" x14ac:dyDescent="0.3">
      <c r="A454" s="4">
        <v>453</v>
      </c>
      <c r="B454" t="s">
        <v>906</v>
      </c>
      <c r="C454" t="s">
        <v>907</v>
      </c>
      <c r="D454" t="str">
        <f>HYPERLINK("https://talan.bank.gov.ua/get-user-certificate/eKI8A_wKlQMYCNSmO8Ne","Завантажити сертифікат")</f>
        <v>Завантажити сертифікат</v>
      </c>
    </row>
    <row r="455" spans="1:4" x14ac:dyDescent="0.3">
      <c r="A455" s="4">
        <v>454</v>
      </c>
      <c r="B455" t="s">
        <v>908</v>
      </c>
      <c r="C455" t="s">
        <v>909</v>
      </c>
      <c r="D455" t="str">
        <f>HYPERLINK("https://talan.bank.gov.ua/get-user-certificate/eKI8AqaAlvZESTUhA0OQ","Завантажити сертифікат")</f>
        <v>Завантажити сертифікат</v>
      </c>
    </row>
    <row r="456" spans="1:4" x14ac:dyDescent="0.3">
      <c r="A456" s="4">
        <v>455</v>
      </c>
      <c r="B456" t="s">
        <v>910</v>
      </c>
      <c r="C456" t="s">
        <v>911</v>
      </c>
      <c r="D456" t="str">
        <f>HYPERLINK("https://talan.bank.gov.ua/get-user-certificate/eKI8AACKkDpJ6143WHs0","Завантажити сертифікат")</f>
        <v>Завантажити сертифікат</v>
      </c>
    </row>
    <row r="457" spans="1:4" x14ac:dyDescent="0.3">
      <c r="A457" s="4">
        <v>456</v>
      </c>
      <c r="B457" t="s">
        <v>912</v>
      </c>
      <c r="C457" t="s">
        <v>913</v>
      </c>
      <c r="D457" t="str">
        <f>HYPERLINK("https://talan.bank.gov.ua/get-user-certificate/eKI8AlwvA5TSWgaFtxcV","Завантажити сертифікат")</f>
        <v>Завантажити сертифікат</v>
      </c>
    </row>
    <row r="458" spans="1:4" x14ac:dyDescent="0.3">
      <c r="A458" s="4">
        <v>457</v>
      </c>
      <c r="B458" t="s">
        <v>914</v>
      </c>
      <c r="C458" t="s">
        <v>915</v>
      </c>
      <c r="D458" t="str">
        <f>HYPERLINK("https://talan.bank.gov.ua/get-user-certificate/eKI8AdBhD0_3N2AzKc5E","Завантажити сертифікат")</f>
        <v>Завантажити сертифікат</v>
      </c>
    </row>
    <row r="459" spans="1:4" x14ac:dyDescent="0.3">
      <c r="A459" s="4">
        <v>458</v>
      </c>
      <c r="B459" t="s">
        <v>916</v>
      </c>
      <c r="C459" t="s">
        <v>917</v>
      </c>
      <c r="D459" t="str">
        <f>HYPERLINK("https://talan.bank.gov.ua/get-user-certificate/eKI8AvdN3Z-oJPIRElcE","Завантажити сертифікат")</f>
        <v>Завантажити сертифікат</v>
      </c>
    </row>
    <row r="460" spans="1:4" x14ac:dyDescent="0.3">
      <c r="A460" s="4">
        <v>459</v>
      </c>
      <c r="B460" t="s">
        <v>918</v>
      </c>
      <c r="C460" t="s">
        <v>919</v>
      </c>
      <c r="D460" t="str">
        <f>HYPERLINK("https://talan.bank.gov.ua/get-user-certificate/eKI8AYWRB5oAlHcSsoZ6","Завантажити сертифікат")</f>
        <v>Завантажити сертифікат</v>
      </c>
    </row>
    <row r="461" spans="1:4" x14ac:dyDescent="0.3">
      <c r="A461" s="4">
        <v>460</v>
      </c>
      <c r="B461" t="s">
        <v>920</v>
      </c>
      <c r="C461" t="s">
        <v>921</v>
      </c>
      <c r="D461" t="str">
        <f>HYPERLINK("https://talan.bank.gov.ua/get-user-certificate/eKI8AccKxQH-dysWUD_p","Завантажити сертифікат")</f>
        <v>Завантажити сертифікат</v>
      </c>
    </row>
    <row r="462" spans="1:4" x14ac:dyDescent="0.3">
      <c r="A462" s="4">
        <v>461</v>
      </c>
      <c r="B462" t="s">
        <v>922</v>
      </c>
      <c r="C462" t="s">
        <v>923</v>
      </c>
      <c r="D462" t="str">
        <f>HYPERLINK("https://talan.bank.gov.ua/get-user-certificate/eKI8AYtg8n-SCz0MMs_U","Завантажити сертифікат")</f>
        <v>Завантажити сертифікат</v>
      </c>
    </row>
    <row r="463" spans="1:4" x14ac:dyDescent="0.3">
      <c r="A463" s="4">
        <v>462</v>
      </c>
      <c r="B463" t="s">
        <v>924</v>
      </c>
      <c r="C463" t="s">
        <v>925</v>
      </c>
      <c r="D463" t="str">
        <f>HYPERLINK("https://talan.bank.gov.ua/get-user-certificate/eKI8ACDJe6zTeGfbsyT-","Завантажити сертифікат")</f>
        <v>Завантажити сертифікат</v>
      </c>
    </row>
    <row r="464" spans="1:4" x14ac:dyDescent="0.3">
      <c r="A464" s="4">
        <v>463</v>
      </c>
      <c r="B464" t="s">
        <v>926</v>
      </c>
      <c r="C464" t="s">
        <v>927</v>
      </c>
      <c r="D464" t="str">
        <f>HYPERLINK("https://talan.bank.gov.ua/get-user-certificate/eKI8AL0y-ODMQ6kVFvmv","Завантажити сертифікат")</f>
        <v>Завантажити сертифікат</v>
      </c>
    </row>
    <row r="465" spans="1:4" x14ac:dyDescent="0.3">
      <c r="A465" s="4">
        <v>464</v>
      </c>
      <c r="B465" t="s">
        <v>928</v>
      </c>
      <c r="C465" t="s">
        <v>929</v>
      </c>
      <c r="D465" t="str">
        <f>HYPERLINK("https://talan.bank.gov.ua/get-user-certificate/eKI8AUVresZxmgLmi6KY","Завантажити сертифікат")</f>
        <v>Завантажити сертифікат</v>
      </c>
    </row>
    <row r="466" spans="1:4" x14ac:dyDescent="0.3">
      <c r="A466" s="4">
        <v>465</v>
      </c>
      <c r="B466" t="s">
        <v>930</v>
      </c>
      <c r="C466" t="s">
        <v>931</v>
      </c>
      <c r="D466" t="str">
        <f>HYPERLINK("https://talan.bank.gov.ua/get-user-certificate/eKI8AvzzJCDYwpnY9Nkd","Завантажити сертифікат")</f>
        <v>Завантажити сертифікат</v>
      </c>
    </row>
    <row r="467" spans="1:4" x14ac:dyDescent="0.3">
      <c r="A467" s="4">
        <v>466</v>
      </c>
      <c r="B467" t="s">
        <v>932</v>
      </c>
      <c r="C467" t="s">
        <v>933</v>
      </c>
      <c r="D467" t="str">
        <f>HYPERLINK("https://talan.bank.gov.ua/get-user-certificate/eKI8A6dvWNGUVHOOvhDj","Завантажити сертифікат")</f>
        <v>Завантажити сертифікат</v>
      </c>
    </row>
    <row r="468" spans="1:4" x14ac:dyDescent="0.3">
      <c r="A468" s="4">
        <v>467</v>
      </c>
      <c r="B468" t="s">
        <v>934</v>
      </c>
      <c r="C468" t="s">
        <v>935</v>
      </c>
      <c r="D468" t="str">
        <f>HYPERLINK("https://talan.bank.gov.ua/get-user-certificate/eKI8ANkIQoLO7WUi0Cay","Завантажити сертифікат")</f>
        <v>Завантажити сертифікат</v>
      </c>
    </row>
    <row r="469" spans="1:4" x14ac:dyDescent="0.3">
      <c r="A469" s="4">
        <v>468</v>
      </c>
      <c r="B469" t="s">
        <v>936</v>
      </c>
      <c r="C469" t="s">
        <v>937</v>
      </c>
      <c r="D469" t="str">
        <f>HYPERLINK("https://talan.bank.gov.ua/get-user-certificate/eKI8ASjm9Bxkn_6QyJII","Завантажити сертифікат")</f>
        <v>Завантажити сертифікат</v>
      </c>
    </row>
    <row r="470" spans="1:4" x14ac:dyDescent="0.3">
      <c r="A470" s="4">
        <v>469</v>
      </c>
      <c r="B470" t="s">
        <v>938</v>
      </c>
      <c r="C470" t="s">
        <v>939</v>
      </c>
      <c r="D470" t="str">
        <f>HYPERLINK("https://talan.bank.gov.ua/get-user-certificate/eKI8AAjUW2t-KPZmazE8","Завантажити сертифікат")</f>
        <v>Завантажити сертифікат</v>
      </c>
    </row>
    <row r="471" spans="1:4" x14ac:dyDescent="0.3">
      <c r="A471" s="4">
        <v>470</v>
      </c>
      <c r="B471" t="s">
        <v>940</v>
      </c>
      <c r="C471" t="s">
        <v>941</v>
      </c>
      <c r="D471" t="str">
        <f>HYPERLINK("https://talan.bank.gov.ua/get-user-certificate/eKI8A4CQ3q2lH35K65jk","Завантажити сертифікат")</f>
        <v>Завантажити сертифікат</v>
      </c>
    </row>
    <row r="472" spans="1:4" x14ac:dyDescent="0.3">
      <c r="A472" s="4">
        <v>471</v>
      </c>
      <c r="B472" t="s">
        <v>942</v>
      </c>
      <c r="C472" t="s">
        <v>943</v>
      </c>
      <c r="D472" t="str">
        <f>HYPERLINK("https://talan.bank.gov.ua/get-user-certificate/eKI8AljEknUsEVp10JMI","Завантажити сертифікат")</f>
        <v>Завантажити сертифікат</v>
      </c>
    </row>
    <row r="473" spans="1:4" x14ac:dyDescent="0.3">
      <c r="A473" s="4">
        <v>472</v>
      </c>
      <c r="B473" t="s">
        <v>944</v>
      </c>
      <c r="C473" t="s">
        <v>945</v>
      </c>
      <c r="D473" t="str">
        <f>HYPERLINK("https://talan.bank.gov.ua/get-user-certificate/eKI8AUfkzJeU6k1HjdSI","Завантажити сертифікат")</f>
        <v>Завантажити сертифікат</v>
      </c>
    </row>
    <row r="474" spans="1:4" x14ac:dyDescent="0.3">
      <c r="A474" s="4">
        <v>473</v>
      </c>
      <c r="B474" t="s">
        <v>946</v>
      </c>
      <c r="C474" t="s">
        <v>947</v>
      </c>
      <c r="D474" t="str">
        <f>HYPERLINK("https://talan.bank.gov.ua/get-user-certificate/eKI8A5Afy0YoXuOi8UIR","Завантажити сертифікат")</f>
        <v>Завантажити сертифікат</v>
      </c>
    </row>
    <row r="475" spans="1:4" x14ac:dyDescent="0.3">
      <c r="A475" s="4">
        <v>474</v>
      </c>
      <c r="B475" t="s">
        <v>948</v>
      </c>
      <c r="C475" t="s">
        <v>949</v>
      </c>
      <c r="D475" t="str">
        <f>HYPERLINK("https://talan.bank.gov.ua/get-user-certificate/eKI8AQbROZyDtywitBYp","Завантажити сертифікат")</f>
        <v>Завантажити сертифікат</v>
      </c>
    </row>
    <row r="476" spans="1:4" x14ac:dyDescent="0.3">
      <c r="A476" s="4">
        <v>475</v>
      </c>
      <c r="B476" t="s">
        <v>950</v>
      </c>
      <c r="C476" t="s">
        <v>951</v>
      </c>
      <c r="D476" t="str">
        <f>HYPERLINK("https://talan.bank.gov.ua/get-user-certificate/eKI8ADywd07ixZuQgedS","Завантажити сертифікат")</f>
        <v>Завантажити сертифікат</v>
      </c>
    </row>
    <row r="477" spans="1:4" x14ac:dyDescent="0.3">
      <c r="A477" s="4">
        <v>476</v>
      </c>
      <c r="B477" t="s">
        <v>952</v>
      </c>
      <c r="C477" t="s">
        <v>953</v>
      </c>
      <c r="D477" t="str">
        <f>HYPERLINK("https://talan.bank.gov.ua/get-user-certificate/eKI8AsgRC2sBgtXLUHYE","Завантажити сертифікат")</f>
        <v>Завантажити сертифікат</v>
      </c>
    </row>
    <row r="478" spans="1:4" x14ac:dyDescent="0.3">
      <c r="A478" s="4">
        <v>477</v>
      </c>
      <c r="B478" t="s">
        <v>954</v>
      </c>
      <c r="C478" t="s">
        <v>955</v>
      </c>
      <c r="D478" t="str">
        <f>HYPERLINK("https://talan.bank.gov.ua/get-user-certificate/eKI8A3IzYaCVAa_C-0XB","Завантажити сертифікат")</f>
        <v>Завантажити сертифікат</v>
      </c>
    </row>
    <row r="479" spans="1:4" x14ac:dyDescent="0.3">
      <c r="A479" s="4">
        <v>478</v>
      </c>
      <c r="B479" t="s">
        <v>956</v>
      </c>
      <c r="C479" t="s">
        <v>957</v>
      </c>
      <c r="D479" t="str">
        <f>HYPERLINK("https://talan.bank.gov.ua/get-user-certificate/eKI8A5uxWxcDi1hLLUfi","Завантажити сертифікат")</f>
        <v>Завантажити сертифікат</v>
      </c>
    </row>
    <row r="480" spans="1:4" x14ac:dyDescent="0.3">
      <c r="A480" s="4">
        <v>479</v>
      </c>
      <c r="B480" t="s">
        <v>958</v>
      </c>
      <c r="C480" t="s">
        <v>959</v>
      </c>
      <c r="D480" t="str">
        <f>HYPERLINK("https://talan.bank.gov.ua/get-user-certificate/eKI8AaYuiyM7457g93pG","Завантажити сертифікат")</f>
        <v>Завантажити сертифікат</v>
      </c>
    </row>
    <row r="481" spans="1:4" x14ac:dyDescent="0.3">
      <c r="A481" s="4">
        <v>480</v>
      </c>
      <c r="B481" t="s">
        <v>960</v>
      </c>
      <c r="C481" t="s">
        <v>961</v>
      </c>
      <c r="D481" t="str">
        <f>HYPERLINK("https://talan.bank.gov.ua/get-user-certificate/eKI8AR0JoftmftB_58IK","Завантажити сертифікат")</f>
        <v>Завантажити сертифікат</v>
      </c>
    </row>
    <row r="482" spans="1:4" x14ac:dyDescent="0.3">
      <c r="A482" s="4">
        <v>481</v>
      </c>
      <c r="B482" t="s">
        <v>962</v>
      </c>
      <c r="C482" t="s">
        <v>963</v>
      </c>
      <c r="D482" t="str">
        <f>HYPERLINK("https://talan.bank.gov.ua/get-user-certificate/eKI8AROslMe31Q-06lZP","Завантажити сертифікат")</f>
        <v>Завантажити сертифікат</v>
      </c>
    </row>
    <row r="483" spans="1:4" x14ac:dyDescent="0.3">
      <c r="A483" s="4">
        <v>482</v>
      </c>
      <c r="B483" t="s">
        <v>964</v>
      </c>
      <c r="C483" t="s">
        <v>965</v>
      </c>
      <c r="D483" t="str">
        <f>HYPERLINK("https://talan.bank.gov.ua/get-user-certificate/eKI8AroGswMbGCbdNZkV","Завантажити сертифікат")</f>
        <v>Завантажити сертифікат</v>
      </c>
    </row>
    <row r="484" spans="1:4" x14ac:dyDescent="0.3">
      <c r="A484" s="4">
        <v>483</v>
      </c>
      <c r="B484" t="s">
        <v>966</v>
      </c>
      <c r="C484" t="s">
        <v>967</v>
      </c>
      <c r="D484" t="str">
        <f>HYPERLINK("https://talan.bank.gov.ua/get-user-certificate/eKI8AVrUlRhOmNLK32xV","Завантажити сертифікат")</f>
        <v>Завантажити сертифікат</v>
      </c>
    </row>
    <row r="485" spans="1:4" x14ac:dyDescent="0.3">
      <c r="A485" s="4">
        <v>484</v>
      </c>
      <c r="B485" t="s">
        <v>968</v>
      </c>
      <c r="C485" t="s">
        <v>969</v>
      </c>
      <c r="D485" t="str">
        <f>HYPERLINK("https://talan.bank.gov.ua/get-user-certificate/eKI8AWuuemtFwm1kkrT7","Завантажити сертифікат")</f>
        <v>Завантажити сертифікат</v>
      </c>
    </row>
    <row r="486" spans="1:4" x14ac:dyDescent="0.3">
      <c r="A486" s="4">
        <v>485</v>
      </c>
      <c r="B486" t="s">
        <v>970</v>
      </c>
      <c r="C486" t="s">
        <v>971</v>
      </c>
      <c r="D486" t="str">
        <f>HYPERLINK("https://talan.bank.gov.ua/get-user-certificate/eKI8As5vYjsXmh3Sj3MZ","Завантажити сертифікат")</f>
        <v>Завантажити сертифікат</v>
      </c>
    </row>
    <row r="487" spans="1:4" x14ac:dyDescent="0.3">
      <c r="A487" s="4">
        <v>486</v>
      </c>
      <c r="B487" t="s">
        <v>972</v>
      </c>
      <c r="C487" t="s">
        <v>973</v>
      </c>
      <c r="D487" t="str">
        <f>HYPERLINK("https://talan.bank.gov.ua/get-user-certificate/eKI8AdpV9GvxKxzKI8iA","Завантажити сертифікат")</f>
        <v>Завантажити сертифікат</v>
      </c>
    </row>
    <row r="488" spans="1:4" x14ac:dyDescent="0.3">
      <c r="A488" s="4">
        <v>487</v>
      </c>
      <c r="B488" t="s">
        <v>974</v>
      </c>
      <c r="C488" t="s">
        <v>975</v>
      </c>
      <c r="D488" t="str">
        <f>HYPERLINK("https://talan.bank.gov.ua/get-user-certificate/eKI8ArorBvNpl28FDeRR","Завантажити сертифікат")</f>
        <v>Завантажити сертифікат</v>
      </c>
    </row>
    <row r="489" spans="1:4" x14ac:dyDescent="0.3">
      <c r="A489" s="4">
        <v>488</v>
      </c>
      <c r="B489" t="s">
        <v>976</v>
      </c>
      <c r="C489" t="s">
        <v>977</v>
      </c>
      <c r="D489" t="str">
        <f>HYPERLINK("https://talan.bank.gov.ua/get-user-certificate/eKI8AZCxennbaZ-LV_dl","Завантажити сертифікат")</f>
        <v>Завантажити сертифікат</v>
      </c>
    </row>
    <row r="490" spans="1:4" x14ac:dyDescent="0.3">
      <c r="A490" s="4">
        <v>489</v>
      </c>
      <c r="B490" t="s">
        <v>978</v>
      </c>
      <c r="C490" t="s">
        <v>979</v>
      </c>
      <c r="D490" t="str">
        <f>HYPERLINK("https://talan.bank.gov.ua/get-user-certificate/eKI8ALfKKJrkIG6NLDj4","Завантажити сертифікат")</f>
        <v>Завантажити сертифікат</v>
      </c>
    </row>
    <row r="491" spans="1:4" x14ac:dyDescent="0.3">
      <c r="A491" s="4">
        <v>490</v>
      </c>
      <c r="B491" t="s">
        <v>980</v>
      </c>
      <c r="C491" t="s">
        <v>981</v>
      </c>
      <c r="D491" t="str">
        <f>HYPERLINK("https://talan.bank.gov.ua/get-user-certificate/eKI8AV1k3ED-w1Bd3HXk","Завантажити сертифікат")</f>
        <v>Завантажити сертифікат</v>
      </c>
    </row>
    <row r="492" spans="1:4" x14ac:dyDescent="0.3">
      <c r="A492" s="4">
        <v>491</v>
      </c>
      <c r="B492" t="s">
        <v>982</v>
      </c>
      <c r="C492" t="s">
        <v>983</v>
      </c>
      <c r="D492" t="str">
        <f>HYPERLINK("https://talan.bank.gov.ua/get-user-certificate/eKI8AXtTojyZqVNswasQ","Завантажити сертифікат")</f>
        <v>Завантажити сертифікат</v>
      </c>
    </row>
    <row r="493" spans="1:4" x14ac:dyDescent="0.3">
      <c r="A493" s="4">
        <v>492</v>
      </c>
      <c r="B493" t="s">
        <v>984</v>
      </c>
      <c r="C493" t="s">
        <v>985</v>
      </c>
      <c r="D493" t="str">
        <f>HYPERLINK("https://talan.bank.gov.ua/get-user-certificate/eKI8AXtDzjFuti3Eqvh8","Завантажити сертифікат")</f>
        <v>Завантажити сертифікат</v>
      </c>
    </row>
    <row r="494" spans="1:4" x14ac:dyDescent="0.3">
      <c r="A494" s="4">
        <v>493</v>
      </c>
      <c r="B494" t="s">
        <v>986</v>
      </c>
      <c r="C494" t="s">
        <v>987</v>
      </c>
      <c r="D494" t="str">
        <f>HYPERLINK("https://talan.bank.gov.ua/get-user-certificate/eKI8AFRhwRWH7Mgg8l4D","Завантажити сертифікат")</f>
        <v>Завантажити сертифікат</v>
      </c>
    </row>
    <row r="495" spans="1:4" x14ac:dyDescent="0.3">
      <c r="A495" s="4">
        <v>494</v>
      </c>
      <c r="B495" t="s">
        <v>988</v>
      </c>
      <c r="C495" t="s">
        <v>989</v>
      </c>
      <c r="D495" t="str">
        <f>HYPERLINK("https://talan.bank.gov.ua/get-user-certificate/eKI8A4VqPIM8fgWgYS8p","Завантажити сертифікат")</f>
        <v>Завантажити сертифікат</v>
      </c>
    </row>
    <row r="496" spans="1:4" x14ac:dyDescent="0.3">
      <c r="A496" s="4">
        <v>495</v>
      </c>
      <c r="B496" t="s">
        <v>990</v>
      </c>
      <c r="C496" t="s">
        <v>991</v>
      </c>
      <c r="D496" t="str">
        <f>HYPERLINK("https://talan.bank.gov.ua/get-user-certificate/eKI8ArTMvNgDk4ySk-gZ","Завантажити сертифікат")</f>
        <v>Завантажити сертифікат</v>
      </c>
    </row>
    <row r="497" spans="1:4" x14ac:dyDescent="0.3">
      <c r="A497" s="4">
        <v>496</v>
      </c>
      <c r="B497" t="s">
        <v>992</v>
      </c>
      <c r="C497" t="s">
        <v>993</v>
      </c>
      <c r="D497" t="str">
        <f>HYPERLINK("https://talan.bank.gov.ua/get-user-certificate/eKI8AXYAhFlfTWJb6XZ5","Завантажити сертифікат")</f>
        <v>Завантажити сертифікат</v>
      </c>
    </row>
    <row r="498" spans="1:4" x14ac:dyDescent="0.3">
      <c r="A498" s="4">
        <v>497</v>
      </c>
      <c r="B498" t="s">
        <v>994</v>
      </c>
      <c r="C498" t="s">
        <v>995</v>
      </c>
      <c r="D498" t="str">
        <f>HYPERLINK("https://talan.bank.gov.ua/get-user-certificate/eKI8A7-knRI7gQLgtRAg","Завантажити сертифікат")</f>
        <v>Завантажити сертифікат</v>
      </c>
    </row>
    <row r="499" spans="1:4" x14ac:dyDescent="0.3">
      <c r="A499" s="4">
        <v>498</v>
      </c>
      <c r="B499" t="s">
        <v>996</v>
      </c>
      <c r="C499" t="s">
        <v>997</v>
      </c>
      <c r="D499" t="str">
        <f>HYPERLINK("https://talan.bank.gov.ua/get-user-certificate/eKI8AOvSqLyyaAsN52i0","Завантажити сертифікат")</f>
        <v>Завантажити сертифікат</v>
      </c>
    </row>
    <row r="500" spans="1:4" x14ac:dyDescent="0.3">
      <c r="A500" s="4">
        <v>499</v>
      </c>
      <c r="B500" t="s">
        <v>998</v>
      </c>
      <c r="C500" t="s">
        <v>999</v>
      </c>
      <c r="D500" t="str">
        <f>HYPERLINK("https://talan.bank.gov.ua/get-user-certificate/eKI8A045bGnqy2cK_xUI","Завантажити сертифікат")</f>
        <v>Завантажити сертифікат</v>
      </c>
    </row>
    <row r="501" spans="1:4" x14ac:dyDescent="0.3">
      <c r="A501" s="4">
        <v>500</v>
      </c>
      <c r="B501" t="s">
        <v>1000</v>
      </c>
      <c r="C501" t="s">
        <v>1001</v>
      </c>
      <c r="D501" t="str">
        <f>HYPERLINK("https://talan.bank.gov.ua/get-user-certificate/eKI8AduptQx7isufszdJ","Завантажити сертифікат")</f>
        <v>Завантажити сертифікат</v>
      </c>
    </row>
    <row r="502" spans="1:4" x14ac:dyDescent="0.3">
      <c r="A502" s="4">
        <v>501</v>
      </c>
      <c r="B502" t="s">
        <v>1002</v>
      </c>
      <c r="C502" t="s">
        <v>1003</v>
      </c>
      <c r="D502" t="str">
        <f>HYPERLINK("https://talan.bank.gov.ua/get-user-certificate/eKI8AHuBQFuC16p4wbYR","Завантажити сертифікат")</f>
        <v>Завантажити сертифікат</v>
      </c>
    </row>
    <row r="503" spans="1:4" x14ac:dyDescent="0.3">
      <c r="A503" s="4">
        <v>502</v>
      </c>
      <c r="B503" t="s">
        <v>1004</v>
      </c>
      <c r="C503" t="s">
        <v>1005</v>
      </c>
      <c r="D503" t="str">
        <f>HYPERLINK("https://talan.bank.gov.ua/get-user-certificate/eKI8AiEVeD_R_sOfe6LY","Завантажити сертифікат")</f>
        <v>Завантажити сертифікат</v>
      </c>
    </row>
    <row r="504" spans="1:4" x14ac:dyDescent="0.3">
      <c r="A504" s="4">
        <v>503</v>
      </c>
      <c r="B504" t="s">
        <v>1006</v>
      </c>
      <c r="C504" t="s">
        <v>1007</v>
      </c>
      <c r="D504" t="str">
        <f>HYPERLINK("https://talan.bank.gov.ua/get-user-certificate/eKI8Az_HQ7vfRfKdCOSu","Завантажити сертифікат")</f>
        <v>Завантажити сертифікат</v>
      </c>
    </row>
    <row r="505" spans="1:4" x14ac:dyDescent="0.3">
      <c r="A505" s="4">
        <v>504</v>
      </c>
      <c r="B505" t="s">
        <v>1008</v>
      </c>
      <c r="C505" t="s">
        <v>1009</v>
      </c>
      <c r="D505" t="str">
        <f>HYPERLINK("https://talan.bank.gov.ua/get-user-certificate/eKI8A25q5cbP2K1RvUh5","Завантажити сертифікат")</f>
        <v>Завантажити сертифікат</v>
      </c>
    </row>
    <row r="506" spans="1:4" x14ac:dyDescent="0.3">
      <c r="A506" s="4">
        <v>505</v>
      </c>
      <c r="B506" t="s">
        <v>1010</v>
      </c>
      <c r="C506" t="s">
        <v>1011</v>
      </c>
      <c r="D506" t="str">
        <f>HYPERLINK("https://talan.bank.gov.ua/get-user-certificate/eKI8AN_FuYS6QchELX0-","Завантажити сертифікат")</f>
        <v>Завантажити сертифікат</v>
      </c>
    </row>
    <row r="507" spans="1:4" x14ac:dyDescent="0.3">
      <c r="A507" s="4">
        <v>506</v>
      </c>
      <c r="B507" t="s">
        <v>1012</v>
      </c>
      <c r="C507" t="s">
        <v>1013</v>
      </c>
      <c r="D507" t="str">
        <f>HYPERLINK("https://talan.bank.gov.ua/get-user-certificate/eKI8AWc72HzCv5HB5dIw","Завантажити сертифікат")</f>
        <v>Завантажити сертифікат</v>
      </c>
    </row>
    <row r="508" spans="1:4" x14ac:dyDescent="0.3">
      <c r="A508" s="4">
        <v>507</v>
      </c>
      <c r="B508" t="s">
        <v>1014</v>
      </c>
      <c r="C508" t="s">
        <v>1015</v>
      </c>
      <c r="D508" t="str">
        <f>HYPERLINK("https://talan.bank.gov.ua/get-user-certificate/eKI8Au_BhYQF4n52EcAu","Завантажити сертифікат")</f>
        <v>Завантажити сертифікат</v>
      </c>
    </row>
    <row r="509" spans="1:4" x14ac:dyDescent="0.3">
      <c r="A509" s="4">
        <v>508</v>
      </c>
      <c r="B509" t="s">
        <v>1016</v>
      </c>
      <c r="C509" t="s">
        <v>1017</v>
      </c>
      <c r="D509" t="str">
        <f>HYPERLINK("https://talan.bank.gov.ua/get-user-certificate/eKI8AyTR3-QnimSpR3jd","Завантажити сертифікат")</f>
        <v>Завантажити сертифікат</v>
      </c>
    </row>
    <row r="510" spans="1:4" x14ac:dyDescent="0.3">
      <c r="A510" s="4">
        <v>509</v>
      </c>
      <c r="B510" t="s">
        <v>1018</v>
      </c>
      <c r="C510" t="s">
        <v>1019</v>
      </c>
      <c r="D510" t="str">
        <f>HYPERLINK("https://talan.bank.gov.ua/get-user-certificate/eKI8AxWBqeoC_NlYKu3l","Завантажити сертифікат")</f>
        <v>Завантажити сертифікат</v>
      </c>
    </row>
    <row r="511" spans="1:4" x14ac:dyDescent="0.3">
      <c r="A511" s="4">
        <v>510</v>
      </c>
      <c r="B511" t="s">
        <v>1020</v>
      </c>
      <c r="C511" t="s">
        <v>1021</v>
      </c>
      <c r="D511" t="str">
        <f>HYPERLINK("https://talan.bank.gov.ua/get-user-certificate/eKI8Ar6XNuY-oB2WCtqu","Завантажити сертифікат")</f>
        <v>Завантажити сертифікат</v>
      </c>
    </row>
    <row r="512" spans="1:4" x14ac:dyDescent="0.3">
      <c r="A512" s="4">
        <v>511</v>
      </c>
      <c r="B512" t="s">
        <v>1022</v>
      </c>
      <c r="C512" t="s">
        <v>1023</v>
      </c>
      <c r="D512" t="str">
        <f>HYPERLINK("https://talan.bank.gov.ua/get-user-certificate/eKI8ArqBVrzcTBfxF-Ko","Завантажити сертифікат")</f>
        <v>Завантажити сертифікат</v>
      </c>
    </row>
    <row r="513" spans="1:4" x14ac:dyDescent="0.3">
      <c r="A513" s="4">
        <v>512</v>
      </c>
      <c r="B513" t="s">
        <v>1024</v>
      </c>
      <c r="C513" t="s">
        <v>1025</v>
      </c>
      <c r="D513" t="str">
        <f>HYPERLINK("https://talan.bank.gov.ua/get-user-certificate/eKI8ATWY6qCufRuGIm7H","Завантажити сертифікат")</f>
        <v>Завантажити сертифікат</v>
      </c>
    </row>
    <row r="514" spans="1:4" x14ac:dyDescent="0.3">
      <c r="A514" s="4">
        <v>513</v>
      </c>
      <c r="B514" t="s">
        <v>1026</v>
      </c>
      <c r="C514" t="s">
        <v>1027</v>
      </c>
      <c r="D514" t="str">
        <f>HYPERLINK("https://talan.bank.gov.ua/get-user-certificate/eKI8AiG-48RePUKOjikE","Завантажити сертифікат")</f>
        <v>Завантажити сертифікат</v>
      </c>
    </row>
    <row r="515" spans="1:4" x14ac:dyDescent="0.3">
      <c r="A515" s="4">
        <v>514</v>
      </c>
      <c r="B515" t="s">
        <v>1028</v>
      </c>
      <c r="C515" t="s">
        <v>1029</v>
      </c>
      <c r="D515" t="str">
        <f>HYPERLINK("https://talan.bank.gov.ua/get-user-certificate/eKI8AuG4Ww6FdTvxEfG8","Завантажити сертифікат")</f>
        <v>Завантажити сертифікат</v>
      </c>
    </row>
    <row r="516" spans="1:4" x14ac:dyDescent="0.3">
      <c r="A516" s="4">
        <v>515</v>
      </c>
      <c r="B516" t="s">
        <v>1030</v>
      </c>
      <c r="C516" t="s">
        <v>1031</v>
      </c>
      <c r="D516" t="str">
        <f>HYPERLINK("https://talan.bank.gov.ua/get-user-certificate/eKI8AO0ggIXG8e8DcdI3","Завантажити сертифікат")</f>
        <v>Завантажити сертифікат</v>
      </c>
    </row>
    <row r="517" spans="1:4" x14ac:dyDescent="0.3">
      <c r="A517" s="4">
        <v>516</v>
      </c>
      <c r="B517" t="s">
        <v>1032</v>
      </c>
      <c r="C517" t="s">
        <v>1033</v>
      </c>
      <c r="D517" t="str">
        <f>HYPERLINK("https://talan.bank.gov.ua/get-user-certificate/eKI8AdpYlrZhazrdIPdA","Завантажити сертифікат")</f>
        <v>Завантажити сертифікат</v>
      </c>
    </row>
    <row r="518" spans="1:4" x14ac:dyDescent="0.3">
      <c r="A518" s="4">
        <v>517</v>
      </c>
      <c r="B518" t="s">
        <v>1034</v>
      </c>
      <c r="C518" t="s">
        <v>1035</v>
      </c>
      <c r="D518" t="str">
        <f>HYPERLINK("https://talan.bank.gov.ua/get-user-certificate/eKI8AMiquARYDNE-jZh6","Завантажити сертифікат")</f>
        <v>Завантажити сертифікат</v>
      </c>
    </row>
    <row r="519" spans="1:4" x14ac:dyDescent="0.3">
      <c r="A519" s="4">
        <v>518</v>
      </c>
      <c r="B519" t="s">
        <v>1036</v>
      </c>
      <c r="C519" t="s">
        <v>1037</v>
      </c>
      <c r="D519" t="str">
        <f>HYPERLINK("https://talan.bank.gov.ua/get-user-certificate/eKI8AzNmolZgIJCvamkx","Завантажити сертифікат")</f>
        <v>Завантажити сертифікат</v>
      </c>
    </row>
    <row r="520" spans="1:4" x14ac:dyDescent="0.3">
      <c r="A520" s="4">
        <v>519</v>
      </c>
      <c r="B520" t="s">
        <v>1038</v>
      </c>
      <c r="C520" t="s">
        <v>1039</v>
      </c>
      <c r="D520" t="str">
        <f>HYPERLINK("https://talan.bank.gov.ua/get-user-certificate/eKI8Auuvmv-d3-BKw83O","Завантажити сертифікат")</f>
        <v>Завантажити сертифікат</v>
      </c>
    </row>
    <row r="521" spans="1:4" x14ac:dyDescent="0.3">
      <c r="A521" s="4">
        <v>520</v>
      </c>
      <c r="B521" t="s">
        <v>1040</v>
      </c>
      <c r="C521" t="s">
        <v>1041</v>
      </c>
      <c r="D521" t="str">
        <f>HYPERLINK("https://talan.bank.gov.ua/get-user-certificate/eKI8AnG-XIhk28BKxuEg","Завантажити сертифікат")</f>
        <v>Завантажити сертифікат</v>
      </c>
    </row>
    <row r="522" spans="1:4" x14ac:dyDescent="0.3">
      <c r="A522" s="4">
        <v>521</v>
      </c>
      <c r="B522" t="s">
        <v>1042</v>
      </c>
      <c r="C522" t="s">
        <v>1043</v>
      </c>
      <c r="D522" t="str">
        <f>HYPERLINK("https://talan.bank.gov.ua/get-user-certificate/eKI8AiAfsYVdael5gA6W","Завантажити сертифікат")</f>
        <v>Завантажити сертифікат</v>
      </c>
    </row>
    <row r="523" spans="1:4" x14ac:dyDescent="0.3">
      <c r="A523" s="4">
        <v>522</v>
      </c>
      <c r="B523" t="s">
        <v>1044</v>
      </c>
      <c r="C523" t="s">
        <v>1045</v>
      </c>
      <c r="D523" t="str">
        <f>HYPERLINK("https://talan.bank.gov.ua/get-user-certificate/eKI8AjREx12MOqm8K7dK","Завантажити сертифікат")</f>
        <v>Завантажити сертифікат</v>
      </c>
    </row>
    <row r="524" spans="1:4" x14ac:dyDescent="0.3">
      <c r="A524" s="4">
        <v>523</v>
      </c>
      <c r="B524" t="s">
        <v>1046</v>
      </c>
      <c r="C524" t="s">
        <v>1047</v>
      </c>
      <c r="D524" t="str">
        <f>HYPERLINK("https://talan.bank.gov.ua/get-user-certificate/eKI8Aa0c2ifBlYbbsghk","Завантажити сертифікат")</f>
        <v>Завантажити сертифікат</v>
      </c>
    </row>
    <row r="525" spans="1:4" x14ac:dyDescent="0.3">
      <c r="A525" s="4">
        <v>524</v>
      </c>
      <c r="B525" t="s">
        <v>1048</v>
      </c>
      <c r="C525" t="s">
        <v>1049</v>
      </c>
      <c r="D525" t="str">
        <f>HYPERLINK("https://talan.bank.gov.ua/get-user-certificate/eKI8AFJOAM3muyvknfga","Завантажити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D2" r:id="rId1" tooltip="Завантажити сертифікат" display="Завантажити сертифікат"/>
    <hyperlink ref="D3" r:id="rId2" tooltip="Завантажити сертифікат" display="Завантажити сертифікат"/>
    <hyperlink ref="D4" r:id="rId3" tooltip="Завантажити сертифікат" display="Завантажити сертифікат"/>
    <hyperlink ref="D5" r:id="rId4" tooltip="Завантажити сертифікат" display="Завантажити сертифікат"/>
    <hyperlink ref="D6" r:id="rId5" tooltip="Завантажити сертифікат" display="Завантажити сертифікат"/>
    <hyperlink ref="D7" r:id="rId6" tooltip="Завантажити сертифікат" display="Завантажити сертифікат"/>
    <hyperlink ref="D8" r:id="rId7" tooltip="Завантажити сертифікат" display="Завантажити сертифікат"/>
    <hyperlink ref="D9" r:id="rId8" tooltip="Завантажити сертифікат" display="Завантажити сертифікат"/>
    <hyperlink ref="D10" r:id="rId9" tooltip="Завантажити сертифікат" display="Завантажити сертифікат"/>
    <hyperlink ref="D11" r:id="rId10" tooltip="Завантажити сертифікат" display="Завантажити сертифікат"/>
    <hyperlink ref="D12" r:id="rId11" tooltip="Завантажити сертифікат" display="Завантажити сертифікат"/>
    <hyperlink ref="D13" r:id="rId12" tooltip="Завантажити сертифікат" display="Завантажити сертифікат"/>
    <hyperlink ref="D14" r:id="rId13" tooltip="Завантажити сертифікат" display="Завантажити сертифікат"/>
    <hyperlink ref="D15" r:id="rId14" tooltip="Завантажити сертифікат" display="Завантажити сертифікат"/>
    <hyperlink ref="D16" r:id="rId15" tooltip="Завантажити сертифікат" display="Завантажити сертифікат"/>
    <hyperlink ref="D17" r:id="rId16" tooltip="Завантажити сертифікат" display="Завантажити сертифікат"/>
    <hyperlink ref="D18" r:id="rId17" tooltip="Завантажити сертифікат" display="Завантажити сертифікат"/>
    <hyperlink ref="D19" r:id="rId18" tooltip="Завантажити сертифікат" display="Завантажити сертифікат"/>
    <hyperlink ref="D20" r:id="rId19" tooltip="Завантажити сертифікат" display="Завантажити сертифікат"/>
    <hyperlink ref="D21" r:id="rId20" tooltip="Завантажити сертифікат" display="Завантажити сертифікат"/>
    <hyperlink ref="D22" r:id="rId21" tooltip="Завантажити сертифікат" display="Завантажити сертифікат"/>
    <hyperlink ref="D23" r:id="rId22" tooltip="Завантажити сертифікат" display="Завантажити сертифікат"/>
    <hyperlink ref="D24" r:id="rId23" tooltip="Завантажити сертифікат" display="Завантажити сертифікат"/>
    <hyperlink ref="D25" r:id="rId24" tooltip="Завантажити сертифікат" display="Завантажити сертифікат"/>
    <hyperlink ref="D26" r:id="rId25" tooltip="Завантажити сертифікат" display="Завантажити сертифікат"/>
    <hyperlink ref="D27" r:id="rId26" tooltip="Завантажити сертифікат" display="Завантажити сертифікат"/>
    <hyperlink ref="D28" r:id="rId27" tooltip="Завантажити сертифікат" display="Завантажити сертифікат"/>
    <hyperlink ref="D29" r:id="rId28" tooltip="Завантажити сертифікат" display="Завантажити сертифікат"/>
    <hyperlink ref="D30" r:id="rId29" tooltip="Завантажити сертифікат" display="Завантажити сертифікат"/>
    <hyperlink ref="D31" r:id="rId30" tooltip="Завантажити сертифікат" display="Завантажити сертифікат"/>
    <hyperlink ref="D32" r:id="rId31" tooltip="Завантажити сертифікат" display="Завантажити сертифікат"/>
    <hyperlink ref="D33" r:id="rId32" tooltip="Завантажити сертифікат" display="Завантажити сертифікат"/>
    <hyperlink ref="D34" r:id="rId33" tooltip="Завантажити сертифікат" display="Завантажити сертифікат"/>
    <hyperlink ref="D35" r:id="rId34" tooltip="Завантажити сертифікат" display="Завантажити сертифікат"/>
    <hyperlink ref="D36" r:id="rId35" tooltip="Завантажити сертифікат" display="Завантажити сертифікат"/>
    <hyperlink ref="D37" r:id="rId36" tooltip="Завантажити сертифікат" display="Завантажити сертифікат"/>
    <hyperlink ref="D38" r:id="rId37" tooltip="Завантажити сертифікат" display="Завантажити сертифікат"/>
    <hyperlink ref="D39" r:id="rId38" tooltip="Завантажити сертифікат" display="Завантажити сертифікат"/>
    <hyperlink ref="D40" r:id="rId39" tooltip="Завантажити сертифікат" display="Завантажити сертифікат"/>
    <hyperlink ref="D41" r:id="rId40" tooltip="Завантажити сертифікат" display="Завантажити сертифікат"/>
    <hyperlink ref="D42" r:id="rId41" tooltip="Завантажити сертифікат" display="Завантажити сертифікат"/>
    <hyperlink ref="D43" r:id="rId42" tooltip="Завантажити сертифікат" display="Завантажити сертифікат"/>
    <hyperlink ref="D44" r:id="rId43" tooltip="Завантажити сертифікат" display="Завантажити сертифікат"/>
    <hyperlink ref="D45" r:id="rId44" tooltip="Завантажити сертифікат" display="Завантажити сертифікат"/>
    <hyperlink ref="D46" r:id="rId45" tooltip="Завантажити сертифікат" display="Завантажити сертифікат"/>
    <hyperlink ref="D47" r:id="rId46" tooltip="Завантажити сертифікат" display="Завантажити сертифікат"/>
    <hyperlink ref="D48" r:id="rId47" tooltip="Завантажити сертифікат" display="Завантажити сертифікат"/>
    <hyperlink ref="D49" r:id="rId48" tooltip="Завантажити сертифікат" display="Завантажити сертифікат"/>
    <hyperlink ref="D50" r:id="rId49" tooltip="Завантажити сертифікат" display="Завантажити сертифікат"/>
    <hyperlink ref="D51" r:id="rId50" tooltip="Завантажити сертифікат" display="Завантажити сертифікат"/>
    <hyperlink ref="D52" r:id="rId51" tooltip="Завантажити сертифікат" display="Завантажити сертифікат"/>
    <hyperlink ref="D53" r:id="rId52" tooltip="Завантажити сертифікат" display="Завантажити сертифікат"/>
    <hyperlink ref="D54" r:id="rId53" tooltip="Завантажити сертифікат" display="Завантажити сертифікат"/>
    <hyperlink ref="D55" r:id="rId54" tooltip="Завантажити сертифікат" display="Завантажити сертифікат"/>
    <hyperlink ref="D56" r:id="rId55" tooltip="Завантажити сертифікат" display="Завантажити сертифікат"/>
    <hyperlink ref="D57" r:id="rId56" tooltip="Завантажити сертифікат" display="Завантажити сертифікат"/>
    <hyperlink ref="D58" r:id="rId57" tooltip="Завантажити сертифікат" display="Завантажити сертифікат"/>
    <hyperlink ref="D59" r:id="rId58" tooltip="Завантажити сертифікат" display="Завантажити сертифікат"/>
    <hyperlink ref="D60" r:id="rId59" tooltip="Завантажити сертифікат" display="Завантажити сертифікат"/>
    <hyperlink ref="D61" r:id="rId60" tooltip="Завантажити сертифікат" display="Завантажити сертифікат"/>
    <hyperlink ref="D62" r:id="rId61" tooltip="Завантажити сертифікат" display="Завантажити сертифікат"/>
    <hyperlink ref="D63" r:id="rId62" tooltip="Завантажити сертифікат" display="Завантажити сертифікат"/>
    <hyperlink ref="D64" r:id="rId63" tooltip="Завантажити сертифікат" display="Завантажити сертифікат"/>
    <hyperlink ref="D65" r:id="rId64" tooltip="Завантажити сертифікат" display="Завантажити сертифікат"/>
    <hyperlink ref="D66" r:id="rId65" tooltip="Завантажити сертифікат" display="Завантажити сертифікат"/>
    <hyperlink ref="D67" r:id="rId66" tooltip="Завантажити сертифікат" display="Завантажити сертифікат"/>
    <hyperlink ref="D68" r:id="rId67" tooltip="Завантажити сертифікат" display="Завантажити сертифікат"/>
    <hyperlink ref="D69" r:id="rId68" tooltip="Завантажити сертифікат" display="Завантажити сертифікат"/>
    <hyperlink ref="D70" r:id="rId69" tooltip="Завантажити сертифікат" display="Завантажити сертифікат"/>
    <hyperlink ref="D71" r:id="rId70" tooltip="Завантажити сертифікат" display="Завантажити сертифікат"/>
    <hyperlink ref="D72" r:id="rId71" tooltip="Завантажити сертифікат" display="Завантажити сертифікат"/>
    <hyperlink ref="D73" r:id="rId72" tooltip="Завантажити сертифікат" display="Завантажити сертифікат"/>
    <hyperlink ref="D74" r:id="rId73" tooltip="Завантажити сертифікат" display="Завантажити сертифікат"/>
    <hyperlink ref="D75" r:id="rId74" tooltip="Завантажити сертифікат" display="Завантажити сертифікат"/>
    <hyperlink ref="D76" r:id="rId75" tooltip="Завантажити сертифікат" display="Завантажити сертифікат"/>
    <hyperlink ref="D77" r:id="rId76" tooltip="Завантажити сертифікат" display="Завантажити сертифікат"/>
    <hyperlink ref="D78" r:id="rId77" tooltip="Завантажити сертифікат" display="Завантажити сертифікат"/>
    <hyperlink ref="D79" r:id="rId78" tooltip="Завантажити сертифікат" display="Завантажити сертифікат"/>
    <hyperlink ref="D80" r:id="rId79" tooltip="Завантажити сертифікат" display="Завантажити сертифікат"/>
    <hyperlink ref="D81" r:id="rId80" tooltip="Завантажити сертифікат" display="Завантажити сертифікат"/>
    <hyperlink ref="D82" r:id="rId81" tooltip="Завантажити сертифікат" display="Завантажити сертифікат"/>
    <hyperlink ref="D83" r:id="rId82" tooltip="Завантажити сертифікат" display="Завантажити сертифікат"/>
    <hyperlink ref="D84" r:id="rId83" tooltip="Завантажити сертифікат" display="Завантажити сертифікат"/>
    <hyperlink ref="D85" r:id="rId84" tooltip="Завантажити сертифікат" display="Завантажити сертифікат"/>
    <hyperlink ref="D86" r:id="rId85" tooltip="Завантажити сертифікат" display="Завантажити сертифікат"/>
    <hyperlink ref="D87" r:id="rId86" tooltip="Завантажити сертифікат" display="Завантажити сертифікат"/>
    <hyperlink ref="D88" r:id="rId87" tooltip="Завантажити сертифікат" display="Завантажити сертифікат"/>
    <hyperlink ref="D89" r:id="rId88" tooltip="Завантажити сертифікат" display="Завантажити сертифікат"/>
    <hyperlink ref="D90" r:id="rId89" tooltip="Завантажити сертифікат" display="Завантажити сертифікат"/>
    <hyperlink ref="D91" r:id="rId90" tooltip="Завантажити сертифікат" display="Завантажити сертифікат"/>
    <hyperlink ref="D92" r:id="rId91" tooltip="Завантажити сертифікат" display="Завантажити сертифікат"/>
    <hyperlink ref="D93" r:id="rId92" tooltip="Завантажити сертифікат" display="Завантажити сертифікат"/>
    <hyperlink ref="D94" r:id="rId93" tooltip="Завантажити сертифікат" display="Завантажити сертифікат"/>
    <hyperlink ref="D95" r:id="rId94" tooltip="Завантажити сертифікат" display="Завантажити сертифікат"/>
    <hyperlink ref="D96" r:id="rId95" tooltip="Завантажити сертифікат" display="Завантажити сертифікат"/>
    <hyperlink ref="D97" r:id="rId96" tooltip="Завантажити сертифікат" display="Завантажити сертифікат"/>
    <hyperlink ref="D98" r:id="rId97" tooltip="Завантажити сертифікат" display="Завантажити сертифікат"/>
    <hyperlink ref="D99" r:id="rId98" tooltip="Завантажити сертифікат" display="Завантажити сертифікат"/>
    <hyperlink ref="D100" r:id="rId99" tooltip="Завантажити сертифікат" display="Завантажити сертифікат"/>
    <hyperlink ref="D101" r:id="rId100" tooltip="Завантажити сертифікат" display="Завантажити сертифікат"/>
    <hyperlink ref="D102" r:id="rId101" tooltip="Завантажити сертифікат" display="Завантажити сертифікат"/>
    <hyperlink ref="D103" r:id="rId102" tooltip="Завантажити сертифікат" display="Завантажити сертифікат"/>
    <hyperlink ref="D104" r:id="rId103" tooltip="Завантажити сертифікат" display="Завантажити сертифікат"/>
    <hyperlink ref="D105" r:id="rId104" tooltip="Завантажити сертифікат" display="Завантажити сертифікат"/>
    <hyperlink ref="D106" r:id="rId105" tooltip="Завантажити сертифікат" display="Завантажити сертифікат"/>
    <hyperlink ref="D107" r:id="rId106" tooltip="Завантажити сертифікат" display="Завантажити сертифікат"/>
    <hyperlink ref="D108" r:id="rId107" tooltip="Завантажити сертифікат" display="Завантажити сертифікат"/>
    <hyperlink ref="D109" r:id="rId108" tooltip="Завантажити сертифікат" display="Завантажити сертифікат"/>
    <hyperlink ref="D110" r:id="rId109" tooltip="Завантажити сертифікат" display="Завантажити сертифікат"/>
    <hyperlink ref="D111" r:id="rId110" tooltip="Завантажити сертифікат" display="Завантажити сертифікат"/>
    <hyperlink ref="D112" r:id="rId111" tooltip="Завантажити сертифікат" display="Завантажити сертифікат"/>
    <hyperlink ref="D113" r:id="rId112" tooltip="Завантажити сертифікат" display="Завантажити сертифікат"/>
    <hyperlink ref="D114" r:id="rId113" tooltip="Завантажити сертифікат" display="Завантажити сертифікат"/>
    <hyperlink ref="D115" r:id="rId114" tooltip="Завантажити сертифікат" display="Завантажити сертифікат"/>
    <hyperlink ref="D116" r:id="rId115" tooltip="Завантажити сертифікат" display="Завантажити сертифікат"/>
    <hyperlink ref="D117" r:id="rId116" tooltip="Завантажити сертифікат" display="Завантажити сертифікат"/>
    <hyperlink ref="D118" r:id="rId117" tooltip="Завантажити сертифікат" display="Завантажити сертифікат"/>
    <hyperlink ref="D119" r:id="rId118" tooltip="Завантажити сертифікат" display="Завантажити сертифікат"/>
    <hyperlink ref="D120" r:id="rId119" tooltip="Завантажити сертифікат" display="Завантажити сертифікат"/>
    <hyperlink ref="D121" r:id="rId120" tooltip="Завантажити сертифікат" display="Завантажити сертифікат"/>
    <hyperlink ref="D122" r:id="rId121" tooltip="Завантажити сертифікат" display="Завантажити сертифікат"/>
    <hyperlink ref="D123" r:id="rId122" tooltip="Завантажити сертифікат" display="Завантажити сертифікат"/>
    <hyperlink ref="D124" r:id="rId123" tooltip="Завантажити сертифікат" display="Завантажити сертифікат"/>
    <hyperlink ref="D125" r:id="rId124" tooltip="Завантажити сертифікат" display="Завантажити сертифікат"/>
    <hyperlink ref="D126" r:id="rId125" tooltip="Завантажити сертифікат" display="Завантажити сертифікат"/>
    <hyperlink ref="D127" r:id="rId126" tooltip="Завантажити сертифікат" display="Завантажити сертифікат"/>
    <hyperlink ref="D128" r:id="rId127" tooltip="Завантажити сертифікат" display="Завантажити сертифікат"/>
    <hyperlink ref="D129" r:id="rId128" tooltip="Завантажити сертифікат" display="Завантажити сертифікат"/>
    <hyperlink ref="D130" r:id="rId129" tooltip="Завантажити сертифікат" display="Завантажити сертифікат"/>
    <hyperlink ref="D131" r:id="rId130" tooltip="Завантажити сертифікат" display="Завантажити сертифікат"/>
    <hyperlink ref="D132" r:id="rId131" tooltip="Завантажити сертифікат" display="Завантажити сертифікат"/>
    <hyperlink ref="D133" r:id="rId132" tooltip="Завантажити сертифікат" display="Завантажити сертифікат"/>
    <hyperlink ref="D134" r:id="rId133" tooltip="Завантажити сертифікат" display="Завантажити сертифікат"/>
    <hyperlink ref="D135" r:id="rId134" tooltip="Завантажити сертифікат" display="Завантажити сертифікат"/>
    <hyperlink ref="D136" r:id="rId135" tooltip="Завантажити сертифікат" display="Завантажити сертифікат"/>
    <hyperlink ref="D137" r:id="rId136" tooltip="Завантажити сертифікат" display="Завантажити сертифікат"/>
    <hyperlink ref="D138" r:id="rId137" tooltip="Завантажити сертифікат" display="Завантажити сертифікат"/>
    <hyperlink ref="D139" r:id="rId138" tooltip="Завантажити сертифікат" display="Завантажити сертифікат"/>
    <hyperlink ref="D140" r:id="rId139" tooltip="Завантажити сертифікат" display="Завантажити сертифікат"/>
    <hyperlink ref="D141" r:id="rId140" tooltip="Завантажити сертифікат" display="Завантажити сертифікат"/>
    <hyperlink ref="D142" r:id="rId141" tooltip="Завантажити сертифікат" display="Завантажити сертифікат"/>
    <hyperlink ref="D143" r:id="rId142" tooltip="Завантажити сертифікат" display="Завантажити сертифікат"/>
    <hyperlink ref="D144" r:id="rId143" tooltip="Завантажити сертифікат" display="Завантажити сертифікат"/>
    <hyperlink ref="D145" r:id="rId144" tooltip="Завантажити сертифікат" display="Завантажити сертифікат"/>
    <hyperlink ref="D146" r:id="rId145" tooltip="Завантажити сертифікат" display="Завантажити сертифікат"/>
    <hyperlink ref="D147" r:id="rId146" tooltip="Завантажити сертифікат" display="Завантажити сертифікат"/>
    <hyperlink ref="D148" r:id="rId147" tooltip="Завантажити сертифікат" display="Завантажити сертифікат"/>
    <hyperlink ref="D149" r:id="rId148" tooltip="Завантажити сертифікат" display="Завантажити сертифікат"/>
    <hyperlink ref="D150" r:id="rId149" tooltip="Завантажити сертифікат" display="Завантажити сертифікат"/>
    <hyperlink ref="D151" r:id="rId150" tooltip="Завантажити сертифікат" display="Завантажити сертифікат"/>
    <hyperlink ref="D152" r:id="rId151" tooltip="Завантажити сертифікат" display="Завантажити сертифікат"/>
    <hyperlink ref="D153" r:id="rId152" tooltip="Завантажити сертифікат" display="Завантажити сертифікат"/>
    <hyperlink ref="D154" r:id="rId153" tooltip="Завантажити сертифікат" display="Завантажити сертифікат"/>
    <hyperlink ref="D155" r:id="rId154" tooltip="Завантажити сертифікат" display="Завантажити сертифікат"/>
    <hyperlink ref="D156" r:id="rId155" tooltip="Завантажити сертифікат" display="Завантажити сертифікат"/>
    <hyperlink ref="D157" r:id="rId156" tooltip="Завантажити сертифікат" display="Завантажити сертифікат"/>
    <hyperlink ref="D158" r:id="rId157" tooltip="Завантажити сертифікат" display="Завантажити сертифікат"/>
    <hyperlink ref="D159" r:id="rId158" tooltip="Завантажити сертифікат" display="Завантажити сертифікат"/>
    <hyperlink ref="D160" r:id="rId159" tooltip="Завантажити сертифікат" display="Завантажити сертифікат"/>
    <hyperlink ref="D161" r:id="rId160" tooltip="Завантажити сертифікат" display="Завантажити сертифікат"/>
    <hyperlink ref="D162" r:id="rId161" tooltip="Завантажити сертифікат" display="Завантажити сертифікат"/>
    <hyperlink ref="D163" r:id="rId162" tooltip="Завантажити сертифікат" display="Завантажити сертифікат"/>
    <hyperlink ref="D164" r:id="rId163" tooltip="Завантажити сертифікат" display="Завантажити сертифікат"/>
    <hyperlink ref="D165" r:id="rId164" tooltip="Завантажити сертифікат" display="Завантажити сертифікат"/>
    <hyperlink ref="D166" r:id="rId165" tooltip="Завантажити сертифікат" display="Завантажити сертифікат"/>
    <hyperlink ref="D167" r:id="rId166" tooltip="Завантажити сертифікат" display="Завантажити сертифікат"/>
    <hyperlink ref="D168" r:id="rId167" tooltip="Завантажити сертифікат" display="Завантажити сертифікат"/>
    <hyperlink ref="D169" r:id="rId168" tooltip="Завантажити сертифікат" display="Завантажити сертифікат"/>
    <hyperlink ref="D170" r:id="rId169" tooltip="Завантажити сертифікат" display="Завантажити сертифікат"/>
    <hyperlink ref="D171" r:id="rId170" tooltip="Завантажити сертифікат" display="Завантажити сертифікат"/>
    <hyperlink ref="D172" r:id="rId171" tooltip="Завантажити сертифікат" display="Завантажити сертифікат"/>
    <hyperlink ref="D173" r:id="rId172" tooltip="Завантажити сертифікат" display="Завантажити сертифікат"/>
    <hyperlink ref="D174" r:id="rId173" tooltip="Завантажити сертифікат" display="Завантажити сертифікат"/>
    <hyperlink ref="D175" r:id="rId174" tooltip="Завантажити сертифікат" display="Завантажити сертифікат"/>
    <hyperlink ref="D176" r:id="rId175" tooltip="Завантажити сертифікат" display="Завантажити сертифікат"/>
    <hyperlink ref="D177" r:id="rId176" tooltip="Завантажити сертифікат" display="Завантажити сертифікат"/>
    <hyperlink ref="D178" r:id="rId177" tooltip="Завантажити сертифікат" display="Завантажити сертифікат"/>
    <hyperlink ref="D179" r:id="rId178" tooltip="Завантажити сертифікат" display="Завантажити сертифікат"/>
    <hyperlink ref="D180" r:id="rId179" tooltip="Завантажити сертифікат" display="Завантажити сертифікат"/>
    <hyperlink ref="D181" r:id="rId180" tooltip="Завантажити сертифікат" display="Завантажити сертифікат"/>
    <hyperlink ref="D182" r:id="rId181" tooltip="Завантажити сертифікат" display="Завантажити сертифікат"/>
    <hyperlink ref="D183" r:id="rId182" tooltip="Завантажити сертифікат" display="Завантажити сертифікат"/>
    <hyperlink ref="D184" r:id="rId183" tooltip="Завантажити сертифікат" display="Завантажити сертифікат"/>
    <hyperlink ref="D185" r:id="rId184" tooltip="Завантажити сертифікат" display="Завантажити сертифікат"/>
    <hyperlink ref="D186" r:id="rId185" tooltip="Завантажити сертифікат" display="Завантажити сертифікат"/>
    <hyperlink ref="D187" r:id="rId186" tooltip="Завантажити сертифікат" display="Завантажити сертифікат"/>
    <hyperlink ref="D188" r:id="rId187" tooltip="Завантажити сертифікат" display="Завантажити сертифікат"/>
    <hyperlink ref="D189" r:id="rId188" tooltip="Завантажити сертифікат" display="Завантажити сертифікат"/>
    <hyperlink ref="D190" r:id="rId189" tooltip="Завантажити сертифікат" display="Завантажити сертифікат"/>
    <hyperlink ref="D191" r:id="rId190" tooltip="Завантажити сертифікат" display="Завантажити сертифікат"/>
    <hyperlink ref="D192" r:id="rId191" tooltip="Завантажити сертифікат" display="Завантажити сертифікат"/>
    <hyperlink ref="D193" r:id="rId192" tooltip="Завантажити сертифікат" display="Завантажити сертифікат"/>
    <hyperlink ref="D194" r:id="rId193" tooltip="Завантажити сертифікат" display="Завантажити сертифікат"/>
    <hyperlink ref="D195" r:id="rId194" tooltip="Завантажити сертифікат" display="Завантажити сертифікат"/>
    <hyperlink ref="D196" r:id="rId195" tooltip="Завантажити сертифікат" display="Завантажити сертифікат"/>
    <hyperlink ref="D197" r:id="rId196" tooltip="Завантажити сертифікат" display="Завантажити сертифікат"/>
    <hyperlink ref="D198" r:id="rId197" tooltip="Завантажити сертифікат" display="Завантажити сертифікат"/>
    <hyperlink ref="D199" r:id="rId198" tooltip="Завантажити сертифікат" display="Завантажити сертифікат"/>
    <hyperlink ref="D200" r:id="rId199" tooltip="Завантажити сертифікат" display="Завантажити сертифікат"/>
    <hyperlink ref="D201" r:id="rId200" tooltip="Завантажити сертифікат" display="Завантажити сертифікат"/>
    <hyperlink ref="D202" r:id="rId201" tooltip="Завантажити сертифікат" display="Завантажити сертифікат"/>
    <hyperlink ref="D203" r:id="rId202" tooltip="Завантажити сертифікат" display="Завантажити сертифікат"/>
    <hyperlink ref="D204" r:id="rId203" tooltip="Завантажити сертифікат" display="Завантажити сертифікат"/>
    <hyperlink ref="D205" r:id="rId204" tooltip="Завантажити сертифікат" display="Завантажити сертифікат"/>
    <hyperlink ref="D206" r:id="rId205" tooltip="Завантажити сертифікат" display="Завантажити сертифікат"/>
    <hyperlink ref="D207" r:id="rId206" tooltip="Завантажити сертифікат" display="Завантажити сертифікат"/>
    <hyperlink ref="D208" r:id="rId207" tooltip="Завантажити сертифікат" display="Завантажити сертифікат"/>
    <hyperlink ref="D209" r:id="rId208" tooltip="Завантажити сертифікат" display="Завантажити сертифікат"/>
    <hyperlink ref="D210" r:id="rId209" tooltip="Завантажити сертифікат" display="Завантажити сертифікат"/>
    <hyperlink ref="D211" r:id="rId210" tooltip="Завантажити сертифікат" display="Завантажити сертифікат"/>
    <hyperlink ref="D212" r:id="rId211" tooltip="Завантажити сертифікат" display="Завантажити сертифікат"/>
    <hyperlink ref="D213" r:id="rId212" tooltip="Завантажити сертифікат" display="Завантажити сертифікат"/>
    <hyperlink ref="D214" r:id="rId213" tooltip="Завантажити сертифікат" display="Завантажити сертифікат"/>
    <hyperlink ref="D215" r:id="rId214" tooltip="Завантажити сертифікат" display="Завантажити сертифікат"/>
    <hyperlink ref="D216" r:id="rId215" tooltip="Завантажити сертифікат" display="Завантажити сертифікат"/>
    <hyperlink ref="D217" r:id="rId216" tooltip="Завантажити сертифікат" display="Завантажити сертифікат"/>
    <hyperlink ref="D218" r:id="rId217" tooltip="Завантажити сертифікат" display="Завантажити сертифікат"/>
    <hyperlink ref="D219" r:id="rId218" tooltip="Завантажити сертифікат" display="Завантажити сертифікат"/>
    <hyperlink ref="D220" r:id="rId219" tooltip="Завантажити сертифікат" display="Завантажити сертифікат"/>
    <hyperlink ref="D221" r:id="rId220" tooltip="Завантажити сертифікат" display="Завантажити сертифікат"/>
    <hyperlink ref="D222" r:id="rId221" tooltip="Завантажити сертифікат" display="Завантажити сертифікат"/>
    <hyperlink ref="D223" r:id="rId222" tooltip="Завантажити сертифікат" display="Завантажити сертифікат"/>
    <hyperlink ref="D224" r:id="rId223" tooltip="Завантажити сертифікат" display="Завантажити сертифікат"/>
    <hyperlink ref="D225" r:id="rId224" tooltip="Завантажити сертифікат" display="Завантажити сертифікат"/>
    <hyperlink ref="D226" r:id="rId225" tooltip="Завантажити сертифікат" display="Завантажити сертифікат"/>
    <hyperlink ref="D227" r:id="rId226" tooltip="Завантажити сертифікат" display="Завантажити сертифікат"/>
    <hyperlink ref="D228" r:id="rId227" tooltip="Завантажити сертифікат" display="Завантажити сертифікат"/>
    <hyperlink ref="D229" r:id="rId228" tooltip="Завантажити сертифікат" display="Завантажити сертифікат"/>
    <hyperlink ref="D230" r:id="rId229" tooltip="Завантажити сертифікат" display="Завантажити сертифікат"/>
    <hyperlink ref="D231" r:id="rId230" tooltip="Завантажити сертифікат" display="Завантажити сертифікат"/>
    <hyperlink ref="D232" r:id="rId231" tooltip="Завантажити сертифікат" display="Завантажити сертифікат"/>
    <hyperlink ref="D233" r:id="rId232" tooltip="Завантажити сертифікат" display="Завантажити сертифікат"/>
    <hyperlink ref="D234" r:id="rId233" tooltip="Завантажити сертифікат" display="Завантажити сертифікат"/>
    <hyperlink ref="D235" r:id="rId234" tooltip="Завантажити сертифікат" display="Завантажити сертифікат"/>
    <hyperlink ref="D236" r:id="rId235" tooltip="Завантажити сертифікат" display="Завантажити сертифікат"/>
    <hyperlink ref="D237" r:id="rId236" tooltip="Завантажити сертифікат" display="Завантажити сертифікат"/>
    <hyperlink ref="D238" r:id="rId237" tooltip="Завантажити сертифікат" display="Завантажити сертифікат"/>
    <hyperlink ref="D239" r:id="rId238" tooltip="Завантажити сертифікат" display="Завантажити сертифікат"/>
    <hyperlink ref="D240" r:id="rId239" tooltip="Завантажити сертифікат" display="Завантажити сертифікат"/>
    <hyperlink ref="D241" r:id="rId240" tooltip="Завантажити сертифікат" display="Завантажити сертифікат"/>
    <hyperlink ref="D242" r:id="rId241" tooltip="Завантажити сертифікат" display="Завантажити сертифікат"/>
    <hyperlink ref="D243" r:id="rId242" tooltip="Завантажити сертифікат" display="Завантажити сертифікат"/>
    <hyperlink ref="D244" r:id="rId243" tooltip="Завантажити сертифікат" display="Завантажити сертифікат"/>
    <hyperlink ref="D245" r:id="rId244" tooltip="Завантажити сертифікат" display="Завантажити сертифікат"/>
    <hyperlink ref="D246" r:id="rId245" tooltip="Завантажити сертифікат" display="Завантажити сертифікат"/>
    <hyperlink ref="D247" r:id="rId246" tooltip="Завантажити сертифікат" display="Завантажити сертифікат"/>
    <hyperlink ref="D248" r:id="rId247" tooltip="Завантажити сертифікат" display="Завантажити сертифікат"/>
    <hyperlink ref="D249" r:id="rId248" tooltip="Завантажити сертифікат" display="Завантажити сертифікат"/>
    <hyperlink ref="D250" r:id="rId249" tooltip="Завантажити сертифікат" display="Завантажити сертифікат"/>
    <hyperlink ref="D251" r:id="rId250" tooltip="Завантажити сертифікат" display="Завантажити сертифікат"/>
    <hyperlink ref="D252" r:id="rId251" tooltip="Завантажити сертифікат" display="Завантажити сертифікат"/>
    <hyperlink ref="D253" r:id="rId252" tooltip="Завантажити сертифікат" display="Завантажити сертифікат"/>
    <hyperlink ref="D254" r:id="rId253" tooltip="Завантажити сертифікат" display="Завантажити сертифікат"/>
    <hyperlink ref="D255" r:id="rId254" tooltip="Завантажити сертифікат" display="Завантажити сертифікат"/>
    <hyperlink ref="D256" r:id="rId255" tooltip="Завантажити сертифікат" display="Завантажити сертифікат"/>
    <hyperlink ref="D257" r:id="rId256" tooltip="Завантажити сертифікат" display="Завантажити сертифікат"/>
    <hyperlink ref="D258" r:id="rId257" tooltip="Завантажити сертифікат" display="Завантажити сертифікат"/>
    <hyperlink ref="D259" r:id="rId258" tooltip="Завантажити сертифікат" display="Завантажити сертифікат"/>
    <hyperlink ref="D260" r:id="rId259" tooltip="Завантажити сертифікат" display="Завантажити сертифікат"/>
    <hyperlink ref="D261" r:id="rId260" tooltip="Завантажити сертифікат" display="Завантажити сертифікат"/>
    <hyperlink ref="D262" r:id="rId261" tooltip="Завантажити сертифікат" display="Завантажити сертифікат"/>
    <hyperlink ref="D263" r:id="rId262" tooltip="Завантажити сертифікат" display="Завантажити сертифікат"/>
    <hyperlink ref="D264" r:id="rId263" tooltip="Завантажити сертифікат" display="Завантажити сертифікат"/>
    <hyperlink ref="D265" r:id="rId264" tooltip="Завантажити сертифікат" display="Завантажити сертифікат"/>
    <hyperlink ref="D266" r:id="rId265" tooltip="Завантажити сертифікат" display="Завантажити сертифікат"/>
    <hyperlink ref="D267" r:id="rId266" tooltip="Завантажити сертифікат" display="Завантажити сертифікат"/>
    <hyperlink ref="D268" r:id="rId267" tooltip="Завантажити сертифікат" display="Завантажити сертифікат"/>
    <hyperlink ref="D269" r:id="rId268" tooltip="Завантажити сертифікат" display="Завантажити сертифікат"/>
    <hyperlink ref="D270" r:id="rId269" tooltip="Завантажити сертифікат" display="Завантажити сертифікат"/>
    <hyperlink ref="D271" r:id="rId270" tooltip="Завантажити сертифікат" display="Завантажити сертифікат"/>
    <hyperlink ref="D272" r:id="rId271" tooltip="Завантажити сертифікат" display="Завантажити сертифікат"/>
    <hyperlink ref="D273" r:id="rId272" tooltip="Завантажити сертифікат" display="Завантажити сертифікат"/>
    <hyperlink ref="D274" r:id="rId273" tooltip="Завантажити сертифікат" display="Завантажити сертифікат"/>
    <hyperlink ref="D275" r:id="rId274" tooltip="Завантажити сертифікат" display="Завантажити сертифікат"/>
    <hyperlink ref="D276" r:id="rId275" tooltip="Завантажити сертифікат" display="Завантажити сертифікат"/>
    <hyperlink ref="D277" r:id="rId276" tooltip="Завантажити сертифікат" display="Завантажити сертифікат"/>
    <hyperlink ref="D278" r:id="rId277" tooltip="Завантажити сертифікат" display="Завантажити сертифікат"/>
    <hyperlink ref="D279" r:id="rId278" tooltip="Завантажити сертифікат" display="Завантажити сертифікат"/>
    <hyperlink ref="D280" r:id="rId279" tooltip="Завантажити сертифікат" display="Завантажити сертифікат"/>
    <hyperlink ref="D281" r:id="rId280" tooltip="Завантажити сертифікат" display="Завантажити сертифікат"/>
    <hyperlink ref="D282" r:id="rId281" tooltip="Завантажити сертифікат" display="Завантажити сертифікат"/>
    <hyperlink ref="D283" r:id="rId282" tooltip="Завантажити сертифікат" display="Завантажити сертифікат"/>
    <hyperlink ref="D284" r:id="rId283" tooltip="Завантажити сертифікат" display="Завантажити сертифікат"/>
    <hyperlink ref="D285" r:id="rId284" tooltip="Завантажити сертифікат" display="Завантажити сертифікат"/>
    <hyperlink ref="D286" r:id="rId285" tooltip="Завантажити сертифікат" display="Завантажити сертифікат"/>
    <hyperlink ref="D287" r:id="rId286" tooltip="Завантажити сертифікат" display="Завантажити сертифікат"/>
    <hyperlink ref="D288" r:id="rId287" tooltip="Завантажити сертифікат" display="Завантажити сертифікат"/>
    <hyperlink ref="D289" r:id="rId288" tooltip="Завантажити сертифікат" display="Завантажити сертифікат"/>
    <hyperlink ref="D290" r:id="rId289" tooltip="Завантажити сертифікат" display="Завантажити сертифікат"/>
    <hyperlink ref="D291" r:id="rId290" tooltip="Завантажити сертифікат" display="Завантажити сертифікат"/>
    <hyperlink ref="D292" r:id="rId291" tooltip="Завантажити сертифікат" display="Завантажити сертифікат"/>
    <hyperlink ref="D293" r:id="rId292" tooltip="Завантажити сертифікат" display="Завантажити сертифікат"/>
    <hyperlink ref="D294" r:id="rId293" tooltip="Завантажити сертифікат" display="Завантажити сертифікат"/>
    <hyperlink ref="D295" r:id="rId294" tooltip="Завантажити сертифікат" display="Завантажити сертифікат"/>
    <hyperlink ref="D296" r:id="rId295" tooltip="Завантажити сертифікат" display="Завантажити сертифікат"/>
    <hyperlink ref="D297" r:id="rId296" tooltip="Завантажити сертифікат" display="Завантажити сертифікат"/>
    <hyperlink ref="D298" r:id="rId297" tooltip="Завантажити сертифікат" display="Завантажити сертифікат"/>
    <hyperlink ref="D299" r:id="rId298" tooltip="Завантажити сертифікат" display="Завантажити сертифікат"/>
    <hyperlink ref="D300" r:id="rId299" tooltip="Завантажити сертифікат" display="Завантажити сертифікат"/>
    <hyperlink ref="D301" r:id="rId300" tooltip="Завантажити сертифікат" display="Завантажити сертифікат"/>
    <hyperlink ref="D302" r:id="rId301" tooltip="Завантажити сертифікат" display="Завантажити сертифікат"/>
    <hyperlink ref="D303" r:id="rId302" tooltip="Завантажити сертифікат" display="Завантажити сертифікат"/>
    <hyperlink ref="D304" r:id="rId303" tooltip="Завантажити сертифікат" display="Завантажити сертифікат"/>
    <hyperlink ref="D305" r:id="rId304" tooltip="Завантажити сертифікат" display="Завантажити сертифікат"/>
    <hyperlink ref="D306" r:id="rId305" tooltip="Завантажити сертифікат" display="Завантажити сертифікат"/>
    <hyperlink ref="D307" r:id="rId306" tooltip="Завантажити сертифікат" display="Завантажити сертифікат"/>
    <hyperlink ref="D308" r:id="rId307" tooltip="Завантажити сертифікат" display="Завантажити сертифікат"/>
    <hyperlink ref="D309" r:id="rId308" tooltip="Завантажити сертифікат" display="Завантажити сертифікат"/>
    <hyperlink ref="D310" r:id="rId309" tooltip="Завантажити сертифікат" display="Завантажити сертифікат"/>
    <hyperlink ref="D311" r:id="rId310" tooltip="Завантажити сертифікат" display="Завантажити сертифікат"/>
    <hyperlink ref="D312" r:id="rId311" tooltip="Завантажити сертифікат" display="Завантажити сертифікат"/>
    <hyperlink ref="D313" r:id="rId312" tooltip="Завантажити сертифікат" display="Завантажити сертифікат"/>
    <hyperlink ref="D314" r:id="rId313" tooltip="Завантажити сертифікат" display="Завантажити сертифікат"/>
    <hyperlink ref="D315" r:id="rId314" tooltip="Завантажити сертифікат" display="Завантажити сертифікат"/>
    <hyperlink ref="D316" r:id="rId315" tooltip="Завантажити сертифікат" display="Завантажити сертифікат"/>
    <hyperlink ref="D317" r:id="rId316" tooltip="Завантажити сертифікат" display="Завантажити сертифікат"/>
    <hyperlink ref="D318" r:id="rId317" tooltip="Завантажити сертифікат" display="Завантажити сертифікат"/>
    <hyperlink ref="D319" r:id="rId318" tooltip="Завантажити сертифікат" display="Завантажити сертифікат"/>
    <hyperlink ref="D320" r:id="rId319" tooltip="Завантажити сертифікат" display="Завантажити сертифікат"/>
    <hyperlink ref="D321" r:id="rId320" tooltip="Завантажити сертифікат" display="Завантажити сертифікат"/>
    <hyperlink ref="D322" r:id="rId321" tooltip="Завантажити сертифікат" display="Завантажити сертифікат"/>
    <hyperlink ref="D323" r:id="rId322" tooltip="Завантажити сертифікат" display="Завантажити сертифікат"/>
    <hyperlink ref="D324" r:id="rId323" tooltip="Завантажити сертифікат" display="Завантажити сертифікат"/>
    <hyperlink ref="D325" r:id="rId324" tooltip="Завантажити сертифікат" display="Завантажити сертифікат"/>
    <hyperlink ref="D326" r:id="rId325" tooltip="Завантажити сертифікат" display="Завантажити сертифікат"/>
    <hyperlink ref="D327" r:id="rId326" tooltip="Завантажити сертифікат" display="Завантажити сертифікат"/>
    <hyperlink ref="D328" r:id="rId327" tooltip="Завантажити сертифікат" display="Завантажити сертифікат"/>
    <hyperlink ref="D329" r:id="rId328" tooltip="Завантажити сертифікат" display="Завантажити сертифікат"/>
    <hyperlink ref="D330" r:id="rId329" tooltip="Завантажити сертифікат" display="Завантажити сертифікат"/>
    <hyperlink ref="D331" r:id="rId330" tooltip="Завантажити сертифікат" display="Завантажити сертифікат"/>
    <hyperlink ref="D332" r:id="rId331" tooltip="Завантажити сертифікат" display="Завантажити сертифікат"/>
    <hyperlink ref="D333" r:id="rId332" tooltip="Завантажити сертифікат" display="Завантажити сертифікат"/>
    <hyperlink ref="D334" r:id="rId333" tooltip="Завантажити сертифікат" display="Завантажити сертифікат"/>
    <hyperlink ref="D335" r:id="rId334" tooltip="Завантажити сертифікат" display="Завантажити сертифікат"/>
    <hyperlink ref="D336" r:id="rId335" tooltip="Завантажити сертифікат" display="Завантажити сертифікат"/>
    <hyperlink ref="D337" r:id="rId336" tooltip="Завантажити сертифікат" display="Завантажити сертифікат"/>
    <hyperlink ref="D338" r:id="rId337" tooltip="Завантажити сертифікат" display="Завантажити сертифікат"/>
    <hyperlink ref="D339" r:id="rId338" tooltip="Завантажити сертифікат" display="Завантажити сертифікат"/>
    <hyperlink ref="D340" r:id="rId339" tooltip="Завантажити сертифікат" display="Завантажити сертифікат"/>
    <hyperlink ref="D341" r:id="rId340" tooltip="Завантажити сертифікат" display="Завантажити сертифікат"/>
    <hyperlink ref="D342" r:id="rId341" tooltip="Завантажити сертифікат" display="Завантажити сертифікат"/>
    <hyperlink ref="D343" r:id="rId342" tooltip="Завантажити сертифікат" display="Завантажити сертифікат"/>
    <hyperlink ref="D344" r:id="rId343" tooltip="Завантажити сертифікат" display="Завантажити сертифікат"/>
    <hyperlink ref="D345" r:id="rId344" tooltip="Завантажити сертифікат" display="Завантажити сертифікат"/>
    <hyperlink ref="D346" r:id="rId345" tooltip="Завантажити сертифікат" display="Завантажити сертифікат"/>
    <hyperlink ref="D347" r:id="rId346" tooltip="Завантажити сертифікат" display="Завантажити сертифікат"/>
    <hyperlink ref="D348" r:id="rId347" tooltip="Завантажити сертифікат" display="Завантажити сертифікат"/>
    <hyperlink ref="D349" r:id="rId348" tooltip="Завантажити сертифікат" display="Завантажити сертифікат"/>
    <hyperlink ref="D350" r:id="rId349" tooltip="Завантажити сертифікат" display="Завантажити сертифікат"/>
    <hyperlink ref="D351" r:id="rId350" tooltip="Завантажити сертифікат" display="Завантажити сертифікат"/>
    <hyperlink ref="D352" r:id="rId351" tooltip="Завантажити сертифікат" display="Завантажити сертифікат"/>
    <hyperlink ref="D353" r:id="rId352" tooltip="Завантажити сертифікат" display="Завантажити сертифікат"/>
    <hyperlink ref="D354" r:id="rId353" tooltip="Завантажити сертифікат" display="Завантажити сертифікат"/>
    <hyperlink ref="D355" r:id="rId354" tooltip="Завантажити сертифікат" display="Завантажити сертифікат"/>
    <hyperlink ref="D356" r:id="rId355" tooltip="Завантажити сертифікат" display="Завантажити сертифікат"/>
    <hyperlink ref="D357" r:id="rId356" tooltip="Завантажити сертифікат" display="Завантажити сертифікат"/>
    <hyperlink ref="D358" r:id="rId357" tooltip="Завантажити сертифікат" display="Завантажити сертифікат"/>
    <hyperlink ref="D359" r:id="rId358" tooltip="Завантажити сертифікат" display="Завантажити сертифікат"/>
    <hyperlink ref="D360" r:id="rId359" tooltip="Завантажити сертифікат" display="Завантажити сертифікат"/>
    <hyperlink ref="D361" r:id="rId360" tooltip="Завантажити сертифікат" display="Завантажити сертифікат"/>
    <hyperlink ref="D362" r:id="rId361" tooltip="Завантажити сертифікат" display="Завантажити сертифікат"/>
    <hyperlink ref="D363" r:id="rId362" tooltip="Завантажити сертифікат" display="Завантажити сертифікат"/>
    <hyperlink ref="D364" r:id="rId363" tooltip="Завантажити сертифікат" display="Завантажити сертифікат"/>
    <hyperlink ref="D365" r:id="rId364" tooltip="Завантажити сертифікат" display="Завантажити сертифікат"/>
    <hyperlink ref="D366" r:id="rId365" tooltip="Завантажити сертифікат" display="Завантажити сертифікат"/>
    <hyperlink ref="D367" r:id="rId366" tooltip="Завантажити сертифікат" display="Завантажити сертифікат"/>
    <hyperlink ref="D368" r:id="rId367" tooltip="Завантажити сертифікат" display="Завантажити сертифікат"/>
    <hyperlink ref="D369" r:id="rId368" tooltip="Завантажити сертифікат" display="Завантажити сертифікат"/>
    <hyperlink ref="D370" r:id="rId369" tooltip="Завантажити сертифікат" display="Завантажити сертифікат"/>
    <hyperlink ref="D371" r:id="rId370" tooltip="Завантажити сертифікат" display="Завантажити сертифікат"/>
    <hyperlink ref="D372" r:id="rId371" tooltip="Завантажити сертифікат" display="Завантажити сертифікат"/>
    <hyperlink ref="D373" r:id="rId372" tooltip="Завантажити сертифікат" display="Завантажити сертифікат"/>
    <hyperlink ref="D374" r:id="rId373" tooltip="Завантажити сертифікат" display="Завантажити сертифікат"/>
    <hyperlink ref="D375" r:id="rId374" tooltip="Завантажити сертифікат" display="Завантажити сертифікат"/>
    <hyperlink ref="D376" r:id="rId375" tooltip="Завантажити сертифікат" display="Завантажити сертифікат"/>
    <hyperlink ref="D377" r:id="rId376" tooltip="Завантажити сертифікат" display="Завантажити сертифікат"/>
    <hyperlink ref="D378" r:id="rId377" tooltip="Завантажити сертифікат" display="Завантажити сертифікат"/>
    <hyperlink ref="D379" r:id="rId378" tooltip="Завантажити сертифікат" display="Завантажити сертифікат"/>
    <hyperlink ref="D380" r:id="rId379" tooltip="Завантажити сертифікат" display="Завантажити сертифікат"/>
    <hyperlink ref="D381" r:id="rId380" tooltip="Завантажити сертифікат" display="Завантажити сертифікат"/>
    <hyperlink ref="D382" r:id="rId381" tooltip="Завантажити сертифікат" display="Завантажити сертифікат"/>
    <hyperlink ref="D383" r:id="rId382" tooltip="Завантажити сертифікат" display="Завантажити сертифікат"/>
    <hyperlink ref="D384" r:id="rId383" tooltip="Завантажити сертифікат" display="Завантажити сертифікат"/>
    <hyperlink ref="D385" r:id="rId384" tooltip="Завантажити сертифікат" display="Завантажити сертифікат"/>
    <hyperlink ref="D386" r:id="rId385" tooltip="Завантажити сертифікат" display="Завантажити сертифікат"/>
    <hyperlink ref="D387" r:id="rId386" tooltip="Завантажити сертифікат" display="Завантажити сертифікат"/>
    <hyperlink ref="D388" r:id="rId387" tooltip="Завантажити сертифікат" display="Завантажити сертифікат"/>
    <hyperlink ref="D389" r:id="rId388" tooltip="Завантажити сертифікат" display="Завантажити сертифікат"/>
    <hyperlink ref="D390" r:id="rId389" tooltip="Завантажити сертифікат" display="Завантажити сертифікат"/>
    <hyperlink ref="D391" r:id="rId390" tooltip="Завантажити сертифікат" display="Завантажити сертифікат"/>
    <hyperlink ref="D392" r:id="rId391" tooltip="Завантажити сертифікат" display="Завантажити сертифікат"/>
    <hyperlink ref="D393" r:id="rId392" tooltip="Завантажити сертифікат" display="Завантажити сертифікат"/>
    <hyperlink ref="D394" r:id="rId393" tooltip="Завантажити сертифікат" display="Завантажити сертифікат"/>
    <hyperlink ref="D395" r:id="rId394" tooltip="Завантажити сертифікат" display="Завантажити сертифікат"/>
    <hyperlink ref="D396" r:id="rId395" tooltip="Завантажити сертифікат" display="Завантажити сертифікат"/>
    <hyperlink ref="D397" r:id="rId396" tooltip="Завантажити сертифікат" display="Завантажити сертифікат"/>
    <hyperlink ref="D398" r:id="rId397" tooltip="Завантажити сертифікат" display="Завантажити сертифікат"/>
    <hyperlink ref="D399" r:id="rId398" tooltip="Завантажити сертифікат" display="Завантажити сертифікат"/>
    <hyperlink ref="D400" r:id="rId399" tooltip="Завантажити сертифікат" display="Завантажити сертифікат"/>
    <hyperlink ref="D401" r:id="rId400" tooltip="Завантажити сертифікат" display="Завантажити сертифікат"/>
    <hyperlink ref="D402" r:id="rId401" tooltip="Завантажити сертифікат" display="Завантажити сертифікат"/>
    <hyperlink ref="D403" r:id="rId402" tooltip="Завантажити сертифікат" display="Завантажити сертифікат"/>
    <hyperlink ref="D404" r:id="rId403" tooltip="Завантажити сертифікат" display="Завантажити сертифікат"/>
    <hyperlink ref="D405" r:id="rId404" tooltip="Завантажити сертифікат" display="Завантажити сертифікат"/>
    <hyperlink ref="D406" r:id="rId405" tooltip="Завантажити сертифікат" display="Завантажити сертифікат"/>
    <hyperlink ref="D407" r:id="rId406" tooltip="Завантажити сертифікат" display="Завантажити сертифікат"/>
    <hyperlink ref="D408" r:id="rId407" tooltip="Завантажити сертифікат" display="Завантажити сертифікат"/>
    <hyperlink ref="D409" r:id="rId408" tooltip="Завантажити сертифікат" display="Завантажити сертифікат"/>
    <hyperlink ref="D410" r:id="rId409" tooltip="Завантажити сертифікат" display="Завантажити сертифікат"/>
    <hyperlink ref="D411" r:id="rId410" tooltip="Завантажити сертифікат" display="Завантажити сертифікат"/>
    <hyperlink ref="D412" r:id="rId411" tooltip="Завантажити сертифікат" display="Завантажити сертифікат"/>
    <hyperlink ref="D413" r:id="rId412" tooltip="Завантажити сертифікат" display="Завантажити сертифікат"/>
    <hyperlink ref="D414" r:id="rId413" tooltip="Завантажити сертифікат" display="Завантажити сертифікат"/>
    <hyperlink ref="D415" r:id="rId414" tooltip="Завантажити сертифікат" display="Завантажити сертифікат"/>
    <hyperlink ref="D416" r:id="rId415" tooltip="Завантажити сертифікат" display="Завантажити сертифікат"/>
    <hyperlink ref="D417" r:id="rId416" tooltip="Завантажити сертифікат" display="Завантажити сертифікат"/>
    <hyperlink ref="D418" r:id="rId417" tooltip="Завантажити сертифікат" display="Завантажити сертифікат"/>
    <hyperlink ref="D419" r:id="rId418" tooltip="Завантажити сертифікат" display="Завантажити сертифікат"/>
    <hyperlink ref="D420" r:id="rId419" tooltip="Завантажити сертифікат" display="Завантажити сертифікат"/>
    <hyperlink ref="D421" r:id="rId420" tooltip="Завантажити сертифікат" display="Завантажити сертифікат"/>
    <hyperlink ref="D422" r:id="rId421" tooltip="Завантажити сертифікат" display="Завантажити сертифікат"/>
    <hyperlink ref="D423" r:id="rId422" tooltip="Завантажити сертифікат" display="Завантажити сертифікат"/>
    <hyperlink ref="D424" r:id="rId423" tooltip="Завантажити сертифікат" display="Завантажити сертифікат"/>
    <hyperlink ref="D425" r:id="rId424" tooltip="Завантажити сертифікат" display="Завантажити сертифікат"/>
    <hyperlink ref="D426" r:id="rId425" tooltip="Завантажити сертифікат" display="Завантажити сертифікат"/>
    <hyperlink ref="D427" r:id="rId426" tooltip="Завантажити сертифікат" display="Завантажити сертифікат"/>
    <hyperlink ref="D428" r:id="rId427" tooltip="Завантажити сертифікат" display="Завантажити сертифікат"/>
    <hyperlink ref="D429" r:id="rId428" tooltip="Завантажити сертифікат" display="Завантажити сертифікат"/>
    <hyperlink ref="D430" r:id="rId429" tooltip="Завантажити сертифікат" display="Завантажити сертифікат"/>
    <hyperlink ref="D431" r:id="rId430" tooltip="Завантажити сертифікат" display="Завантажити сертифікат"/>
    <hyperlink ref="D432" r:id="rId431" tooltip="Завантажити сертифікат" display="Завантажити сертифікат"/>
    <hyperlink ref="D433" r:id="rId432" tooltip="Завантажити сертифікат" display="Завантажити сертифікат"/>
    <hyperlink ref="D434" r:id="rId433" tooltip="Завантажити сертифікат" display="Завантажити сертифікат"/>
    <hyperlink ref="D435" r:id="rId434" tooltip="Завантажити сертифікат" display="Завантажити сертифікат"/>
    <hyperlink ref="D436" r:id="rId435" tooltip="Завантажити сертифікат" display="Завантажити сертифікат"/>
    <hyperlink ref="D437" r:id="rId436" tooltip="Завантажити сертифікат" display="Завантажити сертифікат"/>
    <hyperlink ref="D438" r:id="rId437" tooltip="Завантажити сертифікат" display="Завантажити сертифікат"/>
    <hyperlink ref="D439" r:id="rId438" tooltip="Завантажити сертифікат" display="Завантажити сертифікат"/>
    <hyperlink ref="D440" r:id="rId439" tooltip="Завантажити сертифікат" display="Завантажити сертифікат"/>
    <hyperlink ref="D441" r:id="rId440" tooltip="Завантажити сертифікат" display="Завантажити сертифікат"/>
    <hyperlink ref="D442" r:id="rId441" tooltip="Завантажити сертифікат" display="Завантажити сертифікат"/>
    <hyperlink ref="D443" r:id="rId442" tooltip="Завантажити сертифікат" display="Завантажити сертифікат"/>
    <hyperlink ref="D444" r:id="rId443" tooltip="Завантажити сертифікат" display="Завантажити сертифікат"/>
    <hyperlink ref="D445" r:id="rId444" tooltip="Завантажити сертифікат" display="Завантажити сертифікат"/>
    <hyperlink ref="D446" r:id="rId445" tooltip="Завантажити сертифікат" display="Завантажити сертифікат"/>
    <hyperlink ref="D447" r:id="rId446" tooltip="Завантажити сертифікат" display="Завантажити сертифікат"/>
    <hyperlink ref="D448" r:id="rId447" tooltip="Завантажити сертифікат" display="Завантажити сертифікат"/>
    <hyperlink ref="D449" r:id="rId448" tooltip="Завантажити сертифікат" display="Завантажити сертифікат"/>
    <hyperlink ref="D450" r:id="rId449" tooltip="Завантажити сертифікат" display="Завантажити сертифікат"/>
    <hyperlink ref="D451" r:id="rId450" tooltip="Завантажити сертифікат" display="Завантажити сертифікат"/>
    <hyperlink ref="D452" r:id="rId451" tooltip="Завантажити сертифікат" display="Завантажити сертифікат"/>
    <hyperlink ref="D453" r:id="rId452" tooltip="Завантажити сертифікат" display="Завантажити сертифікат"/>
    <hyperlink ref="D454" r:id="rId453" tooltip="Завантажити сертифікат" display="Завантажити сертифікат"/>
    <hyperlink ref="D455" r:id="rId454" tooltip="Завантажити сертифікат" display="Завантажити сертифікат"/>
    <hyperlink ref="D456" r:id="rId455" tooltip="Завантажити сертифікат" display="Завантажити сертифікат"/>
    <hyperlink ref="D457" r:id="rId456" tooltip="Завантажити сертифікат" display="Завантажити сертифікат"/>
    <hyperlink ref="D458" r:id="rId457" tooltip="Завантажити сертифікат" display="Завантажити сертифікат"/>
    <hyperlink ref="D459" r:id="rId458" tooltip="Завантажити сертифікат" display="Завантажити сертифікат"/>
    <hyperlink ref="D460" r:id="rId459" tooltip="Завантажити сертифікат" display="Завантажити сертифікат"/>
    <hyperlink ref="D461" r:id="rId460" tooltip="Завантажити сертифікат" display="Завантажити сертифікат"/>
    <hyperlink ref="D462" r:id="rId461" tooltip="Завантажити сертифікат" display="Завантажити сертифікат"/>
    <hyperlink ref="D463" r:id="rId462" tooltip="Завантажити сертифікат" display="Завантажити сертифікат"/>
    <hyperlink ref="D464" r:id="rId463" tooltip="Завантажити сертифікат" display="Завантажити сертифікат"/>
    <hyperlink ref="D465" r:id="rId464" tooltip="Завантажити сертифікат" display="Завантажити сертифікат"/>
    <hyperlink ref="D466" r:id="rId465" tooltip="Завантажити сертифікат" display="Завантажити сертифікат"/>
    <hyperlink ref="D467" r:id="rId466" tooltip="Завантажити сертифікат" display="Завантажити сертифікат"/>
    <hyperlink ref="D468" r:id="rId467" tooltip="Завантажити сертифікат" display="Завантажити сертифікат"/>
    <hyperlink ref="D469" r:id="rId468" tooltip="Завантажити сертифікат" display="Завантажити сертифікат"/>
    <hyperlink ref="D470" r:id="rId469" tooltip="Завантажити сертифікат" display="Завантажити сертифікат"/>
    <hyperlink ref="D471" r:id="rId470" tooltip="Завантажити сертифікат" display="Завантажити сертифікат"/>
    <hyperlink ref="D472" r:id="rId471" tooltip="Завантажити сертифікат" display="Завантажити сертифікат"/>
    <hyperlink ref="D473" r:id="rId472" tooltip="Завантажити сертифікат" display="Завантажити сертифікат"/>
    <hyperlink ref="D474" r:id="rId473" tooltip="Завантажити сертифікат" display="Завантажити сертифікат"/>
    <hyperlink ref="D475" r:id="rId474" tooltip="Завантажити сертифікат" display="Завантажити сертифікат"/>
    <hyperlink ref="D476" r:id="rId475" tooltip="Завантажити сертифікат" display="Завантажити сертифікат"/>
    <hyperlink ref="D477" r:id="rId476" tooltip="Завантажити сертифікат" display="Завантажити сертифікат"/>
    <hyperlink ref="D478" r:id="rId477" tooltip="Завантажити сертифікат" display="Завантажити сертифікат"/>
    <hyperlink ref="D479" r:id="rId478" tooltip="Завантажити сертифікат" display="Завантажити сертифікат"/>
    <hyperlink ref="D480" r:id="rId479" tooltip="Завантажити сертифікат" display="Завантажити сертифікат"/>
    <hyperlink ref="D481" r:id="rId480" tooltip="Завантажити сертифікат" display="Завантажити сертифікат"/>
    <hyperlink ref="D482" r:id="rId481" tooltip="Завантажити сертифікат" display="Завантажити сертифікат"/>
    <hyperlink ref="D483" r:id="rId482" tooltip="Завантажити сертифікат" display="Завантажити сертифікат"/>
    <hyperlink ref="D484" r:id="rId483" tooltip="Завантажити сертифікат" display="Завантажити сертифікат"/>
    <hyperlink ref="D485" r:id="rId484" tooltip="Завантажити сертифікат" display="Завантажити сертифікат"/>
    <hyperlink ref="D486" r:id="rId485" tooltip="Завантажити сертифікат" display="Завантажити сертифікат"/>
    <hyperlink ref="D487" r:id="rId486" tooltip="Завантажити сертифікат" display="Завантажити сертифікат"/>
    <hyperlink ref="D488" r:id="rId487" tooltip="Завантажити сертифікат" display="Завантажити сертифікат"/>
    <hyperlink ref="D489" r:id="rId488" tooltip="Завантажити сертифікат" display="Завантажити сертифікат"/>
    <hyperlink ref="D490" r:id="rId489" tooltip="Завантажити сертифікат" display="Завантажити сертифікат"/>
    <hyperlink ref="D491" r:id="rId490" tooltip="Завантажити сертифікат" display="Завантажити сертифікат"/>
    <hyperlink ref="D492" r:id="rId491" tooltip="Завантажити сертифікат" display="Завантажити сертифікат"/>
    <hyperlink ref="D493" r:id="rId492" tooltip="Завантажити сертифікат" display="Завантажити сертифікат"/>
    <hyperlink ref="D494" r:id="rId493" tooltip="Завантажити сертифікат" display="Завантажити сертифікат"/>
    <hyperlink ref="D495" r:id="rId494" tooltip="Завантажити сертифікат" display="Завантажити сертифікат"/>
    <hyperlink ref="D496" r:id="rId495" tooltip="Завантажити сертифікат" display="Завантажити сертифікат"/>
    <hyperlink ref="D497" r:id="rId496" tooltip="Завантажити сертифікат" display="Завантажити сертифікат"/>
    <hyperlink ref="D498" r:id="rId497" tooltip="Завантажити сертифікат" display="Завантажити сертифікат"/>
    <hyperlink ref="D499" r:id="rId498" tooltip="Завантажити сертифікат" display="Завантажити сертифікат"/>
    <hyperlink ref="D500" r:id="rId499" tooltip="Завантажити сертифікат" display="Завантажити сертифікат"/>
    <hyperlink ref="D501" r:id="rId500" tooltip="Завантажити сертифікат" display="Завантажити сертифікат"/>
    <hyperlink ref="D502" r:id="rId501" tooltip="Завантажити сертифікат" display="Завантажити сертифікат"/>
    <hyperlink ref="D503" r:id="rId502" tooltip="Завантажити сертифікат" display="Завантажити сертифікат"/>
    <hyperlink ref="D504" r:id="rId503" tooltip="Завантажити сертифікат" display="Завантажити сертифікат"/>
    <hyperlink ref="D505" r:id="rId504" tooltip="Завантажити сертифікат" display="Завантажити сертифікат"/>
    <hyperlink ref="D506" r:id="rId505" tooltip="Завантажити сертифікат" display="Завантажити сертифікат"/>
    <hyperlink ref="D507" r:id="rId506" tooltip="Завантажити сертифікат" display="Завантажити сертифікат"/>
    <hyperlink ref="D508" r:id="rId507" tooltip="Завантажити сертифікат" display="Завантажити сертифікат"/>
    <hyperlink ref="D509" r:id="rId508" tooltip="Завантажити сертифікат" display="Завантажити сертифікат"/>
    <hyperlink ref="D510" r:id="rId509" tooltip="Завантажити сертифікат" display="Завантажити сертифікат"/>
    <hyperlink ref="D511" r:id="rId510" tooltip="Завантажити сертифікат" display="Завантажити сертифікат"/>
    <hyperlink ref="D512" r:id="rId511" tooltip="Завантажити сертифікат" display="Завантажити сертифікат"/>
    <hyperlink ref="D513" r:id="rId512" tooltip="Завантажити сертифікат" display="Завантажити сертифікат"/>
    <hyperlink ref="D514" r:id="rId513" tooltip="Завантажити сертифікат" display="Завантажити сертифікат"/>
    <hyperlink ref="D515" r:id="rId514" tooltip="Завантажити сертифікат" display="Завантажити сертифікат"/>
    <hyperlink ref="D516" r:id="rId515" tooltip="Завантажити сертифікат" display="Завантажити сертифікат"/>
    <hyperlink ref="D517" r:id="rId516" tooltip="Завантажити сертифікат" display="Завантажити сертифікат"/>
    <hyperlink ref="D518" r:id="rId517" tooltip="Завантажити сертифікат" display="Завантажити сертифікат"/>
    <hyperlink ref="D519" r:id="rId518" tooltip="Завантажити сертифікат" display="Завантажити сертифікат"/>
    <hyperlink ref="D520" r:id="rId519" tooltip="Завантажити сертифікат" display="Завантажити сертифікат"/>
    <hyperlink ref="D521" r:id="rId520" tooltip="Завантажити сертифікат" display="Завантажити сертифікат"/>
    <hyperlink ref="D522" r:id="rId521" tooltip="Завантажити сертифікат" display="Завантажити сертифікат"/>
    <hyperlink ref="D523" r:id="rId522" tooltip="Завантажити сертифікат" display="Завантажити сертифікат"/>
    <hyperlink ref="D524" r:id="rId523" tooltip="Завантажити сертифікат" display="Завантажити сертифікат"/>
    <hyperlink ref="D525" r:id="rId524" tooltip="Завантажити сертифікат" display="Завантажити сертифікат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2024-10-17T08:41:45Z</dcterms:created>
  <dcterms:modified xsi:type="dcterms:W3CDTF">2024-10-17T08:51:49Z</dcterms:modified>
  <cp:category/>
</cp:coreProperties>
</file>