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Школа страхування_2024\Сертифікати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D523" i="1" l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<sst xmlns="http://schemas.openxmlformats.org/spreadsheetml/2006/main" count="1048" uniqueCount="1048">
  <si>
    <t>ПІБ</t>
  </si>
  <si>
    <t>Посилання на сертифікат</t>
  </si>
  <si>
    <t>SI2024_1648</t>
  </si>
  <si>
    <t>Короташ Аріна Ігорівна</t>
  </si>
  <si>
    <t>SI2024_1649</t>
  </si>
  <si>
    <t>Майданюк Оксана Володимирівна</t>
  </si>
  <si>
    <t>SI2024_1650</t>
  </si>
  <si>
    <t>Карина Оленченко Віталіївна</t>
  </si>
  <si>
    <t>SI2024_1651</t>
  </si>
  <si>
    <t>Вариченко Андрій Валерійович</t>
  </si>
  <si>
    <t>SI2024_1652</t>
  </si>
  <si>
    <t>Гребенюк Надія Василівна</t>
  </si>
  <si>
    <t>SI2024_1653</t>
  </si>
  <si>
    <t>Суздалєва Олена Сергіївна</t>
  </si>
  <si>
    <t>SI2024_1654</t>
  </si>
  <si>
    <t>Зелениця Ірина Михайлівна</t>
  </si>
  <si>
    <t>SI2024_1655</t>
  </si>
  <si>
    <t>Берест Тетяна Іванівна</t>
  </si>
  <si>
    <t>SI2024_1656</t>
  </si>
  <si>
    <t>Булах Ірина Іванівна</t>
  </si>
  <si>
    <t>SI2024_1657</t>
  </si>
  <si>
    <t>Журавка Олена Сергіївна</t>
  </si>
  <si>
    <t>SI2024_1658</t>
  </si>
  <si>
    <t xml:space="preserve">Миронова Олена Анатоліївна </t>
  </si>
  <si>
    <t>SI2024_1659</t>
  </si>
  <si>
    <t>Павленко Ірина Анатоліївна</t>
  </si>
  <si>
    <t>SI2024_1660</t>
  </si>
  <si>
    <t>Походзяєва Марина Сергіївна</t>
  </si>
  <si>
    <t>SI2024_1661</t>
  </si>
  <si>
    <t xml:space="preserve">Задорожна Ольга Володимирівна </t>
  </si>
  <si>
    <t>SI2024_1662</t>
  </si>
  <si>
    <t>Тринчук Віктор Вікторович</t>
  </si>
  <si>
    <t>SI2024_1663</t>
  </si>
  <si>
    <t>Савченко Марія Романівна</t>
  </si>
  <si>
    <t>SI2024_1664</t>
  </si>
  <si>
    <t xml:space="preserve">Деркач Анна Миколаївна </t>
  </si>
  <si>
    <t>SI2024_1665</t>
  </si>
  <si>
    <t xml:space="preserve">Паюк Мар'яна Сергіївна </t>
  </si>
  <si>
    <t>SI2024_1666</t>
  </si>
  <si>
    <t>Дарков Василь Миколайович</t>
  </si>
  <si>
    <t>SI2024_1667</t>
  </si>
  <si>
    <t xml:space="preserve">Соловейко Олександр Вячеславович </t>
  </si>
  <si>
    <t>SI2024_1668</t>
  </si>
  <si>
    <t>Шимко Олена Володимирівна</t>
  </si>
  <si>
    <t>SI2024_1669</t>
  </si>
  <si>
    <t>Шолойко Антоніна Сергіївна</t>
  </si>
  <si>
    <t>SI2024_1670</t>
  </si>
  <si>
    <t xml:space="preserve">Білоус Олександра Сергіївна </t>
  </si>
  <si>
    <t>SI2024_1671</t>
  </si>
  <si>
    <t>Борисенко Людмила Іванівна</t>
  </si>
  <si>
    <t>SI2024_1672</t>
  </si>
  <si>
    <t>Маринич Тетяна Василівна</t>
  </si>
  <si>
    <t>SI2024_1673</t>
  </si>
  <si>
    <t>Мельничук Ірина Іванівна</t>
  </si>
  <si>
    <t>SI2024_1674</t>
  </si>
  <si>
    <t xml:space="preserve">Шимко Карина Ігорівна </t>
  </si>
  <si>
    <t>SI2024_1675</t>
  </si>
  <si>
    <t xml:space="preserve">Спориш Карина Юріївна </t>
  </si>
  <si>
    <t>SI2024_1676</t>
  </si>
  <si>
    <t>Сіліна Ірина Вадимівна</t>
  </si>
  <si>
    <t>SI2024_1677</t>
  </si>
  <si>
    <t xml:space="preserve">Нечай Оксана Григорівна </t>
  </si>
  <si>
    <t>SI2024_1678</t>
  </si>
  <si>
    <t>Кузнецова Світлана Вячеславівна</t>
  </si>
  <si>
    <t>SI2024_1679</t>
  </si>
  <si>
    <t>Кривицький Олександр Сергійович</t>
  </si>
  <si>
    <t>SI2024_1680</t>
  </si>
  <si>
    <t>Луценко Ольга Василівна</t>
  </si>
  <si>
    <t>SI2024_1681</t>
  </si>
  <si>
    <t>Шафорост Тетяна Миколаївна</t>
  </si>
  <si>
    <t>SI2024_1682</t>
  </si>
  <si>
    <t>Загородній Олег</t>
  </si>
  <si>
    <t>SI2024_1683</t>
  </si>
  <si>
    <t>Лук'яненко Юрій Сергійович</t>
  </si>
  <si>
    <t>SI2024_1684</t>
  </si>
  <si>
    <t>Нагорна Олена Володимирівна</t>
  </si>
  <si>
    <t>SI2024_1685</t>
  </si>
  <si>
    <t xml:space="preserve">Григорук Наталія Георгіївна </t>
  </si>
  <si>
    <t>SI2024_1686</t>
  </si>
  <si>
    <t>Нестеренко Альона Федорівна</t>
  </si>
  <si>
    <t>SI2024_1687</t>
  </si>
  <si>
    <t>С'єдіна Інна Олегівна</t>
  </si>
  <si>
    <t>SI2024_1688</t>
  </si>
  <si>
    <t>Дорошенко Владислав В'ячеславович</t>
  </si>
  <si>
    <t>SI2024_1689</t>
  </si>
  <si>
    <t>Тереня Роман Юрійович</t>
  </si>
  <si>
    <t>SI2024_1690</t>
  </si>
  <si>
    <t xml:space="preserve">Коробська Анна Олександрівна </t>
  </si>
  <si>
    <t>SI2024_1691</t>
  </si>
  <si>
    <t>Бойко Людмила Олександрівна</t>
  </si>
  <si>
    <t>SI2024_1692</t>
  </si>
  <si>
    <t>Ковач Тетяна Іванівна</t>
  </si>
  <si>
    <t>SI2024_1693</t>
  </si>
  <si>
    <t xml:space="preserve">Юр'як Роман Іванович </t>
  </si>
  <si>
    <t>SI2024_1694</t>
  </si>
  <si>
    <t>Лукiн Олег Валентинович</t>
  </si>
  <si>
    <t>SI2024_1695</t>
  </si>
  <si>
    <t>Кравець Олександр Олександрович</t>
  </si>
  <si>
    <t>SI2024_1696</t>
  </si>
  <si>
    <t>Андрєєва Олена Володимирівна</t>
  </si>
  <si>
    <t>SI2024_1697</t>
  </si>
  <si>
    <t>Забірко Інна Вікторівна</t>
  </si>
  <si>
    <t>SI2024_1698</t>
  </si>
  <si>
    <t>Кривогуз Яна Миколаївна</t>
  </si>
  <si>
    <t>SI2024_1699</t>
  </si>
  <si>
    <t xml:space="preserve">Дубровський Дмитро Олександрович </t>
  </si>
  <si>
    <t>SI2024_1700</t>
  </si>
  <si>
    <t>Лукіна Любов Вікторівна</t>
  </si>
  <si>
    <t>SI2024_1701</t>
  </si>
  <si>
    <t xml:space="preserve">Поливода Дарʼя Романівна </t>
  </si>
  <si>
    <t>SI2024_1702</t>
  </si>
  <si>
    <t>Раситюк Валентина Василівна</t>
  </si>
  <si>
    <t>SI2024_1703</t>
  </si>
  <si>
    <t>МЕЛЬНИК Тетяна Андріївна</t>
  </si>
  <si>
    <t>SI2024_1704</t>
  </si>
  <si>
    <t>Колесник Наталя Анатоліївна</t>
  </si>
  <si>
    <t>SI2024_1705</t>
  </si>
  <si>
    <t>Федорко Наталія Миколаївна</t>
  </si>
  <si>
    <t>SI2024_1706</t>
  </si>
  <si>
    <t xml:space="preserve">Солодка Діана Андріївна </t>
  </si>
  <si>
    <t>SI2024_1707</t>
  </si>
  <si>
    <t>Качур Віталій Вікторович</t>
  </si>
  <si>
    <t>SI2024_1708</t>
  </si>
  <si>
    <t>Жуковська Олена Миколаївна</t>
  </si>
  <si>
    <t>SI2024_1709</t>
  </si>
  <si>
    <t>Вайдіч Олена Олександрівна</t>
  </si>
  <si>
    <t>SI2024_1710</t>
  </si>
  <si>
    <t>Міроненко Олена Євгенівна</t>
  </si>
  <si>
    <t>SI2024_1711</t>
  </si>
  <si>
    <t>Глущевський В'ячеслав Валентинович</t>
  </si>
  <si>
    <t>SI2024_1712</t>
  </si>
  <si>
    <t xml:space="preserve">Куртєва Оксана Вікторівна </t>
  </si>
  <si>
    <t>SI2024_1713</t>
  </si>
  <si>
    <t>Герасименко Ольга Вікторівна</t>
  </si>
  <si>
    <t>SI2024_1714</t>
  </si>
  <si>
    <t>Ляліна Ірина Сергіївна</t>
  </si>
  <si>
    <t>SI2024_1715</t>
  </si>
  <si>
    <t xml:space="preserve">Дятлова Юлія Володимирівна </t>
  </si>
  <si>
    <t>SI2024_1716</t>
  </si>
  <si>
    <t>Біла Людмила</t>
  </si>
  <si>
    <t>SI2024_1717</t>
  </si>
  <si>
    <t>Салига Наталія Володимирівна</t>
  </si>
  <si>
    <t>SI2024_1718</t>
  </si>
  <si>
    <t>Полякова Алевтина Володимирівна</t>
  </si>
  <si>
    <t>SI2024_1719</t>
  </si>
  <si>
    <t>Брезіцька Олена Вікторівна</t>
  </si>
  <si>
    <t>SI2024_1720</t>
  </si>
  <si>
    <t xml:space="preserve">Родіна Анна Олександрівна </t>
  </si>
  <si>
    <t>SI2024_1721</t>
  </si>
  <si>
    <t xml:space="preserve">Слободянюк Марина Вадимівна </t>
  </si>
  <si>
    <t>SI2024_1722</t>
  </si>
  <si>
    <t>Правдивцев Павло Анатолійович</t>
  </si>
  <si>
    <t>SI2024_1723</t>
  </si>
  <si>
    <t>Макаренко Андрій Петрович</t>
  </si>
  <si>
    <t>SI2024_1724</t>
  </si>
  <si>
    <t xml:space="preserve">Пірог Іванна Віталіївна </t>
  </si>
  <si>
    <t>SI2024_1725</t>
  </si>
  <si>
    <t>Опанасенко</t>
  </si>
  <si>
    <t>SI2024_1726</t>
  </si>
  <si>
    <t xml:space="preserve">Глинянська Ірина Валеріївна </t>
  </si>
  <si>
    <t>SI2024_1727</t>
  </si>
  <si>
    <t>Редьква Оксана Зіновіївна</t>
  </si>
  <si>
    <t>SI2024_1728</t>
  </si>
  <si>
    <t>Подільчук Мирослава Іванівна</t>
  </si>
  <si>
    <t>SI2024_1729</t>
  </si>
  <si>
    <t>Шкуренко Ольга Володимирівна</t>
  </si>
  <si>
    <t>SI2024_1730</t>
  </si>
  <si>
    <t xml:space="preserve">Моргун Катерина Сергіївна </t>
  </si>
  <si>
    <t>SI2024_1731</t>
  </si>
  <si>
    <t>Церпиш Діана Анатоліївна</t>
  </si>
  <si>
    <t>SI2024_1732</t>
  </si>
  <si>
    <t>Бащук Лілія Володимирівна</t>
  </si>
  <si>
    <t>SI2024_1733</t>
  </si>
  <si>
    <t>Раїн Олена Ростиславівна</t>
  </si>
  <si>
    <t>SI2024_1734</t>
  </si>
  <si>
    <t xml:space="preserve">Вершигора Дарія Олегівна </t>
  </si>
  <si>
    <t>SI2024_1735</t>
  </si>
  <si>
    <t>Репетій Катерина Вадимівна</t>
  </si>
  <si>
    <t>SI2024_1736</t>
  </si>
  <si>
    <t>Кравченко Ольга Олексіївна</t>
  </si>
  <si>
    <t>SI2024_1737</t>
  </si>
  <si>
    <t>Олена Миколаївна Гребінь</t>
  </si>
  <si>
    <t>SI2024_1738</t>
  </si>
  <si>
    <t xml:space="preserve">Соколовська Вікторія Віталіївна </t>
  </si>
  <si>
    <t>SI2024_1739</t>
  </si>
  <si>
    <t>Івашина Олександр Флорович</t>
  </si>
  <si>
    <t>SI2024_1740</t>
  </si>
  <si>
    <t xml:space="preserve">Медведюк Ілля Анатолійович </t>
  </si>
  <si>
    <t>SI2024_1741</t>
  </si>
  <si>
    <t xml:space="preserve">Білан Олена Леонідівна </t>
  </si>
  <si>
    <t>SI2024_1742</t>
  </si>
  <si>
    <t>Івашина Світлана Юріївна</t>
  </si>
  <si>
    <t>SI2024_1743</t>
  </si>
  <si>
    <t>Меліхова Тетяна Олегівна</t>
  </si>
  <si>
    <t>SI2024_1744</t>
  </si>
  <si>
    <t xml:space="preserve">Романенко Вікторія Валеріївна </t>
  </si>
  <si>
    <t>SI2024_1745</t>
  </si>
  <si>
    <t>Меліхов Євгеній Валентинович</t>
  </si>
  <si>
    <t>SI2024_1746</t>
  </si>
  <si>
    <t xml:space="preserve">Марценюк Олена Василівна </t>
  </si>
  <si>
    <t>SI2024_1747</t>
  </si>
  <si>
    <t>Овчарик Зоряна Дем,янівна</t>
  </si>
  <si>
    <t>SI2024_1748</t>
  </si>
  <si>
    <t>Петрик Софія Сергіївна</t>
  </si>
  <si>
    <t>SI2024_1749</t>
  </si>
  <si>
    <t>Юр'як Уляна Омелянівна</t>
  </si>
  <si>
    <t>SI2024_1750</t>
  </si>
  <si>
    <t xml:space="preserve">Мельник Катерина Іванівна </t>
  </si>
  <si>
    <t>SI2024_1751</t>
  </si>
  <si>
    <t>Рожко Ксенія Володимирівна</t>
  </si>
  <si>
    <t>SI2024_1752</t>
  </si>
  <si>
    <t>Віталіна Щербина</t>
  </si>
  <si>
    <t>SI2024_1753</t>
  </si>
  <si>
    <t xml:space="preserve">Денисюк Анна Михайлівна </t>
  </si>
  <si>
    <t>SI2024_1754</t>
  </si>
  <si>
    <t>Расулова Тетяна Миколаївна</t>
  </si>
  <si>
    <t>SI2024_1755</t>
  </si>
  <si>
    <t>Шиманська Тетяна Іванівна</t>
  </si>
  <si>
    <t>SI2024_1756</t>
  </si>
  <si>
    <t>Андрущенко Ольга Володимирівна</t>
  </si>
  <si>
    <t>SI2024_1757</t>
  </si>
  <si>
    <t>Загідуліна Наталія  Георгіївна</t>
  </si>
  <si>
    <t>SI2024_1758</t>
  </si>
  <si>
    <t>Мержинський Євгеній Костянтинович</t>
  </si>
  <si>
    <t>SI2024_1759</t>
  </si>
  <si>
    <t>Вячеслав Валерійович Черняховський</t>
  </si>
  <si>
    <t>SI2024_1760</t>
  </si>
  <si>
    <t>Мерзлова Дар‘я Олександрівна</t>
  </si>
  <si>
    <t>SI2024_1761</t>
  </si>
  <si>
    <t>Коломієць Ростислав Анатолійович</t>
  </si>
  <si>
    <t>SI2024_1762</t>
  </si>
  <si>
    <t xml:space="preserve">Зимовець Анастасія Іванівна </t>
  </si>
  <si>
    <t>SI2024_1763</t>
  </si>
  <si>
    <t xml:space="preserve">Перевозняк Василь Миколайович </t>
  </si>
  <si>
    <t>SI2024_1764</t>
  </si>
  <si>
    <t>Борисевич Світлана Гнатівна</t>
  </si>
  <si>
    <t>SI2024_1765</t>
  </si>
  <si>
    <t>Бакалова Наталія Миколаївна</t>
  </si>
  <si>
    <t>SI2024_1766</t>
  </si>
  <si>
    <t>Метеленко Наталя Георгіївна</t>
  </si>
  <si>
    <t>SI2024_1767</t>
  </si>
  <si>
    <t xml:space="preserve">Оглобліна Вікторія Олександрівна </t>
  </si>
  <si>
    <t>SI2024_1768</t>
  </si>
  <si>
    <t xml:space="preserve">Кафідова Поліна Олексіївна </t>
  </si>
  <si>
    <t>SI2024_1769</t>
  </si>
  <si>
    <t>Медведський Євгеній Віталійович</t>
  </si>
  <si>
    <t>SI2024_1770</t>
  </si>
  <si>
    <t xml:space="preserve">Дяченко Вікторія Олексіївна </t>
  </si>
  <si>
    <t>SI2024_1771</t>
  </si>
  <si>
    <t>Крилова Олена Валер'янівна</t>
  </si>
  <si>
    <t>SI2024_1772</t>
  </si>
  <si>
    <t xml:space="preserve">Сеник Єлізавета Олександрівна </t>
  </si>
  <si>
    <t>SI2024_1773</t>
  </si>
  <si>
    <t>Богомаз Карина Олексіївна</t>
  </si>
  <si>
    <t>SI2024_1774</t>
  </si>
  <si>
    <t>Бережний Євген Сергійович</t>
  </si>
  <si>
    <t>SI2024_1775</t>
  </si>
  <si>
    <t>Овчаренко Софія Миколаївна</t>
  </si>
  <si>
    <t>SI2024_1776</t>
  </si>
  <si>
    <t>Курська Марія Ігорівна</t>
  </si>
  <si>
    <t>SI2024_1777</t>
  </si>
  <si>
    <t>Сауляк Софія Павлівна</t>
  </si>
  <si>
    <t>SI2024_1778</t>
  </si>
  <si>
    <t xml:space="preserve">Данилюк Михайло Миколайович </t>
  </si>
  <si>
    <t>SI2024_1779</t>
  </si>
  <si>
    <t xml:space="preserve">Чернега Вероніка Володимирівна </t>
  </si>
  <si>
    <t>SI2024_1780</t>
  </si>
  <si>
    <t>Галас Олексій Сергійович</t>
  </si>
  <si>
    <t>SI2024_1781</t>
  </si>
  <si>
    <t>Басараб Володимир Ярославович</t>
  </si>
  <si>
    <t>SI2024_1782</t>
  </si>
  <si>
    <t>Середюк Ольга Ярославівна</t>
  </si>
  <si>
    <t>SI2024_1783</t>
  </si>
  <si>
    <t>Хмільник Наталія Володимирівна</t>
  </si>
  <si>
    <t>SI2024_1784</t>
  </si>
  <si>
    <t>Голик Аліна Олександрівна</t>
  </si>
  <si>
    <t>SI2024_1785</t>
  </si>
  <si>
    <t xml:space="preserve">Марич Лілія Юріївна </t>
  </si>
  <si>
    <t>SI2024_1786</t>
  </si>
  <si>
    <t>Костенко Юрій Олексійович</t>
  </si>
  <si>
    <t>SI2024_1787</t>
  </si>
  <si>
    <t>Бондар Галина Анатоліївна</t>
  </si>
  <si>
    <t>SI2024_1788</t>
  </si>
  <si>
    <t>Бартельова Алла Анатоліївна</t>
  </si>
  <si>
    <t>SI2024_1789</t>
  </si>
  <si>
    <t xml:space="preserve">Коваленко Роман Юрійович </t>
  </si>
  <si>
    <t>SI2024_1790</t>
  </si>
  <si>
    <t>Рудик Вікторія Сергіївна</t>
  </si>
  <si>
    <t>SI2024_1791</t>
  </si>
  <si>
    <t xml:space="preserve">Марич Юрій Степанович </t>
  </si>
  <si>
    <t>SI2024_1792</t>
  </si>
  <si>
    <t xml:space="preserve">Надич Лідія Василівна </t>
  </si>
  <si>
    <t>SI2024_1793</t>
  </si>
  <si>
    <t>Рагуліна Ірина Іванівна</t>
  </si>
  <si>
    <t>SI2024_1794</t>
  </si>
  <si>
    <t>Андріянова Анна Русланівна</t>
  </si>
  <si>
    <t>SI2024_1795</t>
  </si>
  <si>
    <t xml:space="preserve">Поліщук Вадим Григорович </t>
  </si>
  <si>
    <t>SI2024_1796</t>
  </si>
  <si>
    <t>Пестовська Зоя Станіславівна</t>
  </si>
  <si>
    <t>SI2024_1797</t>
  </si>
  <si>
    <t>Грицук Юрій Валерійович</t>
  </si>
  <si>
    <t>SI2024_1798</t>
  </si>
  <si>
    <t>Багнат Олександр Павлович</t>
  </si>
  <si>
    <t>SI2024_1799</t>
  </si>
  <si>
    <t>Єщенко Олена Петрівна</t>
  </si>
  <si>
    <t>SI2024_1800</t>
  </si>
  <si>
    <t>Білан Роман Володимирович</t>
  </si>
  <si>
    <t>SI2024_1801</t>
  </si>
  <si>
    <t>Єщенко Наталія Петрівна</t>
  </si>
  <si>
    <t>SI2024_1802</t>
  </si>
  <si>
    <t>Шуляк Ксенія Миколаївна</t>
  </si>
  <si>
    <t>SI2024_1803</t>
  </si>
  <si>
    <t xml:space="preserve">Луцак Ярина Миколаївна </t>
  </si>
  <si>
    <t>SI2024_1804</t>
  </si>
  <si>
    <t xml:space="preserve">Огренич Юлія Олександрівна </t>
  </si>
  <si>
    <t>SI2024_1805</t>
  </si>
  <si>
    <t xml:space="preserve">Веліченко Дмитро Святославович </t>
  </si>
  <si>
    <t>SI2024_1806</t>
  </si>
  <si>
    <t>Опилат Яна Петрівна</t>
  </si>
  <si>
    <t>SI2024_1807</t>
  </si>
  <si>
    <t>Білан Владислав Олександрович</t>
  </si>
  <si>
    <t>SI2024_1808</t>
  </si>
  <si>
    <t>Ткач Валентина Михайлівна</t>
  </si>
  <si>
    <t>SI2024_1809</t>
  </si>
  <si>
    <t xml:space="preserve">Гордієнко Аліна Василівна </t>
  </si>
  <si>
    <t>SI2024_1810</t>
  </si>
  <si>
    <t xml:space="preserve">Вовк Галина Іванівна </t>
  </si>
  <si>
    <t>SI2024_1811</t>
  </si>
  <si>
    <t>Моргаль Світлана Петрівна</t>
  </si>
  <si>
    <t>SI2024_1812</t>
  </si>
  <si>
    <t>Шарамок Яна Гуріївна</t>
  </si>
  <si>
    <t>SI2024_1813</t>
  </si>
  <si>
    <t>Рудень Ліліана Віталіївна</t>
  </si>
  <si>
    <t>SI2024_1814</t>
  </si>
  <si>
    <t>Криховський Микола Михайлович</t>
  </si>
  <si>
    <t>SI2024_1815</t>
  </si>
  <si>
    <t xml:space="preserve">Вдовиченко Ліна Віталіївна </t>
  </si>
  <si>
    <t>SI2024_1816</t>
  </si>
  <si>
    <t>Козинець Каріна Віталіївна</t>
  </si>
  <si>
    <t>SI2024_1817</t>
  </si>
  <si>
    <t>Хорошун Вікторія Василівна</t>
  </si>
  <si>
    <t>SI2024_1818</t>
  </si>
  <si>
    <t>Довгошей Олена Олександрівна</t>
  </si>
  <si>
    <t>SI2024_1819</t>
  </si>
  <si>
    <t xml:space="preserve">Кравчук Наталія Іванівна </t>
  </si>
  <si>
    <t>SI2024_1820</t>
  </si>
  <si>
    <t>Зіненко Неллі Рафаелівна</t>
  </si>
  <si>
    <t>SI2024_1821</t>
  </si>
  <si>
    <t>Бабенко-Левада Вікторія Геннадіївна</t>
  </si>
  <si>
    <t>SI2024_1822</t>
  </si>
  <si>
    <t>Сова Вікторія Миколаївна</t>
  </si>
  <si>
    <t>SI2024_1823</t>
  </si>
  <si>
    <t>Чкан Ірина Олександрівна</t>
  </si>
  <si>
    <t>SI2024_1824</t>
  </si>
  <si>
    <t>Мисенко Софія Владиславівна</t>
  </si>
  <si>
    <t>SI2024_1825</t>
  </si>
  <si>
    <t>Умеренко Олена Володимирівна</t>
  </si>
  <si>
    <t>SI2024_1826</t>
  </si>
  <si>
    <t xml:space="preserve">Зоря Світлана Петрівна </t>
  </si>
  <si>
    <t>SI2024_1827</t>
  </si>
  <si>
    <t>Канюк Тетяна Іванівна</t>
  </si>
  <si>
    <t>SI2024_1828</t>
  </si>
  <si>
    <t xml:space="preserve">Паламар Катерина Романівна </t>
  </si>
  <si>
    <t>SI2024_1829</t>
  </si>
  <si>
    <t>Семенюк Олександр Петрович</t>
  </si>
  <si>
    <t>SI2024_1830</t>
  </si>
  <si>
    <t>Процик Марія Миколаївна</t>
  </si>
  <si>
    <t>SI2024_1831</t>
  </si>
  <si>
    <t>Шинкарик Іван Васильович</t>
  </si>
  <si>
    <t>SI2024_1832</t>
  </si>
  <si>
    <t>Мікуляк Катерина Анатоліївна</t>
  </si>
  <si>
    <t>SI2024_1833</t>
  </si>
  <si>
    <t>Федоренко Людмила Володимирівна</t>
  </si>
  <si>
    <t>SI2024_1834</t>
  </si>
  <si>
    <t>Палажченко Андрій Сергійович</t>
  </si>
  <si>
    <t>SI2024_1835</t>
  </si>
  <si>
    <t xml:space="preserve">Кочмарук Ольга Михайлівна </t>
  </si>
  <si>
    <t>SI2024_1836</t>
  </si>
  <si>
    <t>Ілюхіна Василина Вікторівна</t>
  </si>
  <si>
    <t>SI2024_1837</t>
  </si>
  <si>
    <t>Тимошик Наталія Степанівна</t>
  </si>
  <si>
    <t>SI2024_1838</t>
  </si>
  <si>
    <t>Келюхова Юлія Вікторівна</t>
  </si>
  <si>
    <t>SI2024_1839</t>
  </si>
  <si>
    <t xml:space="preserve">Потапова Анжела Юріївна </t>
  </si>
  <si>
    <t>SI2024_1840</t>
  </si>
  <si>
    <t>Мосійчук Алла Ярославівна</t>
  </si>
  <si>
    <t>SI2024_1841</t>
  </si>
  <si>
    <t>Томас Ірина Георгіївна</t>
  </si>
  <si>
    <t>SI2024_1842</t>
  </si>
  <si>
    <t>Севастьянов Владислав Віталійович</t>
  </si>
  <si>
    <t>SI2024_1843</t>
  </si>
  <si>
    <t>Харечко Валентин Олександрович</t>
  </si>
  <si>
    <t>SI2024_1844</t>
  </si>
  <si>
    <t xml:space="preserve">Голуб Наталія Володимирівна </t>
  </si>
  <si>
    <t>SI2024_1845</t>
  </si>
  <si>
    <t>Проценко Наталія Анатоліївна</t>
  </si>
  <si>
    <t>SI2024_1846</t>
  </si>
  <si>
    <t>Новікова Людмила Флорівна</t>
  </si>
  <si>
    <t>SI2024_1847</t>
  </si>
  <si>
    <t xml:space="preserve">Ковбаса Тетяна Вікторівна </t>
  </si>
  <si>
    <t>SI2024_1848</t>
  </si>
  <si>
    <t xml:space="preserve">Пилипів Ольга Михайлівна </t>
  </si>
  <si>
    <t>SI2024_1849</t>
  </si>
  <si>
    <t>Нестерчук Тетяна Володимирівна</t>
  </si>
  <si>
    <t>SI2024_1850</t>
  </si>
  <si>
    <t>Рожко Зоя Павлівна</t>
  </si>
  <si>
    <t>SI2024_1851</t>
  </si>
  <si>
    <t xml:space="preserve">Довгань Галина Дмитрівна </t>
  </si>
  <si>
    <t>SI2024_1852</t>
  </si>
  <si>
    <t>Батанін Артем Дмитрович</t>
  </si>
  <si>
    <t>SI2024_1853</t>
  </si>
  <si>
    <t>Пиріг Світлана Олександрівна</t>
  </si>
  <si>
    <t>SI2024_1854</t>
  </si>
  <si>
    <t>Кучерівська Софія Степанівна</t>
  </si>
  <si>
    <t>SI2024_1855</t>
  </si>
  <si>
    <t xml:space="preserve">Блаженчук Леся Євгенівна </t>
  </si>
  <si>
    <t>SI2024_1856</t>
  </si>
  <si>
    <t xml:space="preserve">Сокол Людмила Віталіївна </t>
  </si>
  <si>
    <t>SI2024_1857</t>
  </si>
  <si>
    <t>Гаркуша Лія Анатоліївна</t>
  </si>
  <si>
    <t>SI2024_1858</t>
  </si>
  <si>
    <t xml:space="preserve">Рубан Аліна Вячеславівна </t>
  </si>
  <si>
    <t>SI2024_1859</t>
  </si>
  <si>
    <t xml:space="preserve">Біднюк Оксана Вікторівна </t>
  </si>
  <si>
    <t>SI2024_1860</t>
  </si>
  <si>
    <t>Нечипоренко Аліна Володимирівна</t>
  </si>
  <si>
    <t>SI2024_1861</t>
  </si>
  <si>
    <t>Кужелєв Михайло Олександрович</t>
  </si>
  <si>
    <t>SI2024_1862</t>
  </si>
  <si>
    <t>Скрипник Микола Євгенович</t>
  </si>
  <si>
    <t>SI2024_1863</t>
  </si>
  <si>
    <t>Гладик Олександра Василівна</t>
  </si>
  <si>
    <t>SI2024_1864</t>
  </si>
  <si>
    <t>Ігнатенко Леся Євгенівна</t>
  </si>
  <si>
    <t>SI2024_1865</t>
  </si>
  <si>
    <t xml:space="preserve">Страхова Антоніна Анатоліївна </t>
  </si>
  <si>
    <t>SI2024_1866</t>
  </si>
  <si>
    <t>Манаїла Олеся Михайлівна</t>
  </si>
  <si>
    <t>SI2024_1867</t>
  </si>
  <si>
    <t>Горбань Катерина Володимирівна</t>
  </si>
  <si>
    <t>SI2024_1868</t>
  </si>
  <si>
    <t xml:space="preserve">Коваленко Леся Петрівна </t>
  </si>
  <si>
    <t>SI2024_1869</t>
  </si>
  <si>
    <t xml:space="preserve">Іридчин Світлана Володимирівна </t>
  </si>
  <si>
    <t>SI2024_1870</t>
  </si>
  <si>
    <t>Рудоман Тетяна Вікторівна</t>
  </si>
  <si>
    <t>SI2024_1871</t>
  </si>
  <si>
    <t>Шмакова Людмила Олександрівна</t>
  </si>
  <si>
    <t>SI2024_1872</t>
  </si>
  <si>
    <t>Слєпцова Наталія Василівна</t>
  </si>
  <si>
    <t>SI2024_1873</t>
  </si>
  <si>
    <t>Доскалюк Вікторія Фрізанівна</t>
  </si>
  <si>
    <t>SI2024_1874</t>
  </si>
  <si>
    <t>Вінницька Оксана Анатоліївна</t>
  </si>
  <si>
    <t>SI2024_1875</t>
  </si>
  <si>
    <t>Блідна Лариса Миколаївна</t>
  </si>
  <si>
    <t>SI2024_1876</t>
  </si>
  <si>
    <t xml:space="preserve">Клюс Євгенія Олександрівна </t>
  </si>
  <si>
    <t>SI2024_1877</t>
  </si>
  <si>
    <t>Чвертко Людмила Андріївна</t>
  </si>
  <si>
    <t>SI2024_1878</t>
  </si>
  <si>
    <t>Боднарюк Ірина Леонідівна</t>
  </si>
  <si>
    <t>SI2024_1879</t>
  </si>
  <si>
    <t>Миколаєць Юлія Павлівна</t>
  </si>
  <si>
    <t>SI2024_1880</t>
  </si>
  <si>
    <t>Лукутова Валентина Степанівна</t>
  </si>
  <si>
    <t>SI2024_1881</t>
  </si>
  <si>
    <t>Хавер Данііл Ігорович</t>
  </si>
  <si>
    <t>SI2024_1882</t>
  </si>
  <si>
    <t xml:space="preserve">Слижук Маріанна Віталіївна </t>
  </si>
  <si>
    <t>SI2024_1883</t>
  </si>
  <si>
    <t>Клименко Олена Вікторівна</t>
  </si>
  <si>
    <t>SI2024_1884</t>
  </si>
  <si>
    <t>Кондрацька Наталія Миколаївна</t>
  </si>
  <si>
    <t>SI2024_1885</t>
  </si>
  <si>
    <t>Котик Ольга Василівна</t>
  </si>
  <si>
    <t>SI2024_1886</t>
  </si>
  <si>
    <t>Нєізвєстна Олена Володимирівна</t>
  </si>
  <si>
    <t>SI2024_1887</t>
  </si>
  <si>
    <t>Квець Іван Петрович</t>
  </si>
  <si>
    <t>SI2024_1888</t>
  </si>
  <si>
    <t>Будрик Оксана Ігорівна</t>
  </si>
  <si>
    <t>SI2024_1889</t>
  </si>
  <si>
    <t>Коваленко Юлія Михайлівна</t>
  </si>
  <si>
    <t>SI2024_1890</t>
  </si>
  <si>
    <t>Михайлюк Валентина Володимирівна</t>
  </si>
  <si>
    <t>SI2024_1891</t>
  </si>
  <si>
    <t>Тарасенко Денис Вадимович</t>
  </si>
  <si>
    <t>SI2024_1892</t>
  </si>
  <si>
    <t xml:space="preserve">Ротар Віра Віталіївна </t>
  </si>
  <si>
    <t>SI2024_1893</t>
  </si>
  <si>
    <t xml:space="preserve">Янова Вікторія Миколаївна </t>
  </si>
  <si>
    <t>SI2024_1894</t>
  </si>
  <si>
    <t>Людмила Пушкіна</t>
  </si>
  <si>
    <t>SI2024_1895</t>
  </si>
  <si>
    <t>Подкоаева Оксана Володимирівна</t>
  </si>
  <si>
    <t>SI2024_1896</t>
  </si>
  <si>
    <t xml:space="preserve">Бірзул Наталія Дмитрівна </t>
  </si>
  <si>
    <t>SI2024_1897</t>
  </si>
  <si>
    <t>Ромашко Сергій Олексійович</t>
  </si>
  <si>
    <t>SI2024_1898</t>
  </si>
  <si>
    <t>Супрун Наталія Вікторівна</t>
  </si>
  <si>
    <t>SI2024_1899</t>
  </si>
  <si>
    <t>Шуляренко Світлана Миколаївна</t>
  </si>
  <si>
    <t>SI2024_1900</t>
  </si>
  <si>
    <t xml:space="preserve">Коханова Олена Федорівна </t>
  </si>
  <si>
    <t>SI2024_1901</t>
  </si>
  <si>
    <t>Ломачинська Ірина Анатоліївна</t>
  </si>
  <si>
    <t>SI2024_1902</t>
  </si>
  <si>
    <t>Зубко Наталія Сергіївна</t>
  </si>
  <si>
    <t>SI2024_1903</t>
  </si>
  <si>
    <t xml:space="preserve">Лабзун Аліна Акімівна </t>
  </si>
  <si>
    <t>SI2024_1904</t>
  </si>
  <si>
    <t>Мазнєва Єлизавета Сергіївна</t>
  </si>
  <si>
    <t>SI2024_1905</t>
  </si>
  <si>
    <t xml:space="preserve">Плуталова Катерина Вадимівна </t>
  </si>
  <si>
    <t>SI2024_1906</t>
  </si>
  <si>
    <t xml:space="preserve">Трощук Любомир Любомирович </t>
  </si>
  <si>
    <t>SI2024_1907</t>
  </si>
  <si>
    <t>Ющенко Тетяна Олександрівна</t>
  </si>
  <si>
    <t>SI2024_1908</t>
  </si>
  <si>
    <t>Лимар Олена Федорівна</t>
  </si>
  <si>
    <t>SI2024_1909</t>
  </si>
  <si>
    <t>Хмелинська Алла Юріївна</t>
  </si>
  <si>
    <t>SI2024_1910</t>
  </si>
  <si>
    <t xml:space="preserve">Смоляк Олександра Олегівна </t>
  </si>
  <si>
    <t>SI2024_1911</t>
  </si>
  <si>
    <t xml:space="preserve">Марковська Катерина Анатоліївна </t>
  </si>
  <si>
    <t>SI2024_1912</t>
  </si>
  <si>
    <t>Пристемський Олександр Станіславович</t>
  </si>
  <si>
    <t>SI2024_1913</t>
  </si>
  <si>
    <t xml:space="preserve">Луньо Микола Орестович </t>
  </si>
  <si>
    <t>SI2024_1914</t>
  </si>
  <si>
    <t>Гаврилюк Лілія Миколаївна</t>
  </si>
  <si>
    <t>SI2024_1915</t>
  </si>
  <si>
    <t>Кучер Андрій Анатолійович</t>
  </si>
  <si>
    <t>SI2024_1916</t>
  </si>
  <si>
    <t>Чукевич Оксана Миколаївна</t>
  </si>
  <si>
    <t>SI2024_1917</t>
  </si>
  <si>
    <t>Скородзієвська Лариса Василівна</t>
  </si>
  <si>
    <t>SI2024_1918</t>
  </si>
  <si>
    <t>Хоша Марина Олександрівна</t>
  </si>
  <si>
    <t>SI2024_1919</t>
  </si>
  <si>
    <t>Цьомко-Крук Іванна Вікторівна</t>
  </si>
  <si>
    <t>SI2024_1920</t>
  </si>
  <si>
    <t>Клопов Іван</t>
  </si>
  <si>
    <t>SI2024_1921</t>
  </si>
  <si>
    <t>Рахімова Ірина Іванівна</t>
  </si>
  <si>
    <t>SI2024_1922</t>
  </si>
  <si>
    <t>Кукурудзяк Леся Василівна</t>
  </si>
  <si>
    <t>SI2024_1923</t>
  </si>
  <si>
    <t xml:space="preserve">Белюженко Марія Валентинівна </t>
  </si>
  <si>
    <t>SI2024_1924</t>
  </si>
  <si>
    <t>Коверза Вікторія Семенівна</t>
  </si>
  <si>
    <t>SI2024_1925</t>
  </si>
  <si>
    <t>Сергеєв Артем Миколайович</t>
  </si>
  <si>
    <t>SI2024_1926</t>
  </si>
  <si>
    <t>Сушкова Анна Сергіївна</t>
  </si>
  <si>
    <t>SI2024_1927</t>
  </si>
  <si>
    <t>Кондира Олена</t>
  </si>
  <si>
    <t>SI2024_1928</t>
  </si>
  <si>
    <t>Мажора Наталія Миколаївна</t>
  </si>
  <si>
    <t>SI2024_1929</t>
  </si>
  <si>
    <t>В'юнник Яна Анатоліївна</t>
  </si>
  <si>
    <t>SI2024_1930</t>
  </si>
  <si>
    <t>Майя Мотренко</t>
  </si>
  <si>
    <t>SI2024_1931</t>
  </si>
  <si>
    <t>Палій Марина Василівна</t>
  </si>
  <si>
    <t>SI2024_1932</t>
  </si>
  <si>
    <t>Нікольчук В.В.</t>
  </si>
  <si>
    <t>SI2024_1933</t>
  </si>
  <si>
    <t>Прокопчук Олена Тодорівна</t>
  </si>
  <si>
    <t>SI2024_1934</t>
  </si>
  <si>
    <t>Нікольчук Юлія Миколаївна</t>
  </si>
  <si>
    <t>SI2024_1935</t>
  </si>
  <si>
    <t xml:space="preserve">Пастушенко Анжела Володимирівна </t>
  </si>
  <si>
    <t>SI2024_1936</t>
  </si>
  <si>
    <t>Орленко Яна Анатоліївна</t>
  </si>
  <si>
    <t>SI2024_1937</t>
  </si>
  <si>
    <t xml:space="preserve">Лаврінець Ярослава Вікторівна </t>
  </si>
  <si>
    <t>SI2024_1938</t>
  </si>
  <si>
    <t>Шостка Анна Миколаївна</t>
  </si>
  <si>
    <t>SI2024_1939</t>
  </si>
  <si>
    <t>Гончарук Дарина Анатоліївна</t>
  </si>
  <si>
    <t>SI2024_1940</t>
  </si>
  <si>
    <t>Драчук Ганна</t>
  </si>
  <si>
    <t>SI2024_1941</t>
  </si>
  <si>
    <t>Ільченко Галина Юріївна</t>
  </si>
  <si>
    <t>SI2024_1942</t>
  </si>
  <si>
    <t>Гребінська Світлана Іванівна</t>
  </si>
  <si>
    <t>SI2024_1943</t>
  </si>
  <si>
    <t xml:space="preserve">Гандзюк Тетяна Юріївна </t>
  </si>
  <si>
    <t>SI2024_1944</t>
  </si>
  <si>
    <t xml:space="preserve">Гулевата Лариса Василівна </t>
  </si>
  <si>
    <t>SI2024_1945</t>
  </si>
  <si>
    <t xml:space="preserve">Кузів Юлія Володимирівна </t>
  </si>
  <si>
    <t>SI2024_1946</t>
  </si>
  <si>
    <t>Мигдаль Лілія Михайлівна</t>
  </si>
  <si>
    <t>SI2024_1947</t>
  </si>
  <si>
    <t>Тиха Світлана Іванівна</t>
  </si>
  <si>
    <t>SI2024_1948</t>
  </si>
  <si>
    <t xml:space="preserve">Тертична Юлія Олексіївна </t>
  </si>
  <si>
    <t>SI2024_1949</t>
  </si>
  <si>
    <t xml:space="preserve">Голіней Юлія Олександрівна </t>
  </si>
  <si>
    <t>SI2024_1950</t>
  </si>
  <si>
    <t>Шпомер Тетяна Олександрівна</t>
  </si>
  <si>
    <t>SI2024_1951</t>
  </si>
  <si>
    <t>Кузнецова Наталія Олександрівна</t>
  </si>
  <si>
    <t>SI2024_1952</t>
  </si>
  <si>
    <t xml:space="preserve">Потапенко Наталія Іванівна </t>
  </si>
  <si>
    <t>SI2024_1953</t>
  </si>
  <si>
    <t>Голомб Вікторія Володимирівна</t>
  </si>
  <si>
    <t>SI2024_1954</t>
  </si>
  <si>
    <t>Коваль Марія Романівна</t>
  </si>
  <si>
    <t>SI2024_1955</t>
  </si>
  <si>
    <t>Рудь Інна Юріівна</t>
  </si>
  <si>
    <t>SI2024_1956</t>
  </si>
  <si>
    <t>Ганзас Вікторія Миколаївна</t>
  </si>
  <si>
    <t>SI2024_1957</t>
  </si>
  <si>
    <t>Левкович Оксана Володимирівна</t>
  </si>
  <si>
    <t>SI2024_1958</t>
  </si>
  <si>
    <t>Петруня Богдан</t>
  </si>
  <si>
    <t>SI2024_1959</t>
  </si>
  <si>
    <t xml:space="preserve">Жилякова Олена Валеріївна </t>
  </si>
  <si>
    <t>SI2024_1960</t>
  </si>
  <si>
    <t xml:space="preserve">Грабівська Катерина Юліанівна </t>
  </si>
  <si>
    <t>SI2024_1961</t>
  </si>
  <si>
    <t>Колесник Альона Ігорівна</t>
  </si>
  <si>
    <t>SI2024_1962</t>
  </si>
  <si>
    <t>Репетій Наталя Василівна</t>
  </si>
  <si>
    <t>SI2024_1963</t>
  </si>
  <si>
    <t xml:space="preserve">Костюк Вікторія Анатоліївна </t>
  </si>
  <si>
    <t>SI2024_1964</t>
  </si>
  <si>
    <t>Козак Ганна Олександрівна</t>
  </si>
  <si>
    <t>SI2024_1965</t>
  </si>
  <si>
    <t xml:space="preserve">Рилєєв Сергій Володимирович </t>
  </si>
  <si>
    <t>SI2024_1966</t>
  </si>
  <si>
    <t>Подгорна Алла Олександрівна</t>
  </si>
  <si>
    <t>SI2024_1967</t>
  </si>
  <si>
    <t xml:space="preserve">Максименко Олена Антонівна </t>
  </si>
  <si>
    <t>SI2024_1968</t>
  </si>
  <si>
    <t>Янковський Валерій Андрійович</t>
  </si>
  <si>
    <t>SI2024_1969</t>
  </si>
  <si>
    <t>Соколова Альона Моколаївна</t>
  </si>
  <si>
    <t>SI2024_1970</t>
  </si>
  <si>
    <t>Семенюк Юліанна Валеріївна</t>
  </si>
  <si>
    <t>SI2024_1971</t>
  </si>
  <si>
    <t>Різник Юлія Сергіївна</t>
  </si>
  <si>
    <t>SI2024_1972</t>
  </si>
  <si>
    <t xml:space="preserve">Струс Михайло Романович </t>
  </si>
  <si>
    <t>SI2024_1973</t>
  </si>
  <si>
    <t>Гарасим Людмила Георгіївна</t>
  </si>
  <si>
    <t>SI2024_1974</t>
  </si>
  <si>
    <t>Рибак Ірина Леонідівна</t>
  </si>
  <si>
    <t>SI2024_1975</t>
  </si>
  <si>
    <t>Козачок Алла Василівна</t>
  </si>
  <si>
    <t>SI2024_1976</t>
  </si>
  <si>
    <t xml:space="preserve">Багрій Марта Володимирівна </t>
  </si>
  <si>
    <t>SI2024_1977</t>
  </si>
  <si>
    <t>Білокрила Ольга Яковлівна</t>
  </si>
  <si>
    <t>SI2024_1978</t>
  </si>
  <si>
    <t>Бурачок Оксана Іванівна</t>
  </si>
  <si>
    <t>SI2024_1979</t>
  </si>
  <si>
    <t xml:space="preserve">Павлович Віра Вікторівна </t>
  </si>
  <si>
    <t>SI2024_1980</t>
  </si>
  <si>
    <t>Маслій Олександра Анатоліївна</t>
  </si>
  <si>
    <t>SI2024_1981</t>
  </si>
  <si>
    <t xml:space="preserve">Дьоміна Валентина Анатоліївна </t>
  </si>
  <si>
    <t>SI2024_1982</t>
  </si>
  <si>
    <t>Шмалько Ілона Артурівна</t>
  </si>
  <si>
    <t>SI2024_1983</t>
  </si>
  <si>
    <t>Святченко Ірина Костянтинівна</t>
  </si>
  <si>
    <t>SI2024_1984</t>
  </si>
  <si>
    <t xml:space="preserve">Мартинюк Софія Володимирівна </t>
  </si>
  <si>
    <t>SI2024_1985</t>
  </si>
  <si>
    <t xml:space="preserve">Мартинюк Богдана Богданівна </t>
  </si>
  <si>
    <t>SI2024_1986</t>
  </si>
  <si>
    <t>Кущак Оксана Михайлівна</t>
  </si>
  <si>
    <t>SI2024_1987</t>
  </si>
  <si>
    <t xml:space="preserve">Гнидка Наталія Василівна </t>
  </si>
  <si>
    <t>SI2024_1988</t>
  </si>
  <si>
    <t>Ткачук Наталія Василівна</t>
  </si>
  <si>
    <t>SI2024_1989</t>
  </si>
  <si>
    <t>Стоєв Володимир Леонідович</t>
  </si>
  <si>
    <t>SI2024_1990</t>
  </si>
  <si>
    <t xml:space="preserve"> Полозова Вікторія Валеріївна</t>
  </si>
  <si>
    <t>SI2024_1991</t>
  </si>
  <si>
    <t>Рожкова Олена Євгеніївна</t>
  </si>
  <si>
    <t>SI2024_1992</t>
  </si>
  <si>
    <t xml:space="preserve">Додурич Іванна Ярославівна </t>
  </si>
  <si>
    <t>SI2024_1993</t>
  </si>
  <si>
    <t>Маначинська Юлія Анатоліївна</t>
  </si>
  <si>
    <t>SI2024_1994</t>
  </si>
  <si>
    <t xml:space="preserve">Стринадко Марія Дмитрівна </t>
  </si>
  <si>
    <t>SI2024_1995</t>
  </si>
  <si>
    <t>Трандасір Тетяна</t>
  </si>
  <si>
    <t>SI2024_1996</t>
  </si>
  <si>
    <t>Шкрабак Валентина Ярославівна</t>
  </si>
  <si>
    <t>SI2024_1997</t>
  </si>
  <si>
    <t>Сочка Катерина Андріївна</t>
  </si>
  <si>
    <t>SI2024_1998</t>
  </si>
  <si>
    <t xml:space="preserve">Бойчук Ніна Петрівна </t>
  </si>
  <si>
    <t>SI2024_1999</t>
  </si>
  <si>
    <t>Терещенко Тетяна Євгеніївна</t>
  </si>
  <si>
    <t>SI2024_2000</t>
  </si>
  <si>
    <t>Брисова ВІкторія Анатоліївна</t>
  </si>
  <si>
    <t>SI2024_2001</t>
  </si>
  <si>
    <t>Чорна Тетяна Василівна</t>
  </si>
  <si>
    <t>SI2024_2002</t>
  </si>
  <si>
    <t>Душенко Оксана Ярославівна</t>
  </si>
  <si>
    <t>SI2024_2003</t>
  </si>
  <si>
    <t>Бережна Леся Віталіївна</t>
  </si>
  <si>
    <t>SI2024_2004</t>
  </si>
  <si>
    <t>Кокоша Вікторія Миколаївна</t>
  </si>
  <si>
    <t>SI2024_2005</t>
  </si>
  <si>
    <t>Вітценко Леонід Русланович</t>
  </si>
  <si>
    <t>SI2024_2006</t>
  </si>
  <si>
    <t>Головко Олена Григорівна</t>
  </si>
  <si>
    <t>SI2024_2007</t>
  </si>
  <si>
    <t>Новаторова Поліна Олександрівна</t>
  </si>
  <si>
    <t>SI2024_2008</t>
  </si>
  <si>
    <t xml:space="preserve">Слобода Інна Вікторівна </t>
  </si>
  <si>
    <t>SI2024_2009</t>
  </si>
  <si>
    <t xml:space="preserve">Черняк Володимир Костянтинович </t>
  </si>
  <si>
    <t>SI2024_2010</t>
  </si>
  <si>
    <t>Юхименко Володимир Миколайович</t>
  </si>
  <si>
    <t>SI2024_2011</t>
  </si>
  <si>
    <t xml:space="preserve">Олішевська Наталія Миколаївна </t>
  </si>
  <si>
    <t>SI2024_2012</t>
  </si>
  <si>
    <t xml:space="preserve">Черненко Наталя Олександрівна </t>
  </si>
  <si>
    <t>SI2024_2013</t>
  </si>
  <si>
    <t xml:space="preserve">Христюк Інна Миколаївна </t>
  </si>
  <si>
    <t>SI2024_2014</t>
  </si>
  <si>
    <t xml:space="preserve">Таршина Тетяна Володимирівна </t>
  </si>
  <si>
    <t>SI2024_2015</t>
  </si>
  <si>
    <t>Сегеда Світлана Василівна</t>
  </si>
  <si>
    <t>SI2024_2016</t>
  </si>
  <si>
    <t xml:space="preserve">Худолій Максим Романович </t>
  </si>
  <si>
    <t>SI2024_2017</t>
  </si>
  <si>
    <t xml:space="preserve">Веремеєнко Юлія Андріївна </t>
  </si>
  <si>
    <t>SI2024_2018</t>
  </si>
  <si>
    <t>Гриліцька Анжела Вікторівна</t>
  </si>
  <si>
    <t>SI2024_2019</t>
  </si>
  <si>
    <t>Новоселецька Анна Олександрівна</t>
  </si>
  <si>
    <t>SI2024_2020</t>
  </si>
  <si>
    <t xml:space="preserve">Степанчук Світлана Леонідівна </t>
  </si>
  <si>
    <t>SI2024_2021</t>
  </si>
  <si>
    <t>Маруняк Михайло Миколайович</t>
  </si>
  <si>
    <t>SI2024_2022</t>
  </si>
  <si>
    <t>Солоха Максим Сергійович</t>
  </si>
  <si>
    <t>SI2024_2023</t>
  </si>
  <si>
    <t xml:space="preserve">Лабзенко Вікторія Олександрівна </t>
  </si>
  <si>
    <t>SI2024_2024</t>
  </si>
  <si>
    <t>Драбінська Неля Іванівна</t>
  </si>
  <si>
    <t>SI2024_2025</t>
  </si>
  <si>
    <t>Баранов Андрій Леонідович</t>
  </si>
  <si>
    <t>SI2024_2026</t>
  </si>
  <si>
    <t>Городецька Людмила Петрівна</t>
  </si>
  <si>
    <t>SI2024_2027</t>
  </si>
  <si>
    <t>Мельник Олена Василівна</t>
  </si>
  <si>
    <t>SI2024_2028</t>
  </si>
  <si>
    <t xml:space="preserve">Тверітінова Тетяна Вікторівна </t>
  </si>
  <si>
    <t>SI2024_2029</t>
  </si>
  <si>
    <t>Сухоцький Дмитро Олексійович</t>
  </si>
  <si>
    <t>SI2024_2030</t>
  </si>
  <si>
    <t xml:space="preserve">Каленська Алла Володимирівна </t>
  </si>
  <si>
    <t>SI2024_2031</t>
  </si>
  <si>
    <t>Вишивана Богдана Михайлівна</t>
  </si>
  <si>
    <t>SI2024_2032</t>
  </si>
  <si>
    <t>Дусан Владислав Ігорович</t>
  </si>
  <si>
    <t>SI2024_2033</t>
  </si>
  <si>
    <t>Бойко Анна Леонідівна</t>
  </si>
  <si>
    <t>SI2024_2034</t>
  </si>
  <si>
    <t>Бурбела Алла Леонідівна</t>
  </si>
  <si>
    <t>SI2024_2035</t>
  </si>
  <si>
    <t xml:space="preserve">Семенюк Богдан Ігорович </t>
  </si>
  <si>
    <t>SI2024_2036</t>
  </si>
  <si>
    <t>Гільова Ірина Степанівна</t>
  </si>
  <si>
    <t>SI2024_2037</t>
  </si>
  <si>
    <t xml:space="preserve">Савчук Іванна Василівна </t>
  </si>
  <si>
    <t>SI2024_2038</t>
  </si>
  <si>
    <t xml:space="preserve">Веретко Світлана Нестерівна </t>
  </si>
  <si>
    <t>SI2024_2039</t>
  </si>
  <si>
    <t>Павлюк Ірина Ярославівна</t>
  </si>
  <si>
    <t>SI2024_2040</t>
  </si>
  <si>
    <t>Калушка Любов Володимирівна</t>
  </si>
  <si>
    <t>SI2024_2041</t>
  </si>
  <si>
    <t xml:space="preserve">Гузенко Дмитро Олександрович </t>
  </si>
  <si>
    <t>SI2024_2042</t>
  </si>
  <si>
    <t>Вихарева Юлія Анатоліївна</t>
  </si>
  <si>
    <t>SI2024_2043</t>
  </si>
  <si>
    <t>Шурубура Ірина Володимирівна</t>
  </si>
  <si>
    <t>SI2024_2044</t>
  </si>
  <si>
    <t>Філончук Зоя Володимирівна</t>
  </si>
  <si>
    <t>SI2024_2045</t>
  </si>
  <si>
    <t>Паламарюк Анастасія Василівна</t>
  </si>
  <si>
    <t>SI2024_2046</t>
  </si>
  <si>
    <t>Дученко Ганна Вікторівна</t>
  </si>
  <si>
    <t>SI2024_2047</t>
  </si>
  <si>
    <t>Гнип Наталія Олексіївна</t>
  </si>
  <si>
    <t>SI2024_2048</t>
  </si>
  <si>
    <t xml:space="preserve">Воробйова Марія Олександрівна </t>
  </si>
  <si>
    <t>SI2024_2049</t>
  </si>
  <si>
    <t>Шпак Михайло Олександрович</t>
  </si>
  <si>
    <t>SI2024_2050</t>
  </si>
  <si>
    <t>Задорожня Лариса Михайлівна</t>
  </si>
  <si>
    <t>SI2024_2051</t>
  </si>
  <si>
    <t>Лук'янів Владислав Русланович</t>
  </si>
  <si>
    <t>SI2024_2052</t>
  </si>
  <si>
    <t>Водоп'янов Роман Вікторович</t>
  </si>
  <si>
    <t>SI2024_2053</t>
  </si>
  <si>
    <t>Гордієнко Анна Юріївна</t>
  </si>
  <si>
    <t>SI2024_2054</t>
  </si>
  <si>
    <t>Вакаров Михайло Михайлович</t>
  </si>
  <si>
    <t>SI2024_2055</t>
  </si>
  <si>
    <t>Тацюк Олександра Павлівна</t>
  </si>
  <si>
    <t>SI2024_2056</t>
  </si>
  <si>
    <t>Вакаров Олена Степанівна</t>
  </si>
  <si>
    <t>SI2024_2057</t>
  </si>
  <si>
    <t xml:space="preserve">Євлаш Ангеліна Ігорівна </t>
  </si>
  <si>
    <t>SI2024_2058</t>
  </si>
  <si>
    <t>В'язовий Сергій Михайлович</t>
  </si>
  <si>
    <t>SI2024_2059</t>
  </si>
  <si>
    <t>Грицьків Вікторія Русланівна</t>
  </si>
  <si>
    <t>SI2024_2060</t>
  </si>
  <si>
    <t>Здрок Ірина Миколаївна</t>
  </si>
  <si>
    <t>SI2024_2061</t>
  </si>
  <si>
    <t>Бридун Євгеній</t>
  </si>
  <si>
    <t>SI2024_2062</t>
  </si>
  <si>
    <t>Бранашко Дмитро Васильович</t>
  </si>
  <si>
    <t>SI2024_2063</t>
  </si>
  <si>
    <t>Крамарева Ольга  Вікторівна</t>
  </si>
  <si>
    <t>SI2024_2064</t>
  </si>
  <si>
    <t xml:space="preserve">Гончар Каріна Богданівна </t>
  </si>
  <si>
    <t>SI2024_2065</t>
  </si>
  <si>
    <t>Гаркава Лариса Олександрівна</t>
  </si>
  <si>
    <t>SI2024_2066</t>
  </si>
  <si>
    <t>Яцура Анастасія Андріївна</t>
  </si>
  <si>
    <t>SI2024_2067</t>
  </si>
  <si>
    <t>Дидюк Вікторія Юріївна</t>
  </si>
  <si>
    <t>SI2024_2068</t>
  </si>
  <si>
    <t xml:space="preserve">Струнь Любов Степанівна </t>
  </si>
  <si>
    <t>SI2024_2069</t>
  </si>
  <si>
    <t>Троценко Дмитро Іванович</t>
  </si>
  <si>
    <t>SI2024_2070</t>
  </si>
  <si>
    <t xml:space="preserve">Колесник Алла Анатоліївна </t>
  </si>
  <si>
    <t>SI2024_2071</t>
  </si>
  <si>
    <t>Карновська Тамара Валентинівна</t>
  </si>
  <si>
    <t>SI2024_2072</t>
  </si>
  <si>
    <t>Стародубцев Дмитро Євгенович</t>
  </si>
  <si>
    <t>SI2024_2073</t>
  </si>
  <si>
    <t xml:space="preserve">Мельник Ольга Іванівна </t>
  </si>
  <si>
    <t>SI2024_2074</t>
  </si>
  <si>
    <t>Гут Любов Василівна</t>
  </si>
  <si>
    <t>SI2024_2075</t>
  </si>
  <si>
    <t>Петрова Наталія Анатоліївна</t>
  </si>
  <si>
    <t>SI2024_2076</t>
  </si>
  <si>
    <t>Голобородько Тетяна Володимирівна</t>
  </si>
  <si>
    <t>SI2024_2077</t>
  </si>
  <si>
    <t>Курячей Віра Олександрівна</t>
  </si>
  <si>
    <t>SI2024_2078</t>
  </si>
  <si>
    <t>Лабінцева Олена Петрівна</t>
  </si>
  <si>
    <t>SI2024_2079</t>
  </si>
  <si>
    <t>Мазуров Руслан Неннадійович</t>
  </si>
  <si>
    <t>SI2024_2080</t>
  </si>
  <si>
    <t>Нікітченко Сергій Олександрович</t>
  </si>
  <si>
    <t>SI2024_2081</t>
  </si>
  <si>
    <t xml:space="preserve">Мостепан Олеся Володимирівна </t>
  </si>
  <si>
    <t>SI2024_2082</t>
  </si>
  <si>
    <t>Фока Данило Андрійович</t>
  </si>
  <si>
    <t>SI2024_2083</t>
  </si>
  <si>
    <t>Черняк Костянтин Володимирович</t>
  </si>
  <si>
    <t>SI2024_2084</t>
  </si>
  <si>
    <t xml:space="preserve">Кошмела Віта Василівна </t>
  </si>
  <si>
    <t>SI2024_2085</t>
  </si>
  <si>
    <t xml:space="preserve">Онуфрик Андрій Матвійович </t>
  </si>
  <si>
    <t>SI2024_2086</t>
  </si>
  <si>
    <t>Висоцька Яна Олегівна</t>
  </si>
  <si>
    <t>SI2024_2087</t>
  </si>
  <si>
    <t>Зіньковська Наталія Володимирівна</t>
  </si>
  <si>
    <t>SI2024_2088</t>
  </si>
  <si>
    <t>Ткаченко Наталія Володимирівна</t>
  </si>
  <si>
    <t>SI2024_2089</t>
  </si>
  <si>
    <t xml:space="preserve">Новицька Яна Володимирівна </t>
  </si>
  <si>
    <t>SI2024_2090</t>
  </si>
  <si>
    <t>Шевченко Анна Русланівна</t>
  </si>
  <si>
    <t>SI2024_2091</t>
  </si>
  <si>
    <t xml:space="preserve">Орел Анастасія Павлівна </t>
  </si>
  <si>
    <t>SI2024_2092</t>
  </si>
  <si>
    <t>Плаксіна Олена Володимирівна</t>
  </si>
  <si>
    <t>SI2024_2093</t>
  </si>
  <si>
    <t>Луговська Ганна Андріївна</t>
  </si>
  <si>
    <t>SI2024_2094</t>
  </si>
  <si>
    <t>Шпак Вікторія Юріївна</t>
  </si>
  <si>
    <t>SI2024_2095</t>
  </si>
  <si>
    <t xml:space="preserve">Ткаченко Єлизавета Юріівна </t>
  </si>
  <si>
    <t>SI2024_2096</t>
  </si>
  <si>
    <t xml:space="preserve">Зінченко Віктор Володимирович </t>
  </si>
  <si>
    <t>SI2024_2097</t>
  </si>
  <si>
    <t>Шматко Юлія Олегівна</t>
  </si>
  <si>
    <t>SI2024_2098</t>
  </si>
  <si>
    <t>Яцентюк Світлана Ярославівна</t>
  </si>
  <si>
    <t>SI2024_2099</t>
  </si>
  <si>
    <t>Назарко Ірина Вікторівна</t>
  </si>
  <si>
    <t>SI2024_2100</t>
  </si>
  <si>
    <t>Гаркуша Юлія Олександрівна</t>
  </si>
  <si>
    <t>SI2024_2101</t>
  </si>
  <si>
    <t xml:space="preserve">Хоша Вадим Віталійович </t>
  </si>
  <si>
    <t>SI2024_2102</t>
  </si>
  <si>
    <t>Коваленко Вікторія Володимирівна</t>
  </si>
  <si>
    <t>SI2024_2103</t>
  </si>
  <si>
    <t>Ющенко Ірина Володимирівна</t>
  </si>
  <si>
    <t>SI2024_2104</t>
  </si>
  <si>
    <t>Сибірцев Володимир Васильович</t>
  </si>
  <si>
    <t>SI2024_2105</t>
  </si>
  <si>
    <t>Савела Анна Андріївна</t>
  </si>
  <si>
    <t>SI2024_2106</t>
  </si>
  <si>
    <t xml:space="preserve">Матвійчук Юлія Сергіївна </t>
  </si>
  <si>
    <t>SI2024_2107</t>
  </si>
  <si>
    <t xml:space="preserve">Губа Анна В'ячеславівна </t>
  </si>
  <si>
    <t>SI2024_2108</t>
  </si>
  <si>
    <t xml:space="preserve">Галтман Тетяна Василівна </t>
  </si>
  <si>
    <t>SI2024_2109</t>
  </si>
  <si>
    <t>Торська Вікторія Ярославівна</t>
  </si>
  <si>
    <t>SI2024_2110</t>
  </si>
  <si>
    <t>Іванова Тетяна Миколаївна</t>
  </si>
  <si>
    <t>SI2024_2111</t>
  </si>
  <si>
    <t>Легенчук Оксана Анатоліївна</t>
  </si>
  <si>
    <t>SI2024_2112</t>
  </si>
  <si>
    <t>Душенко Світлана Анатоліївна</t>
  </si>
  <si>
    <t>SI2024_2113</t>
  </si>
  <si>
    <t>Коцюрба Ольга Юріївна</t>
  </si>
  <si>
    <t>SI2024_2114</t>
  </si>
  <si>
    <t xml:space="preserve">Холодна Юлія Євгеніївна </t>
  </si>
  <si>
    <t>SI2024_2115</t>
  </si>
  <si>
    <t>Шевцова Олена Йосипіна</t>
  </si>
  <si>
    <t>SI2024_2116</t>
  </si>
  <si>
    <t>Тодорова Аліна Сергіївна</t>
  </si>
  <si>
    <t>SI2024_2117</t>
  </si>
  <si>
    <t>Ткачук Валентина Віталіївна</t>
  </si>
  <si>
    <t>SI2024_2118</t>
  </si>
  <si>
    <t>Цибулькіна Наталя Володимирівна</t>
  </si>
  <si>
    <t>SI2024_2119</t>
  </si>
  <si>
    <t>Галата Ірина Петрівна</t>
  </si>
  <si>
    <t>SI2024_2120</t>
  </si>
  <si>
    <t>Кучеренко Олена Володимирівна</t>
  </si>
  <si>
    <t>SI2024_2121</t>
  </si>
  <si>
    <t>Панас Олександр Геннадійович</t>
  </si>
  <si>
    <t>SI2024_2122</t>
  </si>
  <si>
    <t>Сопко Анастасія Андріївна</t>
  </si>
  <si>
    <t>SI2024_2123</t>
  </si>
  <si>
    <t>Квасницька Раїса Степанівна</t>
  </si>
  <si>
    <t>SI2024_2124</t>
  </si>
  <si>
    <t xml:space="preserve">Ободовська Аліна Вікторівна </t>
  </si>
  <si>
    <t>SI2024_2125</t>
  </si>
  <si>
    <t>Шірінян Лада Василівна</t>
  </si>
  <si>
    <t>SI2024_2126</t>
  </si>
  <si>
    <t>Самошкіна Ірина Дмитрівна</t>
  </si>
  <si>
    <t>SI2024_2127</t>
  </si>
  <si>
    <t>Вовченко Оксана Сергіївна</t>
  </si>
  <si>
    <t>SI2024_2128</t>
  </si>
  <si>
    <t>Новіченко Оксана Михайлівна</t>
  </si>
  <si>
    <t>SI2024_2129</t>
  </si>
  <si>
    <t>Степаненко Тетяна Олександрівна</t>
  </si>
  <si>
    <t>SI2024_2130</t>
  </si>
  <si>
    <t>Лимар Валентина Анатоліївна</t>
  </si>
  <si>
    <t>SI2024_2131</t>
  </si>
  <si>
    <t>Східницька Галина Володимирівна</t>
  </si>
  <si>
    <t>SI2024_2132</t>
  </si>
  <si>
    <t>Кундис Віталій Теодозійович</t>
  </si>
  <si>
    <t>SI2024_2133</t>
  </si>
  <si>
    <t xml:space="preserve">Лупенко Марина Олександрівна </t>
  </si>
  <si>
    <t>SI2024_2134</t>
  </si>
  <si>
    <t>Пшенична Марія Володимирівна</t>
  </si>
  <si>
    <t>SI2024_2135</t>
  </si>
  <si>
    <t>Андрій Сергійович Криволапов</t>
  </si>
  <si>
    <t>SI2024_2136</t>
  </si>
  <si>
    <t>Рибак Олена Миколаївна</t>
  </si>
  <si>
    <t>SI2024_2137</t>
  </si>
  <si>
    <t>Бутенко Лариса Григорівна</t>
  </si>
  <si>
    <t>SI2024_2138</t>
  </si>
  <si>
    <t xml:space="preserve">Тартачна Маріанна Георгіївна </t>
  </si>
  <si>
    <t>SI2024_2139</t>
  </si>
  <si>
    <t xml:space="preserve">Періста Аліна Євгенівна </t>
  </si>
  <si>
    <t>SI2024_2140</t>
  </si>
  <si>
    <t xml:space="preserve">Чубак Анастасія </t>
  </si>
  <si>
    <t>SI2024_2141</t>
  </si>
  <si>
    <t>Васильєва Ольга Вікторівна</t>
  </si>
  <si>
    <t>SI2024_2142</t>
  </si>
  <si>
    <t>Іщак Олена Вікторівна</t>
  </si>
  <si>
    <t>SI2024_2143</t>
  </si>
  <si>
    <t>Гавриленко Любов Іванівна</t>
  </si>
  <si>
    <t>SI2024_2144</t>
  </si>
  <si>
    <t xml:space="preserve">Лопатовська Оксана Олександрівна </t>
  </si>
  <si>
    <t>SI2024_2145</t>
  </si>
  <si>
    <t xml:space="preserve">Воробйова Богдана Олегівна </t>
  </si>
  <si>
    <t>SI2024_2146</t>
  </si>
  <si>
    <t>Головіна Катерина Олександрівна</t>
  </si>
  <si>
    <t>SI2024_2147</t>
  </si>
  <si>
    <t xml:space="preserve">Лещик Ірина Богданівна </t>
  </si>
  <si>
    <t>SI2024_2148</t>
  </si>
  <si>
    <t xml:space="preserve">Гетьманенко Карина Володимирівна </t>
  </si>
  <si>
    <t>SI2024_2149</t>
  </si>
  <si>
    <t>Матвєєва Ірина Дмитрівна</t>
  </si>
  <si>
    <t>SI2024_2150</t>
  </si>
  <si>
    <t xml:space="preserve">Станіславова Ольга Сергіївна </t>
  </si>
  <si>
    <t>SI2024_2151</t>
  </si>
  <si>
    <t xml:space="preserve">Цибульська Анастасія Андріївна </t>
  </si>
  <si>
    <t>SI2024_2152</t>
  </si>
  <si>
    <t>Ярмола Вікторія Василівна</t>
  </si>
  <si>
    <t>SI2024_2153</t>
  </si>
  <si>
    <t>Гончар Богдан Генадійович</t>
  </si>
  <si>
    <t>SI2024_2154</t>
  </si>
  <si>
    <t>Опальчук Руслана Миколаївна</t>
  </si>
  <si>
    <t>SI2024_2155</t>
  </si>
  <si>
    <t>Конкіна Наталія Іванівна</t>
  </si>
  <si>
    <t>SI2024_2156</t>
  </si>
  <si>
    <t xml:space="preserve">Коломієць Юлія Олександрівна </t>
  </si>
  <si>
    <t>SI2024_2157</t>
  </si>
  <si>
    <t>Манілова Тетяна Володимирівна</t>
  </si>
  <si>
    <t>SI2024_2158</t>
  </si>
  <si>
    <t>Боруцька Олена Олексіївна</t>
  </si>
  <si>
    <t>SI2024_2159</t>
  </si>
  <si>
    <t>Щербатих Денис Володимирович</t>
  </si>
  <si>
    <t>SI2024_2160</t>
  </si>
  <si>
    <t>Фіалковська Анастасія Андріївна</t>
  </si>
  <si>
    <t>SI2024_2161</t>
  </si>
  <si>
    <t>Шведова Юлія Борисівна</t>
  </si>
  <si>
    <t>SI2024_2162</t>
  </si>
  <si>
    <t xml:space="preserve">Чубін Тетяна Костянтинівна </t>
  </si>
  <si>
    <t>SI2024_2163</t>
  </si>
  <si>
    <t xml:space="preserve">Ковальська Юлія Василівна </t>
  </si>
  <si>
    <t>SI2024_2164</t>
  </si>
  <si>
    <t>Канцір Ірина Анатоліївна</t>
  </si>
  <si>
    <t>SI2024_2165</t>
  </si>
  <si>
    <t>Купченко Надія Анатоліївна</t>
  </si>
  <si>
    <t>SI2024_2166</t>
  </si>
  <si>
    <t>Басько Тетяна Петрівна</t>
  </si>
  <si>
    <t>SI2024_2167</t>
  </si>
  <si>
    <t>Синиця Юлія Сергіївна</t>
  </si>
  <si>
    <t>SI2024_2168</t>
  </si>
  <si>
    <t>Бутко Ольга Володимирівна</t>
  </si>
  <si>
    <t>SI2024_2169</t>
  </si>
  <si>
    <t xml:space="preserve">Федишин Майя Пилипівна </t>
  </si>
  <si>
    <t>№ з/п</t>
  </si>
  <si>
    <t>Номер сертифіката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</si>
</sst>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w2_U6hvZPmJFAFPfwfpf" TargetMode="External"/><Relationship Id="rId21" Type="http://schemas.openxmlformats.org/officeDocument/2006/relationships/hyperlink" Target="https://talan.bank.gov.ua/get-user-certificate/w2_U6AT0x81txOwzTwlQ" TargetMode="External"/><Relationship Id="rId324" Type="http://schemas.openxmlformats.org/officeDocument/2006/relationships/hyperlink" Target="https://talan.bank.gov.ua/get-user-certificate/w2_U6ifkHrWkJ3UndVyz" TargetMode="External"/><Relationship Id="rId170" Type="http://schemas.openxmlformats.org/officeDocument/2006/relationships/hyperlink" Target="https://talan.bank.gov.ua/get-user-certificate/w2_U635BRci9Y8s7Al_4" TargetMode="External"/><Relationship Id="rId268" Type="http://schemas.openxmlformats.org/officeDocument/2006/relationships/hyperlink" Target="https://talan.bank.gov.ua/get-user-certificate/w2_U695tgxHrKEtLzZCG" TargetMode="External"/><Relationship Id="rId475" Type="http://schemas.openxmlformats.org/officeDocument/2006/relationships/hyperlink" Target="https://talan.bank.gov.ua/get-user-certificate/w2_U6V5pVHdISO8f3de7" TargetMode="External"/><Relationship Id="rId32" Type="http://schemas.openxmlformats.org/officeDocument/2006/relationships/hyperlink" Target="https://talan.bank.gov.ua/get-user-certificate/w2_U6DgDoq_xcrJn7QQ9" TargetMode="External"/><Relationship Id="rId74" Type="http://schemas.openxmlformats.org/officeDocument/2006/relationships/hyperlink" Target="https://talan.bank.gov.ua/get-user-certificate/w2_U6SyHcbr1-KMR5D2j" TargetMode="External"/><Relationship Id="rId128" Type="http://schemas.openxmlformats.org/officeDocument/2006/relationships/hyperlink" Target="https://talan.bank.gov.ua/get-user-certificate/w2_U61YzkGzDUZqbavlA" TargetMode="External"/><Relationship Id="rId335" Type="http://schemas.openxmlformats.org/officeDocument/2006/relationships/hyperlink" Target="https://talan.bank.gov.ua/get-user-certificate/w2_U6PZ9LEfPKkYYpv8l" TargetMode="External"/><Relationship Id="rId377" Type="http://schemas.openxmlformats.org/officeDocument/2006/relationships/hyperlink" Target="https://talan.bank.gov.ua/get-user-certificate/w2_U6D-YY121JUTtITUC" TargetMode="External"/><Relationship Id="rId500" Type="http://schemas.openxmlformats.org/officeDocument/2006/relationships/hyperlink" Target="https://talan.bank.gov.ua/get-user-certificate/w2_U6CLTp_xB_vz5w64l" TargetMode="External"/><Relationship Id="rId5" Type="http://schemas.openxmlformats.org/officeDocument/2006/relationships/hyperlink" Target="https://talan.bank.gov.ua/get-user-certificate/w2_U6ye35bqVmeRUudqy" TargetMode="External"/><Relationship Id="rId181" Type="http://schemas.openxmlformats.org/officeDocument/2006/relationships/hyperlink" Target="https://talan.bank.gov.ua/get-user-certificate/w2_U6Mikl36CiWIwpWBR" TargetMode="External"/><Relationship Id="rId237" Type="http://schemas.openxmlformats.org/officeDocument/2006/relationships/hyperlink" Target="https://talan.bank.gov.ua/get-user-certificate/w2_U614CObgESy1asSLF" TargetMode="External"/><Relationship Id="rId402" Type="http://schemas.openxmlformats.org/officeDocument/2006/relationships/hyperlink" Target="https://talan.bank.gov.ua/get-user-certificate/w2_U6JdRy_UeZ4aaCcpk" TargetMode="External"/><Relationship Id="rId279" Type="http://schemas.openxmlformats.org/officeDocument/2006/relationships/hyperlink" Target="https://talan.bank.gov.ua/get-user-certificate/w2_U6rj7hZtfsREvhAaM" TargetMode="External"/><Relationship Id="rId444" Type="http://schemas.openxmlformats.org/officeDocument/2006/relationships/hyperlink" Target="https://talan.bank.gov.ua/get-user-certificate/w2_U6rC1sT4cdxlSi2pT" TargetMode="External"/><Relationship Id="rId486" Type="http://schemas.openxmlformats.org/officeDocument/2006/relationships/hyperlink" Target="https://talan.bank.gov.ua/get-user-certificate/w2_U6A7TYeuocjpE-ZuU" TargetMode="External"/><Relationship Id="rId43" Type="http://schemas.openxmlformats.org/officeDocument/2006/relationships/hyperlink" Target="https://talan.bank.gov.ua/get-user-certificate/w2_U6EWhvjq7GUmgTEXV" TargetMode="External"/><Relationship Id="rId139" Type="http://schemas.openxmlformats.org/officeDocument/2006/relationships/hyperlink" Target="https://talan.bank.gov.ua/get-user-certificate/w2_U6BoUsRgqumopl7vW" TargetMode="External"/><Relationship Id="rId290" Type="http://schemas.openxmlformats.org/officeDocument/2006/relationships/hyperlink" Target="https://talan.bank.gov.ua/get-user-certificate/w2_U6QfoewYOtjG1w-9M" TargetMode="External"/><Relationship Id="rId304" Type="http://schemas.openxmlformats.org/officeDocument/2006/relationships/hyperlink" Target="https://talan.bank.gov.ua/get-user-certificate/w2_U6aZhmjxJbQMYh0LK" TargetMode="External"/><Relationship Id="rId346" Type="http://schemas.openxmlformats.org/officeDocument/2006/relationships/hyperlink" Target="https://talan.bank.gov.ua/get-user-certificate/w2_U6IOkGsjyImYWetUZ" TargetMode="External"/><Relationship Id="rId388" Type="http://schemas.openxmlformats.org/officeDocument/2006/relationships/hyperlink" Target="https://talan.bank.gov.ua/get-user-certificate/w2_U6hWxXQ7A2q48EO53" TargetMode="External"/><Relationship Id="rId511" Type="http://schemas.openxmlformats.org/officeDocument/2006/relationships/hyperlink" Target="https://talan.bank.gov.ua/get-user-certificate/w2_U68KUbThp28dcUaTt" TargetMode="External"/><Relationship Id="rId85" Type="http://schemas.openxmlformats.org/officeDocument/2006/relationships/hyperlink" Target="https://talan.bank.gov.ua/get-user-certificate/w2_U6meAcb_mcjFKafOA" TargetMode="External"/><Relationship Id="rId150" Type="http://schemas.openxmlformats.org/officeDocument/2006/relationships/hyperlink" Target="https://talan.bank.gov.ua/get-user-certificate/w2_U6hgkVaDKQLRYWyZK" TargetMode="External"/><Relationship Id="rId192" Type="http://schemas.openxmlformats.org/officeDocument/2006/relationships/hyperlink" Target="https://talan.bank.gov.ua/get-user-certificate/w2_U6fff7QchrNDZlqt1" TargetMode="External"/><Relationship Id="rId206" Type="http://schemas.openxmlformats.org/officeDocument/2006/relationships/hyperlink" Target="https://talan.bank.gov.ua/get-user-certificate/w2_U6T_WOISB0ujNVD4p" TargetMode="External"/><Relationship Id="rId413" Type="http://schemas.openxmlformats.org/officeDocument/2006/relationships/hyperlink" Target="https://talan.bank.gov.ua/get-user-certificate/w2_U6MzD5q0ytBgBcqOd" TargetMode="External"/><Relationship Id="rId248" Type="http://schemas.openxmlformats.org/officeDocument/2006/relationships/hyperlink" Target="https://talan.bank.gov.ua/get-user-certificate/w2_U6wCZs5pgYIDtyCmt" TargetMode="External"/><Relationship Id="rId455" Type="http://schemas.openxmlformats.org/officeDocument/2006/relationships/hyperlink" Target="https://talan.bank.gov.ua/get-user-certificate/w2_U61gvWEIww9HasbL_" TargetMode="External"/><Relationship Id="rId497" Type="http://schemas.openxmlformats.org/officeDocument/2006/relationships/hyperlink" Target="https://talan.bank.gov.ua/get-user-certificate/w2_U6Ct-tabh3AoMkxu5" TargetMode="External"/><Relationship Id="rId12" Type="http://schemas.openxmlformats.org/officeDocument/2006/relationships/hyperlink" Target="https://talan.bank.gov.ua/get-user-certificate/w2_U6x9IObs1b2F3MeVH" TargetMode="External"/><Relationship Id="rId108" Type="http://schemas.openxmlformats.org/officeDocument/2006/relationships/hyperlink" Target="https://talan.bank.gov.ua/get-user-certificate/w2_U6oBNsCHWy2slMIYe" TargetMode="External"/><Relationship Id="rId315" Type="http://schemas.openxmlformats.org/officeDocument/2006/relationships/hyperlink" Target="https://talan.bank.gov.ua/get-user-certificate/w2_U6X9MoqgW5pD--Mni" TargetMode="External"/><Relationship Id="rId357" Type="http://schemas.openxmlformats.org/officeDocument/2006/relationships/hyperlink" Target="https://talan.bank.gov.ua/get-user-certificate/w2_U6_mC0cuW6HaPTmvy" TargetMode="External"/><Relationship Id="rId522" Type="http://schemas.openxmlformats.org/officeDocument/2006/relationships/hyperlink" Target="https://talan.bank.gov.ua/get-user-certificate/w2_U6HuKAjkR58GmQi6N" TargetMode="External"/><Relationship Id="rId54" Type="http://schemas.openxmlformats.org/officeDocument/2006/relationships/hyperlink" Target="https://talan.bank.gov.ua/get-user-certificate/w2_U6KnKwMO4BFko4w8S" TargetMode="External"/><Relationship Id="rId96" Type="http://schemas.openxmlformats.org/officeDocument/2006/relationships/hyperlink" Target="https://talan.bank.gov.ua/get-user-certificate/w2_U6GIBkXnvhYiViCaC" TargetMode="External"/><Relationship Id="rId161" Type="http://schemas.openxmlformats.org/officeDocument/2006/relationships/hyperlink" Target="https://talan.bank.gov.ua/get-user-certificate/w2_U6HjJvFSXCc69yHDv" TargetMode="External"/><Relationship Id="rId217" Type="http://schemas.openxmlformats.org/officeDocument/2006/relationships/hyperlink" Target="https://talan.bank.gov.ua/get-user-certificate/w2_U6I4Y6Ttg7ed09fu0" TargetMode="External"/><Relationship Id="rId399" Type="http://schemas.openxmlformats.org/officeDocument/2006/relationships/hyperlink" Target="https://talan.bank.gov.ua/get-user-certificate/w2_U6pnnZiiByzH5N2FO" TargetMode="External"/><Relationship Id="rId259" Type="http://schemas.openxmlformats.org/officeDocument/2006/relationships/hyperlink" Target="https://talan.bank.gov.ua/get-user-certificate/w2_U61JR-b9QM9Y7a8z1" TargetMode="External"/><Relationship Id="rId424" Type="http://schemas.openxmlformats.org/officeDocument/2006/relationships/hyperlink" Target="https://talan.bank.gov.ua/get-user-certificate/w2_U6T--sM4ZXyhFJ3AS" TargetMode="External"/><Relationship Id="rId466" Type="http://schemas.openxmlformats.org/officeDocument/2006/relationships/hyperlink" Target="https://talan.bank.gov.ua/get-user-certificate/w2_U6wcr5OC6X3x4wILy" TargetMode="External"/><Relationship Id="rId23" Type="http://schemas.openxmlformats.org/officeDocument/2006/relationships/hyperlink" Target="https://talan.bank.gov.ua/get-user-certificate/w2_U6usKQxti6pf4WfRi" TargetMode="External"/><Relationship Id="rId119" Type="http://schemas.openxmlformats.org/officeDocument/2006/relationships/hyperlink" Target="https://talan.bank.gov.ua/get-user-certificate/w2_U6Dk-hyQ_MGt6sBUh" TargetMode="External"/><Relationship Id="rId270" Type="http://schemas.openxmlformats.org/officeDocument/2006/relationships/hyperlink" Target="https://talan.bank.gov.ua/get-user-certificate/w2_U6wxfBTvMRYzyLiqp" TargetMode="External"/><Relationship Id="rId326" Type="http://schemas.openxmlformats.org/officeDocument/2006/relationships/hyperlink" Target="https://talan.bank.gov.ua/get-user-certificate/w2_U6IAiqEsYozVTbcNU" TargetMode="External"/><Relationship Id="rId65" Type="http://schemas.openxmlformats.org/officeDocument/2006/relationships/hyperlink" Target="https://talan.bank.gov.ua/get-user-certificate/w2_U6vTUp9t01_FZ95Ty" TargetMode="External"/><Relationship Id="rId130" Type="http://schemas.openxmlformats.org/officeDocument/2006/relationships/hyperlink" Target="https://talan.bank.gov.ua/get-user-certificate/w2_U6WmOkqp2f3S2rSGP" TargetMode="External"/><Relationship Id="rId368" Type="http://schemas.openxmlformats.org/officeDocument/2006/relationships/hyperlink" Target="https://talan.bank.gov.ua/get-user-certificate/w2_U6DX04KXRyu_oku8E" TargetMode="External"/><Relationship Id="rId172" Type="http://schemas.openxmlformats.org/officeDocument/2006/relationships/hyperlink" Target="https://talan.bank.gov.ua/get-user-certificate/w2_U60KSns4pLhLC2pKl" TargetMode="External"/><Relationship Id="rId228" Type="http://schemas.openxmlformats.org/officeDocument/2006/relationships/hyperlink" Target="https://talan.bank.gov.ua/get-user-certificate/w2_U6B2hNQpj1JHb3U__" TargetMode="External"/><Relationship Id="rId435" Type="http://schemas.openxmlformats.org/officeDocument/2006/relationships/hyperlink" Target="https://talan.bank.gov.ua/get-user-certificate/w2_U6uSDgnEPN1aOxLtm" TargetMode="External"/><Relationship Id="rId477" Type="http://schemas.openxmlformats.org/officeDocument/2006/relationships/hyperlink" Target="https://talan.bank.gov.ua/get-user-certificate/w2_U6MLCGTo663WJqy2f" TargetMode="External"/><Relationship Id="rId281" Type="http://schemas.openxmlformats.org/officeDocument/2006/relationships/hyperlink" Target="https://talan.bank.gov.ua/get-user-certificate/w2_U6Rv7-q-Ef7mYiOoE" TargetMode="External"/><Relationship Id="rId337" Type="http://schemas.openxmlformats.org/officeDocument/2006/relationships/hyperlink" Target="https://talan.bank.gov.ua/get-user-certificate/w2_U6B-pmP47Ib_Idf8X" TargetMode="External"/><Relationship Id="rId502" Type="http://schemas.openxmlformats.org/officeDocument/2006/relationships/hyperlink" Target="https://talan.bank.gov.ua/get-user-certificate/w2_U6HpFtTGz_0q136tq" TargetMode="External"/><Relationship Id="rId34" Type="http://schemas.openxmlformats.org/officeDocument/2006/relationships/hyperlink" Target="https://talan.bank.gov.ua/get-user-certificate/w2_U67326_fVDHzQFf80" TargetMode="External"/><Relationship Id="rId76" Type="http://schemas.openxmlformats.org/officeDocument/2006/relationships/hyperlink" Target="https://talan.bank.gov.ua/get-user-certificate/w2_U6XwLTN4mNpcV68dh" TargetMode="External"/><Relationship Id="rId141" Type="http://schemas.openxmlformats.org/officeDocument/2006/relationships/hyperlink" Target="https://talan.bank.gov.ua/get-user-certificate/w2_U6MsxdKztlQUhdlO0" TargetMode="External"/><Relationship Id="rId379" Type="http://schemas.openxmlformats.org/officeDocument/2006/relationships/hyperlink" Target="https://talan.bank.gov.ua/get-user-certificate/w2_U6xFfwmMAm5XMQJHc" TargetMode="External"/><Relationship Id="rId7" Type="http://schemas.openxmlformats.org/officeDocument/2006/relationships/hyperlink" Target="https://talan.bank.gov.ua/get-user-certificate/w2_U6eneBZw-aX0-Cl5W" TargetMode="External"/><Relationship Id="rId183" Type="http://schemas.openxmlformats.org/officeDocument/2006/relationships/hyperlink" Target="https://talan.bank.gov.ua/get-user-certificate/w2_U6V0Km4MUdQR_G0FX" TargetMode="External"/><Relationship Id="rId239" Type="http://schemas.openxmlformats.org/officeDocument/2006/relationships/hyperlink" Target="https://talan.bank.gov.ua/get-user-certificate/w2_U6PSZ71M8SkUI2E3_" TargetMode="External"/><Relationship Id="rId390" Type="http://schemas.openxmlformats.org/officeDocument/2006/relationships/hyperlink" Target="https://talan.bank.gov.ua/get-user-certificate/w2_U6bgLxyye6Ocswc6I" TargetMode="External"/><Relationship Id="rId404" Type="http://schemas.openxmlformats.org/officeDocument/2006/relationships/hyperlink" Target="https://talan.bank.gov.ua/get-user-certificate/w2_U6y9ifFDZGg17y_Yk" TargetMode="External"/><Relationship Id="rId446" Type="http://schemas.openxmlformats.org/officeDocument/2006/relationships/hyperlink" Target="https://talan.bank.gov.ua/get-user-certificate/w2_U6Qhb2YpGS-NNwH5c" TargetMode="External"/><Relationship Id="rId250" Type="http://schemas.openxmlformats.org/officeDocument/2006/relationships/hyperlink" Target="https://talan.bank.gov.ua/get-user-certificate/w2_U61X-GzQCAWAAAbqt" TargetMode="External"/><Relationship Id="rId292" Type="http://schemas.openxmlformats.org/officeDocument/2006/relationships/hyperlink" Target="https://talan.bank.gov.ua/get-user-certificate/w2_U6ySkU6U0wBMD1w--" TargetMode="External"/><Relationship Id="rId306" Type="http://schemas.openxmlformats.org/officeDocument/2006/relationships/hyperlink" Target="https://talan.bank.gov.ua/get-user-certificate/w2_U6dO_G5rSdjJKQx4b" TargetMode="External"/><Relationship Id="rId488" Type="http://schemas.openxmlformats.org/officeDocument/2006/relationships/hyperlink" Target="https://talan.bank.gov.ua/get-user-certificate/w2_U680rTj5FCZ60dDp6" TargetMode="External"/><Relationship Id="rId45" Type="http://schemas.openxmlformats.org/officeDocument/2006/relationships/hyperlink" Target="https://talan.bank.gov.ua/get-user-certificate/w2_U6L_yJS4orVHMKr1Y" TargetMode="External"/><Relationship Id="rId87" Type="http://schemas.openxmlformats.org/officeDocument/2006/relationships/hyperlink" Target="https://talan.bank.gov.ua/get-user-certificate/w2_U6VQUEg7SXR4SZHUu" TargetMode="External"/><Relationship Id="rId110" Type="http://schemas.openxmlformats.org/officeDocument/2006/relationships/hyperlink" Target="https://talan.bank.gov.ua/get-user-certificate/w2_U6MdjxEkBecLF-Hbd" TargetMode="External"/><Relationship Id="rId348" Type="http://schemas.openxmlformats.org/officeDocument/2006/relationships/hyperlink" Target="https://talan.bank.gov.ua/get-user-certificate/w2_U6SHV4AiARq5BrZKT" TargetMode="External"/><Relationship Id="rId513" Type="http://schemas.openxmlformats.org/officeDocument/2006/relationships/hyperlink" Target="https://talan.bank.gov.ua/get-user-certificate/w2_U67rLV0IlN9kGml0O" TargetMode="External"/><Relationship Id="rId152" Type="http://schemas.openxmlformats.org/officeDocument/2006/relationships/hyperlink" Target="https://talan.bank.gov.ua/get-user-certificate/w2_U6yXwENqEygO7vyq8" TargetMode="External"/><Relationship Id="rId194" Type="http://schemas.openxmlformats.org/officeDocument/2006/relationships/hyperlink" Target="https://talan.bank.gov.ua/get-user-certificate/w2_U6ll67GiuQLOkG3b_" TargetMode="External"/><Relationship Id="rId208" Type="http://schemas.openxmlformats.org/officeDocument/2006/relationships/hyperlink" Target="https://talan.bank.gov.ua/get-user-certificate/w2_U6xBeKrhWNcyF97UU" TargetMode="External"/><Relationship Id="rId415" Type="http://schemas.openxmlformats.org/officeDocument/2006/relationships/hyperlink" Target="https://talan.bank.gov.ua/get-user-certificate/w2_U65igU6laBbal6ZXp" TargetMode="External"/><Relationship Id="rId457" Type="http://schemas.openxmlformats.org/officeDocument/2006/relationships/hyperlink" Target="https://talan.bank.gov.ua/get-user-certificate/w2_U6YNRljY_mSJq1w4t" TargetMode="External"/><Relationship Id="rId261" Type="http://schemas.openxmlformats.org/officeDocument/2006/relationships/hyperlink" Target="https://talan.bank.gov.ua/get-user-certificate/w2_U6cPpUaTS_CjVfmTa" TargetMode="External"/><Relationship Id="rId499" Type="http://schemas.openxmlformats.org/officeDocument/2006/relationships/hyperlink" Target="https://talan.bank.gov.ua/get-user-certificate/w2_U68SQiNYyYWRyiJuv" TargetMode="External"/><Relationship Id="rId14" Type="http://schemas.openxmlformats.org/officeDocument/2006/relationships/hyperlink" Target="https://talan.bank.gov.ua/get-user-certificate/w2_U6hiwYHaX9-9Y7XR_" TargetMode="External"/><Relationship Id="rId56" Type="http://schemas.openxmlformats.org/officeDocument/2006/relationships/hyperlink" Target="https://talan.bank.gov.ua/get-user-certificate/w2_U6l3D5OOIMQFGpHtm" TargetMode="External"/><Relationship Id="rId317" Type="http://schemas.openxmlformats.org/officeDocument/2006/relationships/hyperlink" Target="https://talan.bank.gov.ua/get-user-certificate/w2_U6-N98nJV1M6n-GoS" TargetMode="External"/><Relationship Id="rId359" Type="http://schemas.openxmlformats.org/officeDocument/2006/relationships/hyperlink" Target="https://talan.bank.gov.ua/get-user-certificate/w2_U680BW8XJk1BEbsIo" TargetMode="External"/><Relationship Id="rId98" Type="http://schemas.openxmlformats.org/officeDocument/2006/relationships/hyperlink" Target="https://talan.bank.gov.ua/get-user-certificate/w2_U6_K5-2xXYF60AoMq" TargetMode="External"/><Relationship Id="rId121" Type="http://schemas.openxmlformats.org/officeDocument/2006/relationships/hyperlink" Target="https://talan.bank.gov.ua/get-user-certificate/w2_U6hRDqpfBTV7WkiId" TargetMode="External"/><Relationship Id="rId163" Type="http://schemas.openxmlformats.org/officeDocument/2006/relationships/hyperlink" Target="https://talan.bank.gov.ua/get-user-certificate/w2_U6xJGqYH7QoGGzE3t" TargetMode="External"/><Relationship Id="rId219" Type="http://schemas.openxmlformats.org/officeDocument/2006/relationships/hyperlink" Target="https://talan.bank.gov.ua/get-user-certificate/w2_U6DWWXu-dAvQWKkBc" TargetMode="External"/><Relationship Id="rId370" Type="http://schemas.openxmlformats.org/officeDocument/2006/relationships/hyperlink" Target="https://talan.bank.gov.ua/get-user-certificate/w2_U6oKk-zePwLRL9rYk" TargetMode="External"/><Relationship Id="rId426" Type="http://schemas.openxmlformats.org/officeDocument/2006/relationships/hyperlink" Target="https://talan.bank.gov.ua/get-user-certificate/w2_U6OP0PuFJ5QvSljrN" TargetMode="External"/><Relationship Id="rId230" Type="http://schemas.openxmlformats.org/officeDocument/2006/relationships/hyperlink" Target="https://talan.bank.gov.ua/get-user-certificate/w2_U6JZEkwCgRlWEC3eD" TargetMode="External"/><Relationship Id="rId468" Type="http://schemas.openxmlformats.org/officeDocument/2006/relationships/hyperlink" Target="https://talan.bank.gov.ua/get-user-certificate/w2_U6e5dwKeyUJanNmz7" TargetMode="External"/><Relationship Id="rId25" Type="http://schemas.openxmlformats.org/officeDocument/2006/relationships/hyperlink" Target="https://talan.bank.gov.ua/get-user-certificate/w2_U6JjxzKy795yW3s67" TargetMode="External"/><Relationship Id="rId67" Type="http://schemas.openxmlformats.org/officeDocument/2006/relationships/hyperlink" Target="https://talan.bank.gov.ua/get-user-certificate/w2_U6STZKVpLNDm-alR7" TargetMode="External"/><Relationship Id="rId272" Type="http://schemas.openxmlformats.org/officeDocument/2006/relationships/hyperlink" Target="https://talan.bank.gov.ua/get-user-certificate/w2_U6N_10OOqOiCJCExA" TargetMode="External"/><Relationship Id="rId328" Type="http://schemas.openxmlformats.org/officeDocument/2006/relationships/hyperlink" Target="https://talan.bank.gov.ua/get-user-certificate/w2_U6Ek_NTDAP1W_d7Pq" TargetMode="External"/><Relationship Id="rId132" Type="http://schemas.openxmlformats.org/officeDocument/2006/relationships/hyperlink" Target="https://talan.bank.gov.ua/get-user-certificate/w2_U6BkYDq7OOQ7tkcCa" TargetMode="External"/><Relationship Id="rId174" Type="http://schemas.openxmlformats.org/officeDocument/2006/relationships/hyperlink" Target="https://talan.bank.gov.ua/get-user-certificate/w2_U6k5_dZHWGSv1CoRK" TargetMode="External"/><Relationship Id="rId381" Type="http://schemas.openxmlformats.org/officeDocument/2006/relationships/hyperlink" Target="https://talan.bank.gov.ua/get-user-certificate/w2_U6oRaUDEXIIcYitjn" TargetMode="External"/><Relationship Id="rId241" Type="http://schemas.openxmlformats.org/officeDocument/2006/relationships/hyperlink" Target="https://talan.bank.gov.ua/get-user-certificate/w2_U606FuylnUrjDwQ0P" TargetMode="External"/><Relationship Id="rId437" Type="http://schemas.openxmlformats.org/officeDocument/2006/relationships/hyperlink" Target="https://talan.bank.gov.ua/get-user-certificate/w2_U6HAVipRPAsB-qreJ" TargetMode="External"/><Relationship Id="rId479" Type="http://schemas.openxmlformats.org/officeDocument/2006/relationships/hyperlink" Target="https://talan.bank.gov.ua/get-user-certificate/w2_U6A8ZYRKuZbDGY3_F" TargetMode="External"/><Relationship Id="rId36" Type="http://schemas.openxmlformats.org/officeDocument/2006/relationships/hyperlink" Target="https://talan.bank.gov.ua/get-user-certificate/w2_U6xBx4OX7kFoi_fJS" TargetMode="External"/><Relationship Id="rId283" Type="http://schemas.openxmlformats.org/officeDocument/2006/relationships/hyperlink" Target="https://talan.bank.gov.ua/get-user-certificate/w2_U6V8tUOg8URHvQOHN" TargetMode="External"/><Relationship Id="rId339" Type="http://schemas.openxmlformats.org/officeDocument/2006/relationships/hyperlink" Target="https://talan.bank.gov.ua/get-user-certificate/w2_U6r2CyPK58_U4bXV4" TargetMode="External"/><Relationship Id="rId490" Type="http://schemas.openxmlformats.org/officeDocument/2006/relationships/hyperlink" Target="https://talan.bank.gov.ua/get-user-certificate/w2_U6FBpYA9-W9deTDsc" TargetMode="External"/><Relationship Id="rId504" Type="http://schemas.openxmlformats.org/officeDocument/2006/relationships/hyperlink" Target="https://talan.bank.gov.ua/get-user-certificate/w2_U61xhYSL7O7I8BZ5l" TargetMode="External"/><Relationship Id="rId78" Type="http://schemas.openxmlformats.org/officeDocument/2006/relationships/hyperlink" Target="https://talan.bank.gov.ua/get-user-certificate/w2_U63Dqo2SWhVFwNTEI" TargetMode="External"/><Relationship Id="rId101" Type="http://schemas.openxmlformats.org/officeDocument/2006/relationships/hyperlink" Target="https://talan.bank.gov.ua/get-user-certificate/w2_U67_Cp423TJ2Lwxk3" TargetMode="External"/><Relationship Id="rId143" Type="http://schemas.openxmlformats.org/officeDocument/2006/relationships/hyperlink" Target="https://talan.bank.gov.ua/get-user-certificate/w2_U6yeUMSV-8CKJVPi-" TargetMode="External"/><Relationship Id="rId185" Type="http://schemas.openxmlformats.org/officeDocument/2006/relationships/hyperlink" Target="https://talan.bank.gov.ua/get-user-certificate/w2_U6pkJT0oHCQdPQFaF" TargetMode="External"/><Relationship Id="rId350" Type="http://schemas.openxmlformats.org/officeDocument/2006/relationships/hyperlink" Target="https://talan.bank.gov.ua/get-user-certificate/w2_U608Sm9F_iQ5mCkMJ" TargetMode="External"/><Relationship Id="rId406" Type="http://schemas.openxmlformats.org/officeDocument/2006/relationships/hyperlink" Target="https://talan.bank.gov.ua/get-user-certificate/w2_U6E0_wWeQQUNlqrH6" TargetMode="External"/><Relationship Id="rId9" Type="http://schemas.openxmlformats.org/officeDocument/2006/relationships/hyperlink" Target="https://talan.bank.gov.ua/get-user-certificate/w2_U6r828u2RoVZyJ_15" TargetMode="External"/><Relationship Id="rId210" Type="http://schemas.openxmlformats.org/officeDocument/2006/relationships/hyperlink" Target="https://talan.bank.gov.ua/get-user-certificate/w2_U6eQf113jXMPyAq1r" TargetMode="External"/><Relationship Id="rId392" Type="http://schemas.openxmlformats.org/officeDocument/2006/relationships/hyperlink" Target="https://talan.bank.gov.ua/get-user-certificate/w2_U6jHGa3zR3GtTiDC8" TargetMode="External"/><Relationship Id="rId448" Type="http://schemas.openxmlformats.org/officeDocument/2006/relationships/hyperlink" Target="https://talan.bank.gov.ua/get-user-certificate/w2_U6v0nRMTTHeUT7HOf" TargetMode="External"/><Relationship Id="rId252" Type="http://schemas.openxmlformats.org/officeDocument/2006/relationships/hyperlink" Target="https://talan.bank.gov.ua/get-user-certificate/w2_U6syQpZJYTvFKiwuE" TargetMode="External"/><Relationship Id="rId294" Type="http://schemas.openxmlformats.org/officeDocument/2006/relationships/hyperlink" Target="https://talan.bank.gov.ua/get-user-certificate/w2_U6kD6p7o8Y0FXFSfh" TargetMode="External"/><Relationship Id="rId308" Type="http://schemas.openxmlformats.org/officeDocument/2006/relationships/hyperlink" Target="https://talan.bank.gov.ua/get-user-certificate/w2_U6GWr7WBmWNdHQgLJ" TargetMode="External"/><Relationship Id="rId515" Type="http://schemas.openxmlformats.org/officeDocument/2006/relationships/hyperlink" Target="https://talan.bank.gov.ua/get-user-certificate/w2_U6TOS6SyI6Z6FxGnm" TargetMode="External"/><Relationship Id="rId47" Type="http://schemas.openxmlformats.org/officeDocument/2006/relationships/hyperlink" Target="https://talan.bank.gov.ua/get-user-certificate/w2_U6UHmnc9pxQmk7eJB" TargetMode="External"/><Relationship Id="rId89" Type="http://schemas.openxmlformats.org/officeDocument/2006/relationships/hyperlink" Target="https://talan.bank.gov.ua/get-user-certificate/w2_U6MSy6evDHAVKd2D2" TargetMode="External"/><Relationship Id="rId112" Type="http://schemas.openxmlformats.org/officeDocument/2006/relationships/hyperlink" Target="https://talan.bank.gov.ua/get-user-certificate/w2_U6aaN3x4Qw44uf3Ti" TargetMode="External"/><Relationship Id="rId154" Type="http://schemas.openxmlformats.org/officeDocument/2006/relationships/hyperlink" Target="https://talan.bank.gov.ua/get-user-certificate/w2_U6jHS1AETu6Ebrffh" TargetMode="External"/><Relationship Id="rId361" Type="http://schemas.openxmlformats.org/officeDocument/2006/relationships/hyperlink" Target="https://talan.bank.gov.ua/get-user-certificate/w2_U64qD8RTL-v0Ay5YD" TargetMode="External"/><Relationship Id="rId196" Type="http://schemas.openxmlformats.org/officeDocument/2006/relationships/hyperlink" Target="https://talan.bank.gov.ua/get-user-certificate/w2_U6MlVMOan6SYASRTY" TargetMode="External"/><Relationship Id="rId417" Type="http://schemas.openxmlformats.org/officeDocument/2006/relationships/hyperlink" Target="https://talan.bank.gov.ua/get-user-certificate/w2_U6zJvI8WTSvZZUVHx" TargetMode="External"/><Relationship Id="rId459" Type="http://schemas.openxmlformats.org/officeDocument/2006/relationships/hyperlink" Target="https://talan.bank.gov.ua/get-user-certificate/w2_U6QuVqBEjuo1my8SU" TargetMode="External"/><Relationship Id="rId16" Type="http://schemas.openxmlformats.org/officeDocument/2006/relationships/hyperlink" Target="https://talan.bank.gov.ua/get-user-certificate/w2_U6SRSd3ZK1_xcth82" TargetMode="External"/><Relationship Id="rId221" Type="http://schemas.openxmlformats.org/officeDocument/2006/relationships/hyperlink" Target="https://talan.bank.gov.ua/get-user-certificate/w2_U6hrb6vjNXBicogYd" TargetMode="External"/><Relationship Id="rId263" Type="http://schemas.openxmlformats.org/officeDocument/2006/relationships/hyperlink" Target="https://talan.bank.gov.ua/get-user-certificate/w2_U6r0B39dsdY8x4psT" TargetMode="External"/><Relationship Id="rId319" Type="http://schemas.openxmlformats.org/officeDocument/2006/relationships/hyperlink" Target="https://talan.bank.gov.ua/get-user-certificate/w2_U6m1bkY0F1Eyy7q47" TargetMode="External"/><Relationship Id="rId470" Type="http://schemas.openxmlformats.org/officeDocument/2006/relationships/hyperlink" Target="https://talan.bank.gov.ua/get-user-certificate/w2_U69_lGvJbp8roIQ7G" TargetMode="External"/><Relationship Id="rId58" Type="http://schemas.openxmlformats.org/officeDocument/2006/relationships/hyperlink" Target="https://talan.bank.gov.ua/get-user-certificate/w2_U6tYVsse4LUNR8GDU" TargetMode="External"/><Relationship Id="rId123" Type="http://schemas.openxmlformats.org/officeDocument/2006/relationships/hyperlink" Target="https://talan.bank.gov.ua/get-user-certificate/w2_U6w9Kk4BhVNkV8MKO" TargetMode="External"/><Relationship Id="rId330" Type="http://schemas.openxmlformats.org/officeDocument/2006/relationships/hyperlink" Target="https://talan.bank.gov.ua/get-user-certificate/w2_U61TvqmnkkjIOh38Y" TargetMode="External"/><Relationship Id="rId165" Type="http://schemas.openxmlformats.org/officeDocument/2006/relationships/hyperlink" Target="https://talan.bank.gov.ua/get-user-certificate/w2_U6Hun4yxEgAbLhI-s" TargetMode="External"/><Relationship Id="rId372" Type="http://schemas.openxmlformats.org/officeDocument/2006/relationships/hyperlink" Target="https://talan.bank.gov.ua/get-user-certificate/w2_U6UrkSpYXQTPC2J_K" TargetMode="External"/><Relationship Id="rId428" Type="http://schemas.openxmlformats.org/officeDocument/2006/relationships/hyperlink" Target="https://talan.bank.gov.ua/get-user-certificate/w2_U6B-ca4riVXD-U5dr" TargetMode="External"/><Relationship Id="rId232" Type="http://schemas.openxmlformats.org/officeDocument/2006/relationships/hyperlink" Target="https://talan.bank.gov.ua/get-user-certificate/w2_U6GVCBba7dM_mMR6B" TargetMode="External"/><Relationship Id="rId274" Type="http://schemas.openxmlformats.org/officeDocument/2006/relationships/hyperlink" Target="https://talan.bank.gov.ua/get-user-certificate/w2_U6exAbVcRtMLCDuWW" TargetMode="External"/><Relationship Id="rId481" Type="http://schemas.openxmlformats.org/officeDocument/2006/relationships/hyperlink" Target="https://talan.bank.gov.ua/get-user-certificate/w2_U6iszk4st0jdv2H0P" TargetMode="External"/><Relationship Id="rId27" Type="http://schemas.openxmlformats.org/officeDocument/2006/relationships/hyperlink" Target="https://talan.bank.gov.ua/get-user-certificate/w2_U6_6LN5YAY-3yg7yt" TargetMode="External"/><Relationship Id="rId69" Type="http://schemas.openxmlformats.org/officeDocument/2006/relationships/hyperlink" Target="https://talan.bank.gov.ua/get-user-certificate/w2_U6QHb4dV3YOOunjGa" TargetMode="External"/><Relationship Id="rId134" Type="http://schemas.openxmlformats.org/officeDocument/2006/relationships/hyperlink" Target="https://talan.bank.gov.ua/get-user-certificate/w2_U6JkKA5SAUQ-iPlo0" TargetMode="External"/><Relationship Id="rId80" Type="http://schemas.openxmlformats.org/officeDocument/2006/relationships/hyperlink" Target="https://talan.bank.gov.ua/get-user-certificate/w2_U6g42rfu2O7BwxBtD" TargetMode="External"/><Relationship Id="rId176" Type="http://schemas.openxmlformats.org/officeDocument/2006/relationships/hyperlink" Target="https://talan.bank.gov.ua/get-user-certificate/w2_U6OZdZnfuTY7thsei" TargetMode="External"/><Relationship Id="rId341" Type="http://schemas.openxmlformats.org/officeDocument/2006/relationships/hyperlink" Target="https://talan.bank.gov.ua/get-user-certificate/w2_U6ZKMFscpBZ8YAs7x" TargetMode="External"/><Relationship Id="rId383" Type="http://schemas.openxmlformats.org/officeDocument/2006/relationships/hyperlink" Target="https://talan.bank.gov.ua/get-user-certificate/w2_U6vbWil6484Avn8_k" TargetMode="External"/><Relationship Id="rId439" Type="http://schemas.openxmlformats.org/officeDocument/2006/relationships/hyperlink" Target="https://talan.bank.gov.ua/get-user-certificate/w2_U6W5IX9SHU-2SqZdv" TargetMode="External"/><Relationship Id="rId201" Type="http://schemas.openxmlformats.org/officeDocument/2006/relationships/hyperlink" Target="https://talan.bank.gov.ua/get-user-certificate/w2_U6S7XbqWHhyqLdsBw" TargetMode="External"/><Relationship Id="rId243" Type="http://schemas.openxmlformats.org/officeDocument/2006/relationships/hyperlink" Target="https://talan.bank.gov.ua/get-user-certificate/w2_U6rR5EJ7OKC2zIOZp" TargetMode="External"/><Relationship Id="rId285" Type="http://schemas.openxmlformats.org/officeDocument/2006/relationships/hyperlink" Target="https://talan.bank.gov.ua/get-user-certificate/w2_U6raaSNGOgNpQQvO1" TargetMode="External"/><Relationship Id="rId450" Type="http://schemas.openxmlformats.org/officeDocument/2006/relationships/hyperlink" Target="https://talan.bank.gov.ua/get-user-certificate/w2_U6kHBQae_O6IdFVCi" TargetMode="External"/><Relationship Id="rId506" Type="http://schemas.openxmlformats.org/officeDocument/2006/relationships/hyperlink" Target="https://talan.bank.gov.ua/get-user-certificate/w2_U6Zwqujox4oitni_N" TargetMode="External"/><Relationship Id="rId38" Type="http://schemas.openxmlformats.org/officeDocument/2006/relationships/hyperlink" Target="https://talan.bank.gov.ua/get-user-certificate/w2_U6q9FFJfNUYb5yTK9" TargetMode="External"/><Relationship Id="rId103" Type="http://schemas.openxmlformats.org/officeDocument/2006/relationships/hyperlink" Target="https://talan.bank.gov.ua/get-user-certificate/w2_U6BH_9bS5bRPo9fA_" TargetMode="External"/><Relationship Id="rId310" Type="http://schemas.openxmlformats.org/officeDocument/2006/relationships/hyperlink" Target="https://talan.bank.gov.ua/get-user-certificate/w2_U6ebkiNEgDY2d7c0-" TargetMode="External"/><Relationship Id="rId492" Type="http://schemas.openxmlformats.org/officeDocument/2006/relationships/hyperlink" Target="https://talan.bank.gov.ua/get-user-certificate/w2_U6FhQCyO8oLQ3gx4r" TargetMode="External"/><Relationship Id="rId91" Type="http://schemas.openxmlformats.org/officeDocument/2006/relationships/hyperlink" Target="https://talan.bank.gov.ua/get-user-certificate/w2_U6T8t-K6CnJtkx_u3" TargetMode="External"/><Relationship Id="rId145" Type="http://schemas.openxmlformats.org/officeDocument/2006/relationships/hyperlink" Target="https://talan.bank.gov.ua/get-user-certificate/w2_U6lpMtuVkarb2wpT7" TargetMode="External"/><Relationship Id="rId187" Type="http://schemas.openxmlformats.org/officeDocument/2006/relationships/hyperlink" Target="https://talan.bank.gov.ua/get-user-certificate/w2_U68Sw763CfAsOg7x_" TargetMode="External"/><Relationship Id="rId352" Type="http://schemas.openxmlformats.org/officeDocument/2006/relationships/hyperlink" Target="https://talan.bank.gov.ua/get-user-certificate/w2_U6gvXsvUI9Xx4_Xnz" TargetMode="External"/><Relationship Id="rId394" Type="http://schemas.openxmlformats.org/officeDocument/2006/relationships/hyperlink" Target="https://talan.bank.gov.ua/get-user-certificate/w2_U6TuhTUmhcIBZ6wzD" TargetMode="External"/><Relationship Id="rId408" Type="http://schemas.openxmlformats.org/officeDocument/2006/relationships/hyperlink" Target="https://talan.bank.gov.ua/get-user-certificate/w2_U61VGntDjjouWj3Ef" TargetMode="External"/><Relationship Id="rId212" Type="http://schemas.openxmlformats.org/officeDocument/2006/relationships/hyperlink" Target="https://talan.bank.gov.ua/get-user-certificate/w2_U6lY-PpGa57SUXQpQ" TargetMode="External"/><Relationship Id="rId254" Type="http://schemas.openxmlformats.org/officeDocument/2006/relationships/hyperlink" Target="https://talan.bank.gov.ua/get-user-certificate/w2_U6EoQafC7v5xrApf4" TargetMode="External"/><Relationship Id="rId49" Type="http://schemas.openxmlformats.org/officeDocument/2006/relationships/hyperlink" Target="https://talan.bank.gov.ua/get-user-certificate/w2_U6GgFOJ7ie0s14yUD" TargetMode="External"/><Relationship Id="rId114" Type="http://schemas.openxmlformats.org/officeDocument/2006/relationships/hyperlink" Target="https://talan.bank.gov.ua/get-user-certificate/w2_U69Y291aQlAERpnZq" TargetMode="External"/><Relationship Id="rId296" Type="http://schemas.openxmlformats.org/officeDocument/2006/relationships/hyperlink" Target="https://talan.bank.gov.ua/get-user-certificate/w2_U6Hl5sj9GzoYpLSfe" TargetMode="External"/><Relationship Id="rId461" Type="http://schemas.openxmlformats.org/officeDocument/2006/relationships/hyperlink" Target="https://talan.bank.gov.ua/get-user-certificate/w2_U6_NDqON7zWdhLyFy" TargetMode="External"/><Relationship Id="rId517" Type="http://schemas.openxmlformats.org/officeDocument/2006/relationships/hyperlink" Target="https://talan.bank.gov.ua/get-user-certificate/w2_U6_VuNHjyXTYjZVIy" TargetMode="External"/><Relationship Id="rId60" Type="http://schemas.openxmlformats.org/officeDocument/2006/relationships/hyperlink" Target="https://talan.bank.gov.ua/get-user-certificate/w2_U6RXBX3Z1S4CGbgW3" TargetMode="External"/><Relationship Id="rId156" Type="http://schemas.openxmlformats.org/officeDocument/2006/relationships/hyperlink" Target="https://talan.bank.gov.ua/get-user-certificate/w2_U6POJtkzm-BTyreWs" TargetMode="External"/><Relationship Id="rId198" Type="http://schemas.openxmlformats.org/officeDocument/2006/relationships/hyperlink" Target="https://talan.bank.gov.ua/get-user-certificate/w2_U6AlyE-eQCzBffW44" TargetMode="External"/><Relationship Id="rId321" Type="http://schemas.openxmlformats.org/officeDocument/2006/relationships/hyperlink" Target="https://talan.bank.gov.ua/get-user-certificate/w2_U6-nTier3BnS0gVt5" TargetMode="External"/><Relationship Id="rId363" Type="http://schemas.openxmlformats.org/officeDocument/2006/relationships/hyperlink" Target="https://talan.bank.gov.ua/get-user-certificate/w2_U6zYwuUjnImjI9HFW" TargetMode="External"/><Relationship Id="rId419" Type="http://schemas.openxmlformats.org/officeDocument/2006/relationships/hyperlink" Target="https://talan.bank.gov.ua/get-user-certificate/w2_U6UvZrKmVbOh1ljSw" TargetMode="External"/><Relationship Id="rId223" Type="http://schemas.openxmlformats.org/officeDocument/2006/relationships/hyperlink" Target="https://talan.bank.gov.ua/get-user-certificate/w2_U685bm2KfqJgi07zM" TargetMode="External"/><Relationship Id="rId430" Type="http://schemas.openxmlformats.org/officeDocument/2006/relationships/hyperlink" Target="https://talan.bank.gov.ua/get-user-certificate/w2_U68-EJoELDfIghRD9" TargetMode="External"/><Relationship Id="rId18" Type="http://schemas.openxmlformats.org/officeDocument/2006/relationships/hyperlink" Target="https://talan.bank.gov.ua/get-user-certificate/w2_U6H7IFnkqH-WImB49" TargetMode="External"/><Relationship Id="rId265" Type="http://schemas.openxmlformats.org/officeDocument/2006/relationships/hyperlink" Target="https://talan.bank.gov.ua/get-user-certificate/w2_U6g7Uzb6FPuIzSbDB" TargetMode="External"/><Relationship Id="rId472" Type="http://schemas.openxmlformats.org/officeDocument/2006/relationships/hyperlink" Target="https://talan.bank.gov.ua/get-user-certificate/w2_U67GfSVfP3-0WRfgP" TargetMode="External"/><Relationship Id="rId125" Type="http://schemas.openxmlformats.org/officeDocument/2006/relationships/hyperlink" Target="https://talan.bank.gov.ua/get-user-certificate/w2_U6pMQa5D7AQsVR9kN" TargetMode="External"/><Relationship Id="rId167" Type="http://schemas.openxmlformats.org/officeDocument/2006/relationships/hyperlink" Target="https://talan.bank.gov.ua/get-user-certificate/w2_U65zxWJv6hMmuIUvB" TargetMode="External"/><Relationship Id="rId332" Type="http://schemas.openxmlformats.org/officeDocument/2006/relationships/hyperlink" Target="https://talan.bank.gov.ua/get-user-certificate/w2_U6GuVDjxEPd2WupKU" TargetMode="External"/><Relationship Id="rId374" Type="http://schemas.openxmlformats.org/officeDocument/2006/relationships/hyperlink" Target="https://talan.bank.gov.ua/get-user-certificate/w2_U6xrrjFRe78orbvsP" TargetMode="External"/><Relationship Id="rId71" Type="http://schemas.openxmlformats.org/officeDocument/2006/relationships/hyperlink" Target="https://talan.bank.gov.ua/get-user-certificate/w2_U6-LYTF4f9uM_Muqj" TargetMode="External"/><Relationship Id="rId234" Type="http://schemas.openxmlformats.org/officeDocument/2006/relationships/hyperlink" Target="https://talan.bank.gov.ua/get-user-certificate/w2_U6qf3R7LFtCIFSSb1" TargetMode="External"/><Relationship Id="rId2" Type="http://schemas.openxmlformats.org/officeDocument/2006/relationships/hyperlink" Target="https://talan.bank.gov.ua/get-user-certificate/w2_U6Z42hEAXeE0UAb7a" TargetMode="External"/><Relationship Id="rId29" Type="http://schemas.openxmlformats.org/officeDocument/2006/relationships/hyperlink" Target="https://talan.bank.gov.ua/get-user-certificate/w2_U6L38pImbhVWyY2Ze" TargetMode="External"/><Relationship Id="rId276" Type="http://schemas.openxmlformats.org/officeDocument/2006/relationships/hyperlink" Target="https://talan.bank.gov.ua/get-user-certificate/w2_U6zBolzM5Tpae0MFE" TargetMode="External"/><Relationship Id="rId441" Type="http://schemas.openxmlformats.org/officeDocument/2006/relationships/hyperlink" Target="https://talan.bank.gov.ua/get-user-certificate/w2_U6qI7hdAb-UC61rGG" TargetMode="External"/><Relationship Id="rId483" Type="http://schemas.openxmlformats.org/officeDocument/2006/relationships/hyperlink" Target="https://talan.bank.gov.ua/get-user-certificate/w2_U6p_uKVV95mZSwdU4" TargetMode="External"/><Relationship Id="rId40" Type="http://schemas.openxmlformats.org/officeDocument/2006/relationships/hyperlink" Target="https://talan.bank.gov.ua/get-user-certificate/w2_U6aKe4Xp_YXyxUmoR" TargetMode="External"/><Relationship Id="rId136" Type="http://schemas.openxmlformats.org/officeDocument/2006/relationships/hyperlink" Target="https://talan.bank.gov.ua/get-user-certificate/w2_U6JD5EjIXsCCrahf0" TargetMode="External"/><Relationship Id="rId178" Type="http://schemas.openxmlformats.org/officeDocument/2006/relationships/hyperlink" Target="https://talan.bank.gov.ua/get-user-certificate/w2_U6VCia-1N1rYhsjkc" TargetMode="External"/><Relationship Id="rId301" Type="http://schemas.openxmlformats.org/officeDocument/2006/relationships/hyperlink" Target="https://talan.bank.gov.ua/get-user-certificate/w2_U6VkuUDM8iLfoijBN" TargetMode="External"/><Relationship Id="rId343" Type="http://schemas.openxmlformats.org/officeDocument/2006/relationships/hyperlink" Target="https://talan.bank.gov.ua/get-user-certificate/w2_U62pvsYr1q7sU2G98" TargetMode="External"/><Relationship Id="rId82" Type="http://schemas.openxmlformats.org/officeDocument/2006/relationships/hyperlink" Target="https://talan.bank.gov.ua/get-user-certificate/w2_U6BJJD6Tzs0u7jrf4" TargetMode="External"/><Relationship Id="rId203" Type="http://schemas.openxmlformats.org/officeDocument/2006/relationships/hyperlink" Target="https://talan.bank.gov.ua/get-user-certificate/w2_U6IdbwPAfYZ3Og57B" TargetMode="External"/><Relationship Id="rId385" Type="http://schemas.openxmlformats.org/officeDocument/2006/relationships/hyperlink" Target="https://talan.bank.gov.ua/get-user-certificate/w2_U6PTl5gfWGywGdq_Q" TargetMode="External"/><Relationship Id="rId245" Type="http://schemas.openxmlformats.org/officeDocument/2006/relationships/hyperlink" Target="https://talan.bank.gov.ua/get-user-certificate/w2_U6M39thM8KEIl4DU2" TargetMode="External"/><Relationship Id="rId287" Type="http://schemas.openxmlformats.org/officeDocument/2006/relationships/hyperlink" Target="https://talan.bank.gov.ua/get-user-certificate/w2_U6rBzJgCQhK9ve1JF" TargetMode="External"/><Relationship Id="rId410" Type="http://schemas.openxmlformats.org/officeDocument/2006/relationships/hyperlink" Target="https://talan.bank.gov.ua/get-user-certificate/w2_U60DKecgpZ204VWqU" TargetMode="External"/><Relationship Id="rId452" Type="http://schemas.openxmlformats.org/officeDocument/2006/relationships/hyperlink" Target="https://talan.bank.gov.ua/get-user-certificate/w2_U6dt4pmbstUqzHy_P" TargetMode="External"/><Relationship Id="rId494" Type="http://schemas.openxmlformats.org/officeDocument/2006/relationships/hyperlink" Target="https://talan.bank.gov.ua/get-user-certificate/w2_U662elxwPkBMum5ov" TargetMode="External"/><Relationship Id="rId508" Type="http://schemas.openxmlformats.org/officeDocument/2006/relationships/hyperlink" Target="https://talan.bank.gov.ua/get-user-certificate/w2_U6ZDVHT_63cvD2GxD" TargetMode="External"/><Relationship Id="rId105" Type="http://schemas.openxmlformats.org/officeDocument/2006/relationships/hyperlink" Target="https://talan.bank.gov.ua/get-user-certificate/w2_U6xoRHvRM58zEgUIy" TargetMode="External"/><Relationship Id="rId147" Type="http://schemas.openxmlformats.org/officeDocument/2006/relationships/hyperlink" Target="https://talan.bank.gov.ua/get-user-certificate/w2_U6N5UcXnLIxevzxuX" TargetMode="External"/><Relationship Id="rId312" Type="http://schemas.openxmlformats.org/officeDocument/2006/relationships/hyperlink" Target="https://talan.bank.gov.ua/get-user-certificate/w2_U6slYHnPefk7455TJ" TargetMode="External"/><Relationship Id="rId354" Type="http://schemas.openxmlformats.org/officeDocument/2006/relationships/hyperlink" Target="https://talan.bank.gov.ua/get-user-certificate/w2_U6es91ydi9FMo4CbX" TargetMode="External"/><Relationship Id="rId51" Type="http://schemas.openxmlformats.org/officeDocument/2006/relationships/hyperlink" Target="https://talan.bank.gov.ua/get-user-certificate/w2_U6HiVCPoO7ydQ0uE2" TargetMode="External"/><Relationship Id="rId93" Type="http://schemas.openxmlformats.org/officeDocument/2006/relationships/hyperlink" Target="https://talan.bank.gov.ua/get-user-certificate/w2_U6-GvrNeVByyj3Kjp" TargetMode="External"/><Relationship Id="rId189" Type="http://schemas.openxmlformats.org/officeDocument/2006/relationships/hyperlink" Target="https://talan.bank.gov.ua/get-user-certificate/w2_U6-rEmKfXq2TzMRGS" TargetMode="External"/><Relationship Id="rId396" Type="http://schemas.openxmlformats.org/officeDocument/2006/relationships/hyperlink" Target="https://talan.bank.gov.ua/get-user-certificate/w2_U68EsUkjO0RFG_kSK" TargetMode="External"/><Relationship Id="rId214" Type="http://schemas.openxmlformats.org/officeDocument/2006/relationships/hyperlink" Target="https://talan.bank.gov.ua/get-user-certificate/w2_U6YH1IG0YcggupBJU" TargetMode="External"/><Relationship Id="rId256" Type="http://schemas.openxmlformats.org/officeDocument/2006/relationships/hyperlink" Target="https://talan.bank.gov.ua/get-user-certificate/w2_U6L9Tb1DTDyJgPuMp" TargetMode="External"/><Relationship Id="rId298" Type="http://schemas.openxmlformats.org/officeDocument/2006/relationships/hyperlink" Target="https://talan.bank.gov.ua/get-user-certificate/w2_U6llWAJeeqI-WLXCa" TargetMode="External"/><Relationship Id="rId421" Type="http://schemas.openxmlformats.org/officeDocument/2006/relationships/hyperlink" Target="https://talan.bank.gov.ua/get-user-certificate/w2_U6ojrnyMkz_SlSCWf" TargetMode="External"/><Relationship Id="rId463" Type="http://schemas.openxmlformats.org/officeDocument/2006/relationships/hyperlink" Target="https://talan.bank.gov.ua/get-user-certificate/w2_U6MYkSLJh6n09mg55" TargetMode="External"/><Relationship Id="rId519" Type="http://schemas.openxmlformats.org/officeDocument/2006/relationships/hyperlink" Target="https://talan.bank.gov.ua/get-user-certificate/w2_U6szkUTo39Ei1FG1L" TargetMode="External"/><Relationship Id="rId116" Type="http://schemas.openxmlformats.org/officeDocument/2006/relationships/hyperlink" Target="https://talan.bank.gov.ua/get-user-certificate/w2_U6Gf51E_W2CuDq-_w" TargetMode="External"/><Relationship Id="rId158" Type="http://schemas.openxmlformats.org/officeDocument/2006/relationships/hyperlink" Target="https://talan.bank.gov.ua/get-user-certificate/w2_U6G3TDVitroBpRxgW" TargetMode="External"/><Relationship Id="rId323" Type="http://schemas.openxmlformats.org/officeDocument/2006/relationships/hyperlink" Target="https://talan.bank.gov.ua/get-user-certificate/w2_U6BZSs1ZI8DO-2LxX" TargetMode="External"/><Relationship Id="rId20" Type="http://schemas.openxmlformats.org/officeDocument/2006/relationships/hyperlink" Target="https://talan.bank.gov.ua/get-user-certificate/w2_U6Q-462m4W1wt7iWh" TargetMode="External"/><Relationship Id="rId62" Type="http://schemas.openxmlformats.org/officeDocument/2006/relationships/hyperlink" Target="https://talan.bank.gov.ua/get-user-certificate/w2_U6JWGLUA6c_amPgro" TargetMode="External"/><Relationship Id="rId365" Type="http://schemas.openxmlformats.org/officeDocument/2006/relationships/hyperlink" Target="https://talan.bank.gov.ua/get-user-certificate/w2_U6cpajaG3NEtTwpRl" TargetMode="External"/><Relationship Id="rId225" Type="http://schemas.openxmlformats.org/officeDocument/2006/relationships/hyperlink" Target="https://talan.bank.gov.ua/get-user-certificate/w2_U6D67lVfWBoLN3tw0" TargetMode="External"/><Relationship Id="rId267" Type="http://schemas.openxmlformats.org/officeDocument/2006/relationships/hyperlink" Target="https://talan.bank.gov.ua/get-user-certificate/w2_U6D7rwuJQFHPtA6h3" TargetMode="External"/><Relationship Id="rId432" Type="http://schemas.openxmlformats.org/officeDocument/2006/relationships/hyperlink" Target="https://talan.bank.gov.ua/get-user-certificate/w2_U6fZzBHBGkSMx1ZaW" TargetMode="External"/><Relationship Id="rId474" Type="http://schemas.openxmlformats.org/officeDocument/2006/relationships/hyperlink" Target="https://talan.bank.gov.ua/get-user-certificate/w2_U614WYFwsc4fG0lEO" TargetMode="External"/><Relationship Id="rId127" Type="http://schemas.openxmlformats.org/officeDocument/2006/relationships/hyperlink" Target="https://talan.bank.gov.ua/get-user-certificate/w2_U6aULLBjcms2K32HN" TargetMode="External"/><Relationship Id="rId31" Type="http://schemas.openxmlformats.org/officeDocument/2006/relationships/hyperlink" Target="https://talan.bank.gov.ua/get-user-certificate/w2_U6lNDSxU4iNJ-WQGL" TargetMode="External"/><Relationship Id="rId73" Type="http://schemas.openxmlformats.org/officeDocument/2006/relationships/hyperlink" Target="https://talan.bank.gov.ua/get-user-certificate/w2_U60dYguKSL_3TM3_P" TargetMode="External"/><Relationship Id="rId169" Type="http://schemas.openxmlformats.org/officeDocument/2006/relationships/hyperlink" Target="https://talan.bank.gov.ua/get-user-certificate/w2_U69SHwFKGWPZqsP4e" TargetMode="External"/><Relationship Id="rId334" Type="http://schemas.openxmlformats.org/officeDocument/2006/relationships/hyperlink" Target="https://talan.bank.gov.ua/get-user-certificate/w2_U644DtV0m2m3UDnj3" TargetMode="External"/><Relationship Id="rId376" Type="http://schemas.openxmlformats.org/officeDocument/2006/relationships/hyperlink" Target="https://talan.bank.gov.ua/get-user-certificate/w2_U6gNRkBn-lZQXr6Rt" TargetMode="External"/><Relationship Id="rId4" Type="http://schemas.openxmlformats.org/officeDocument/2006/relationships/hyperlink" Target="https://talan.bank.gov.ua/get-user-certificate/w2_U69U_WZL6phVbY7Do" TargetMode="External"/><Relationship Id="rId180" Type="http://schemas.openxmlformats.org/officeDocument/2006/relationships/hyperlink" Target="https://talan.bank.gov.ua/get-user-certificate/w2_U66NzoKOP5onViRh9" TargetMode="External"/><Relationship Id="rId236" Type="http://schemas.openxmlformats.org/officeDocument/2006/relationships/hyperlink" Target="https://talan.bank.gov.ua/get-user-certificate/w2_U6BHu4hZIIFObtn8X" TargetMode="External"/><Relationship Id="rId278" Type="http://schemas.openxmlformats.org/officeDocument/2006/relationships/hyperlink" Target="https://talan.bank.gov.ua/get-user-certificate/w2_U60N3_9lz8RaIzcAB" TargetMode="External"/><Relationship Id="rId401" Type="http://schemas.openxmlformats.org/officeDocument/2006/relationships/hyperlink" Target="https://talan.bank.gov.ua/get-user-certificate/w2_U60dzXCRb-yJ3jwuZ" TargetMode="External"/><Relationship Id="rId443" Type="http://schemas.openxmlformats.org/officeDocument/2006/relationships/hyperlink" Target="https://talan.bank.gov.ua/get-user-certificate/w2_U6p90Zy0z7th_2YyO" TargetMode="External"/><Relationship Id="rId303" Type="http://schemas.openxmlformats.org/officeDocument/2006/relationships/hyperlink" Target="https://talan.bank.gov.ua/get-user-certificate/w2_U6Y9ZRwVT1aKgqJ97" TargetMode="External"/><Relationship Id="rId485" Type="http://schemas.openxmlformats.org/officeDocument/2006/relationships/hyperlink" Target="https://talan.bank.gov.ua/get-user-certificate/w2_U6Y2csJ6KiAiUzDva" TargetMode="External"/><Relationship Id="rId42" Type="http://schemas.openxmlformats.org/officeDocument/2006/relationships/hyperlink" Target="https://talan.bank.gov.ua/get-user-certificate/w2_U6b04psc01RgDL74y" TargetMode="External"/><Relationship Id="rId84" Type="http://schemas.openxmlformats.org/officeDocument/2006/relationships/hyperlink" Target="https://talan.bank.gov.ua/get-user-certificate/w2_U6_kHJFubGFO9CXbO" TargetMode="External"/><Relationship Id="rId138" Type="http://schemas.openxmlformats.org/officeDocument/2006/relationships/hyperlink" Target="https://talan.bank.gov.ua/get-user-certificate/w2_U6yXlcvswTdR09iUj" TargetMode="External"/><Relationship Id="rId345" Type="http://schemas.openxmlformats.org/officeDocument/2006/relationships/hyperlink" Target="https://talan.bank.gov.ua/get-user-certificate/w2_U6aO9ceTzjrs-ovHj" TargetMode="External"/><Relationship Id="rId387" Type="http://schemas.openxmlformats.org/officeDocument/2006/relationships/hyperlink" Target="https://talan.bank.gov.ua/get-user-certificate/w2_U6kmc7o6rJmFqYk98" TargetMode="External"/><Relationship Id="rId510" Type="http://schemas.openxmlformats.org/officeDocument/2006/relationships/hyperlink" Target="https://talan.bank.gov.ua/get-user-certificate/w2_U6Lu5KWqREu4QGL1t" TargetMode="External"/><Relationship Id="rId191" Type="http://schemas.openxmlformats.org/officeDocument/2006/relationships/hyperlink" Target="https://talan.bank.gov.ua/get-user-certificate/w2_U6T5CM7ix6AS3dPBk" TargetMode="External"/><Relationship Id="rId205" Type="http://schemas.openxmlformats.org/officeDocument/2006/relationships/hyperlink" Target="https://talan.bank.gov.ua/get-user-certificate/w2_U6vstoWyTWYgDeLJb" TargetMode="External"/><Relationship Id="rId247" Type="http://schemas.openxmlformats.org/officeDocument/2006/relationships/hyperlink" Target="https://talan.bank.gov.ua/get-user-certificate/w2_U6LOWCJZ3OqNWq4l_" TargetMode="External"/><Relationship Id="rId412" Type="http://schemas.openxmlformats.org/officeDocument/2006/relationships/hyperlink" Target="https://talan.bank.gov.ua/get-user-certificate/w2_U6LTZfrfEPwRoyveS" TargetMode="External"/><Relationship Id="rId107" Type="http://schemas.openxmlformats.org/officeDocument/2006/relationships/hyperlink" Target="https://talan.bank.gov.ua/get-user-certificate/w2_U6c9diGCKYpotj-Ir" TargetMode="External"/><Relationship Id="rId289" Type="http://schemas.openxmlformats.org/officeDocument/2006/relationships/hyperlink" Target="https://talan.bank.gov.ua/get-user-certificate/w2_U60Jkn1TwW0ZUVnFK" TargetMode="External"/><Relationship Id="rId454" Type="http://schemas.openxmlformats.org/officeDocument/2006/relationships/hyperlink" Target="https://talan.bank.gov.ua/get-user-certificate/w2_U6472FnVjEySf4Cg2" TargetMode="External"/><Relationship Id="rId496" Type="http://schemas.openxmlformats.org/officeDocument/2006/relationships/hyperlink" Target="https://talan.bank.gov.ua/get-user-certificate/w2_U6b_hAkFG0e950YP4" TargetMode="External"/><Relationship Id="rId11" Type="http://schemas.openxmlformats.org/officeDocument/2006/relationships/hyperlink" Target="https://talan.bank.gov.ua/get-user-certificate/w2_U6Eqy1szsAAJe1h8U" TargetMode="External"/><Relationship Id="rId53" Type="http://schemas.openxmlformats.org/officeDocument/2006/relationships/hyperlink" Target="https://talan.bank.gov.ua/get-user-certificate/w2_U6OzaOaJe2RBGl4WF" TargetMode="External"/><Relationship Id="rId149" Type="http://schemas.openxmlformats.org/officeDocument/2006/relationships/hyperlink" Target="https://talan.bank.gov.ua/get-user-certificate/w2_U6vtt6c5Zw6bWqAyY" TargetMode="External"/><Relationship Id="rId314" Type="http://schemas.openxmlformats.org/officeDocument/2006/relationships/hyperlink" Target="https://talan.bank.gov.ua/get-user-certificate/w2_U63w_7vs5oX3_l6xX" TargetMode="External"/><Relationship Id="rId356" Type="http://schemas.openxmlformats.org/officeDocument/2006/relationships/hyperlink" Target="https://talan.bank.gov.ua/get-user-certificate/w2_U6W03SWQeo_TInXla" TargetMode="External"/><Relationship Id="rId398" Type="http://schemas.openxmlformats.org/officeDocument/2006/relationships/hyperlink" Target="https://talan.bank.gov.ua/get-user-certificate/w2_U6Dk2vRuRd2bE8lIO" TargetMode="External"/><Relationship Id="rId521" Type="http://schemas.openxmlformats.org/officeDocument/2006/relationships/hyperlink" Target="https://talan.bank.gov.ua/get-user-certificate/w2_U6bQy2pjih068dB5L" TargetMode="External"/><Relationship Id="rId95" Type="http://schemas.openxmlformats.org/officeDocument/2006/relationships/hyperlink" Target="https://talan.bank.gov.ua/get-user-certificate/w2_U61KDIpoFQ28NClFi" TargetMode="External"/><Relationship Id="rId160" Type="http://schemas.openxmlformats.org/officeDocument/2006/relationships/hyperlink" Target="https://talan.bank.gov.ua/get-user-certificate/w2_U6cebYg7MMBe6Uwu2" TargetMode="External"/><Relationship Id="rId216" Type="http://schemas.openxmlformats.org/officeDocument/2006/relationships/hyperlink" Target="https://talan.bank.gov.ua/get-user-certificate/w2_U6TvQEPC2mbjSuzXz" TargetMode="External"/><Relationship Id="rId423" Type="http://schemas.openxmlformats.org/officeDocument/2006/relationships/hyperlink" Target="https://talan.bank.gov.ua/get-user-certificate/w2_U6mPZ2h6mMykshOXR" TargetMode="External"/><Relationship Id="rId258" Type="http://schemas.openxmlformats.org/officeDocument/2006/relationships/hyperlink" Target="https://talan.bank.gov.ua/get-user-certificate/w2_U6kzSPwFnCCl3sN8J" TargetMode="External"/><Relationship Id="rId465" Type="http://schemas.openxmlformats.org/officeDocument/2006/relationships/hyperlink" Target="https://talan.bank.gov.ua/get-user-certificate/w2_U6Epb55ccw738CayM" TargetMode="External"/><Relationship Id="rId22" Type="http://schemas.openxmlformats.org/officeDocument/2006/relationships/hyperlink" Target="https://talan.bank.gov.ua/get-user-certificate/w2_U6P95FHW9MIo1ADMM" TargetMode="External"/><Relationship Id="rId64" Type="http://schemas.openxmlformats.org/officeDocument/2006/relationships/hyperlink" Target="https://talan.bank.gov.ua/get-user-certificate/w2_U6e6ih8zuN3nWOOUN" TargetMode="External"/><Relationship Id="rId118" Type="http://schemas.openxmlformats.org/officeDocument/2006/relationships/hyperlink" Target="https://talan.bank.gov.ua/get-user-certificate/w2_U6Icnaz9oJaNjxS4x" TargetMode="External"/><Relationship Id="rId325" Type="http://schemas.openxmlformats.org/officeDocument/2006/relationships/hyperlink" Target="https://talan.bank.gov.ua/get-user-certificate/w2_U6bgSOrP1JMA4QA7M" TargetMode="External"/><Relationship Id="rId367" Type="http://schemas.openxmlformats.org/officeDocument/2006/relationships/hyperlink" Target="https://talan.bank.gov.ua/get-user-certificate/w2_U6QzzNh9mWGhn7RPt" TargetMode="External"/><Relationship Id="rId171" Type="http://schemas.openxmlformats.org/officeDocument/2006/relationships/hyperlink" Target="https://talan.bank.gov.ua/get-user-certificate/w2_U6jYm2rxti44tI6TD" TargetMode="External"/><Relationship Id="rId227" Type="http://schemas.openxmlformats.org/officeDocument/2006/relationships/hyperlink" Target="https://talan.bank.gov.ua/get-user-certificate/w2_U6_D22l6MA2NLF5X2" TargetMode="External"/><Relationship Id="rId269" Type="http://schemas.openxmlformats.org/officeDocument/2006/relationships/hyperlink" Target="https://talan.bank.gov.ua/get-user-certificate/w2_U6gDeszUbjrwBAq4v" TargetMode="External"/><Relationship Id="rId434" Type="http://schemas.openxmlformats.org/officeDocument/2006/relationships/hyperlink" Target="https://talan.bank.gov.ua/get-user-certificate/w2_U6PelrOKeLxJ-p2t_" TargetMode="External"/><Relationship Id="rId476" Type="http://schemas.openxmlformats.org/officeDocument/2006/relationships/hyperlink" Target="https://talan.bank.gov.ua/get-user-certificate/w2_U6afKft2e6KOiySo0" TargetMode="External"/><Relationship Id="rId33" Type="http://schemas.openxmlformats.org/officeDocument/2006/relationships/hyperlink" Target="https://talan.bank.gov.ua/get-user-certificate/w2_U6OxFJjN2JjgKeTxb" TargetMode="External"/><Relationship Id="rId129" Type="http://schemas.openxmlformats.org/officeDocument/2006/relationships/hyperlink" Target="https://talan.bank.gov.ua/get-user-certificate/w2_U686OWH4xV4LBYwTM" TargetMode="External"/><Relationship Id="rId280" Type="http://schemas.openxmlformats.org/officeDocument/2006/relationships/hyperlink" Target="https://talan.bank.gov.ua/get-user-certificate/w2_U6RbUhcwNg_UL3b16" TargetMode="External"/><Relationship Id="rId336" Type="http://schemas.openxmlformats.org/officeDocument/2006/relationships/hyperlink" Target="https://talan.bank.gov.ua/get-user-certificate/w2_U64jyxP3eZ_-Z_L79" TargetMode="External"/><Relationship Id="rId501" Type="http://schemas.openxmlformats.org/officeDocument/2006/relationships/hyperlink" Target="https://talan.bank.gov.ua/get-user-certificate/w2_U6mTutLvzEtPgVCaL" TargetMode="External"/><Relationship Id="rId75" Type="http://schemas.openxmlformats.org/officeDocument/2006/relationships/hyperlink" Target="https://talan.bank.gov.ua/get-user-certificate/w2_U6c0KjW6QRvMiHDcA" TargetMode="External"/><Relationship Id="rId140" Type="http://schemas.openxmlformats.org/officeDocument/2006/relationships/hyperlink" Target="https://talan.bank.gov.ua/get-user-certificate/w2_U6sIjwk03rDyQumXA" TargetMode="External"/><Relationship Id="rId182" Type="http://schemas.openxmlformats.org/officeDocument/2006/relationships/hyperlink" Target="https://talan.bank.gov.ua/get-user-certificate/w2_U6FlLuATBau5wuS56" TargetMode="External"/><Relationship Id="rId378" Type="http://schemas.openxmlformats.org/officeDocument/2006/relationships/hyperlink" Target="https://talan.bank.gov.ua/get-user-certificate/w2_U6VXQRA0DQ4Q4XDxO" TargetMode="External"/><Relationship Id="rId403" Type="http://schemas.openxmlformats.org/officeDocument/2006/relationships/hyperlink" Target="https://talan.bank.gov.ua/get-user-certificate/w2_U61Snqscw5IJDGIFE" TargetMode="External"/><Relationship Id="rId6" Type="http://schemas.openxmlformats.org/officeDocument/2006/relationships/hyperlink" Target="https://talan.bank.gov.ua/get-user-certificate/w2_U6q0aM7UVKBzhloS1" TargetMode="External"/><Relationship Id="rId238" Type="http://schemas.openxmlformats.org/officeDocument/2006/relationships/hyperlink" Target="https://talan.bank.gov.ua/get-user-certificate/w2_U6KmZjIOX8zfoCxdW" TargetMode="External"/><Relationship Id="rId445" Type="http://schemas.openxmlformats.org/officeDocument/2006/relationships/hyperlink" Target="https://talan.bank.gov.ua/get-user-certificate/w2_U6Xb5q-PSpssV81Ez" TargetMode="External"/><Relationship Id="rId487" Type="http://schemas.openxmlformats.org/officeDocument/2006/relationships/hyperlink" Target="https://talan.bank.gov.ua/get-user-certificate/w2_U6CG4L1U6CIOdCRp7" TargetMode="External"/><Relationship Id="rId291" Type="http://schemas.openxmlformats.org/officeDocument/2006/relationships/hyperlink" Target="https://talan.bank.gov.ua/get-user-certificate/w2_U6TC_j-s1V3mGj6FH" TargetMode="External"/><Relationship Id="rId305" Type="http://schemas.openxmlformats.org/officeDocument/2006/relationships/hyperlink" Target="https://talan.bank.gov.ua/get-user-certificate/w2_U6lYKYgVwLJQWZ-I6" TargetMode="External"/><Relationship Id="rId347" Type="http://schemas.openxmlformats.org/officeDocument/2006/relationships/hyperlink" Target="https://talan.bank.gov.ua/get-user-certificate/w2_U6j33KbYDF3zgjQWd" TargetMode="External"/><Relationship Id="rId512" Type="http://schemas.openxmlformats.org/officeDocument/2006/relationships/hyperlink" Target="https://talan.bank.gov.ua/get-user-certificate/w2_U6sniJJgNm8nEQkN3" TargetMode="External"/><Relationship Id="rId44" Type="http://schemas.openxmlformats.org/officeDocument/2006/relationships/hyperlink" Target="https://talan.bank.gov.ua/get-user-certificate/w2_U6ueI6nXDnHpjN2qJ" TargetMode="External"/><Relationship Id="rId86" Type="http://schemas.openxmlformats.org/officeDocument/2006/relationships/hyperlink" Target="https://talan.bank.gov.ua/get-user-certificate/w2_U6r98O2gow8f1LIbM" TargetMode="External"/><Relationship Id="rId151" Type="http://schemas.openxmlformats.org/officeDocument/2006/relationships/hyperlink" Target="https://talan.bank.gov.ua/get-user-certificate/w2_U62EYKehbvpRczZXZ" TargetMode="External"/><Relationship Id="rId389" Type="http://schemas.openxmlformats.org/officeDocument/2006/relationships/hyperlink" Target="https://talan.bank.gov.ua/get-user-certificate/w2_U651ZZmeQ4KGFKezf" TargetMode="External"/><Relationship Id="rId193" Type="http://schemas.openxmlformats.org/officeDocument/2006/relationships/hyperlink" Target="https://talan.bank.gov.ua/get-user-certificate/w2_U6XolxKe5A3DS34h4" TargetMode="External"/><Relationship Id="rId207" Type="http://schemas.openxmlformats.org/officeDocument/2006/relationships/hyperlink" Target="https://talan.bank.gov.ua/get-user-certificate/w2_U6bVdnuJ97-2hufeT" TargetMode="External"/><Relationship Id="rId249" Type="http://schemas.openxmlformats.org/officeDocument/2006/relationships/hyperlink" Target="https://talan.bank.gov.ua/get-user-certificate/w2_U69pK_Fnoh757fRik" TargetMode="External"/><Relationship Id="rId414" Type="http://schemas.openxmlformats.org/officeDocument/2006/relationships/hyperlink" Target="https://talan.bank.gov.ua/get-user-certificate/w2_U6jzZ_Cx6IrClT3Pa" TargetMode="External"/><Relationship Id="rId456" Type="http://schemas.openxmlformats.org/officeDocument/2006/relationships/hyperlink" Target="https://talan.bank.gov.ua/get-user-certificate/w2_U6dLhl0knEzljPFM0" TargetMode="External"/><Relationship Id="rId498" Type="http://schemas.openxmlformats.org/officeDocument/2006/relationships/hyperlink" Target="https://talan.bank.gov.ua/get-user-certificate/w2_U6u5hxKMl5ty8aN5b" TargetMode="External"/><Relationship Id="rId13" Type="http://schemas.openxmlformats.org/officeDocument/2006/relationships/hyperlink" Target="https://talan.bank.gov.ua/get-user-certificate/w2_U6aMC6gFXc-8b5qHd" TargetMode="External"/><Relationship Id="rId109" Type="http://schemas.openxmlformats.org/officeDocument/2006/relationships/hyperlink" Target="https://talan.bank.gov.ua/get-user-certificate/w2_U6H1Xe_o5CSsXeKpC" TargetMode="External"/><Relationship Id="rId260" Type="http://schemas.openxmlformats.org/officeDocument/2006/relationships/hyperlink" Target="https://talan.bank.gov.ua/get-user-certificate/w2_U6FH8PCtyEILFN1AU" TargetMode="External"/><Relationship Id="rId316" Type="http://schemas.openxmlformats.org/officeDocument/2006/relationships/hyperlink" Target="https://talan.bank.gov.ua/get-user-certificate/w2_U6JNxG-R2V7mJ3juZ" TargetMode="External"/><Relationship Id="rId55" Type="http://schemas.openxmlformats.org/officeDocument/2006/relationships/hyperlink" Target="https://talan.bank.gov.ua/get-user-certificate/w2_U6-8weNJ8W-iGWXHt" TargetMode="External"/><Relationship Id="rId97" Type="http://schemas.openxmlformats.org/officeDocument/2006/relationships/hyperlink" Target="https://talan.bank.gov.ua/get-user-certificate/w2_U6PSE6EgQ5D-tbk2Q" TargetMode="External"/><Relationship Id="rId120" Type="http://schemas.openxmlformats.org/officeDocument/2006/relationships/hyperlink" Target="https://talan.bank.gov.ua/get-user-certificate/w2_U68tJ0XPcUnPUTb_o" TargetMode="External"/><Relationship Id="rId358" Type="http://schemas.openxmlformats.org/officeDocument/2006/relationships/hyperlink" Target="https://talan.bank.gov.ua/get-user-certificate/w2_U6qoxJL3Ow_-t1UOR" TargetMode="External"/><Relationship Id="rId162" Type="http://schemas.openxmlformats.org/officeDocument/2006/relationships/hyperlink" Target="https://talan.bank.gov.ua/get-user-certificate/w2_U6Jax131uQcTm1LPx" TargetMode="External"/><Relationship Id="rId218" Type="http://schemas.openxmlformats.org/officeDocument/2006/relationships/hyperlink" Target="https://talan.bank.gov.ua/get-user-certificate/w2_U6nnXJBTb2aH1DE-k" TargetMode="External"/><Relationship Id="rId425" Type="http://schemas.openxmlformats.org/officeDocument/2006/relationships/hyperlink" Target="https://talan.bank.gov.ua/get-user-certificate/w2_U6EecdWFeIMVrY-BU" TargetMode="External"/><Relationship Id="rId467" Type="http://schemas.openxmlformats.org/officeDocument/2006/relationships/hyperlink" Target="https://talan.bank.gov.ua/get-user-certificate/w2_U6EP1iqppwmDuLoZ6" TargetMode="External"/><Relationship Id="rId271" Type="http://schemas.openxmlformats.org/officeDocument/2006/relationships/hyperlink" Target="https://talan.bank.gov.ua/get-user-certificate/w2_U6NRLcfZ6tGRkFPil" TargetMode="External"/><Relationship Id="rId24" Type="http://schemas.openxmlformats.org/officeDocument/2006/relationships/hyperlink" Target="https://talan.bank.gov.ua/get-user-certificate/w2_U6MytDzkPrwNZRgqQ" TargetMode="External"/><Relationship Id="rId66" Type="http://schemas.openxmlformats.org/officeDocument/2006/relationships/hyperlink" Target="https://talan.bank.gov.ua/get-user-certificate/w2_U6DHdhEBXwBRTBPAr" TargetMode="External"/><Relationship Id="rId131" Type="http://schemas.openxmlformats.org/officeDocument/2006/relationships/hyperlink" Target="https://talan.bank.gov.ua/get-user-certificate/w2_U6PR0c8bMrvXFwaUY" TargetMode="External"/><Relationship Id="rId327" Type="http://schemas.openxmlformats.org/officeDocument/2006/relationships/hyperlink" Target="https://talan.bank.gov.ua/get-user-certificate/w2_U6azFNslATg7K9qYy" TargetMode="External"/><Relationship Id="rId369" Type="http://schemas.openxmlformats.org/officeDocument/2006/relationships/hyperlink" Target="https://talan.bank.gov.ua/get-user-certificate/w2_U6hwCrb-56_Uo5Tiw" TargetMode="External"/><Relationship Id="rId173" Type="http://schemas.openxmlformats.org/officeDocument/2006/relationships/hyperlink" Target="https://talan.bank.gov.ua/get-user-certificate/w2_U62ot38tnU-QML_1T" TargetMode="External"/><Relationship Id="rId229" Type="http://schemas.openxmlformats.org/officeDocument/2006/relationships/hyperlink" Target="https://talan.bank.gov.ua/get-user-certificate/w2_U6pz-sTrI73oe5aye" TargetMode="External"/><Relationship Id="rId380" Type="http://schemas.openxmlformats.org/officeDocument/2006/relationships/hyperlink" Target="https://talan.bank.gov.ua/get-user-certificate/w2_U6xTef_hhOFkjso0L" TargetMode="External"/><Relationship Id="rId436" Type="http://schemas.openxmlformats.org/officeDocument/2006/relationships/hyperlink" Target="https://talan.bank.gov.ua/get-user-certificate/w2_U6u_JZUzYjIIyHJK5" TargetMode="External"/><Relationship Id="rId240" Type="http://schemas.openxmlformats.org/officeDocument/2006/relationships/hyperlink" Target="https://talan.bank.gov.ua/get-user-certificate/w2_U6-zHdg2qAT-f4Pbc" TargetMode="External"/><Relationship Id="rId478" Type="http://schemas.openxmlformats.org/officeDocument/2006/relationships/hyperlink" Target="https://talan.bank.gov.ua/get-user-certificate/w2_U6aMm2SEXjHROpJj2" TargetMode="External"/><Relationship Id="rId35" Type="http://schemas.openxmlformats.org/officeDocument/2006/relationships/hyperlink" Target="https://talan.bank.gov.ua/get-user-certificate/w2_U6EtZsCDM5rKAXxmo" TargetMode="External"/><Relationship Id="rId77" Type="http://schemas.openxmlformats.org/officeDocument/2006/relationships/hyperlink" Target="https://talan.bank.gov.ua/get-user-certificate/w2_U6f80I5YURbRiu3Mg" TargetMode="External"/><Relationship Id="rId100" Type="http://schemas.openxmlformats.org/officeDocument/2006/relationships/hyperlink" Target="https://talan.bank.gov.ua/get-user-certificate/w2_U6bzTpoO9g9_44aek" TargetMode="External"/><Relationship Id="rId282" Type="http://schemas.openxmlformats.org/officeDocument/2006/relationships/hyperlink" Target="https://talan.bank.gov.ua/get-user-certificate/w2_U651dAvrVwQ0NBCbi" TargetMode="External"/><Relationship Id="rId338" Type="http://schemas.openxmlformats.org/officeDocument/2006/relationships/hyperlink" Target="https://talan.bank.gov.ua/get-user-certificate/w2_U6CoHJpAO7aexuPp2" TargetMode="External"/><Relationship Id="rId503" Type="http://schemas.openxmlformats.org/officeDocument/2006/relationships/hyperlink" Target="https://talan.bank.gov.ua/get-user-certificate/w2_U6JsPM9MkTGzyRdr4" TargetMode="External"/><Relationship Id="rId8" Type="http://schemas.openxmlformats.org/officeDocument/2006/relationships/hyperlink" Target="https://talan.bank.gov.ua/get-user-certificate/w2_U6esn3ktXHMz-eutA" TargetMode="External"/><Relationship Id="rId142" Type="http://schemas.openxmlformats.org/officeDocument/2006/relationships/hyperlink" Target="https://talan.bank.gov.ua/get-user-certificate/w2_U6hqyRXgbC_gq17P0" TargetMode="External"/><Relationship Id="rId184" Type="http://schemas.openxmlformats.org/officeDocument/2006/relationships/hyperlink" Target="https://talan.bank.gov.ua/get-user-certificate/w2_U6i3-i2oValNaX7ag" TargetMode="External"/><Relationship Id="rId391" Type="http://schemas.openxmlformats.org/officeDocument/2006/relationships/hyperlink" Target="https://talan.bank.gov.ua/get-user-certificate/w2_U6hgzNDgnRkwE3rc7" TargetMode="External"/><Relationship Id="rId405" Type="http://schemas.openxmlformats.org/officeDocument/2006/relationships/hyperlink" Target="https://talan.bank.gov.ua/get-user-certificate/w2_U6IqGpDB2SvY995OL" TargetMode="External"/><Relationship Id="rId447" Type="http://schemas.openxmlformats.org/officeDocument/2006/relationships/hyperlink" Target="https://talan.bank.gov.ua/get-user-certificate/w2_U6P4uWUJhd-ajTmDY" TargetMode="External"/><Relationship Id="rId251" Type="http://schemas.openxmlformats.org/officeDocument/2006/relationships/hyperlink" Target="https://talan.bank.gov.ua/get-user-certificate/w2_U6_nBXj9rx_OcRAR_" TargetMode="External"/><Relationship Id="rId489" Type="http://schemas.openxmlformats.org/officeDocument/2006/relationships/hyperlink" Target="https://talan.bank.gov.ua/get-user-certificate/w2_U6742NKczSY6Zy0Xb" TargetMode="External"/><Relationship Id="rId46" Type="http://schemas.openxmlformats.org/officeDocument/2006/relationships/hyperlink" Target="https://talan.bank.gov.ua/get-user-certificate/w2_U6EvTUhlzWfh4DZB_" TargetMode="External"/><Relationship Id="rId293" Type="http://schemas.openxmlformats.org/officeDocument/2006/relationships/hyperlink" Target="https://talan.bank.gov.ua/get-user-certificate/w2_U6Vm0nVS9WS843eSb" TargetMode="External"/><Relationship Id="rId307" Type="http://schemas.openxmlformats.org/officeDocument/2006/relationships/hyperlink" Target="https://talan.bank.gov.ua/get-user-certificate/w2_U6FvBBbZROiweIvG8" TargetMode="External"/><Relationship Id="rId349" Type="http://schemas.openxmlformats.org/officeDocument/2006/relationships/hyperlink" Target="https://talan.bank.gov.ua/get-user-certificate/w2_U6qkpWqS7zPPIExEk" TargetMode="External"/><Relationship Id="rId514" Type="http://schemas.openxmlformats.org/officeDocument/2006/relationships/hyperlink" Target="https://talan.bank.gov.ua/get-user-certificate/w2_U6jZj0A2VZKWqk-Sl" TargetMode="External"/><Relationship Id="rId88" Type="http://schemas.openxmlformats.org/officeDocument/2006/relationships/hyperlink" Target="https://talan.bank.gov.ua/get-user-certificate/w2_U6UVFv6YbEtxKq6hr" TargetMode="External"/><Relationship Id="rId111" Type="http://schemas.openxmlformats.org/officeDocument/2006/relationships/hyperlink" Target="https://talan.bank.gov.ua/get-user-certificate/w2_U6v-wjP093eKWWgHm" TargetMode="External"/><Relationship Id="rId153" Type="http://schemas.openxmlformats.org/officeDocument/2006/relationships/hyperlink" Target="https://talan.bank.gov.ua/get-user-certificate/w2_U6hg98im-aJ_tTBcb" TargetMode="External"/><Relationship Id="rId195" Type="http://schemas.openxmlformats.org/officeDocument/2006/relationships/hyperlink" Target="https://talan.bank.gov.ua/get-user-certificate/w2_U6r1BVmEKzgVCrl2E" TargetMode="External"/><Relationship Id="rId209" Type="http://schemas.openxmlformats.org/officeDocument/2006/relationships/hyperlink" Target="https://talan.bank.gov.ua/get-user-certificate/w2_U6bEeDo4lvF0POVna" TargetMode="External"/><Relationship Id="rId360" Type="http://schemas.openxmlformats.org/officeDocument/2006/relationships/hyperlink" Target="https://talan.bank.gov.ua/get-user-certificate/w2_U6ybepM0pwEyPqqTi" TargetMode="External"/><Relationship Id="rId416" Type="http://schemas.openxmlformats.org/officeDocument/2006/relationships/hyperlink" Target="https://talan.bank.gov.ua/get-user-certificate/w2_U6RapKhvZuUDpZYds" TargetMode="External"/><Relationship Id="rId220" Type="http://schemas.openxmlformats.org/officeDocument/2006/relationships/hyperlink" Target="https://talan.bank.gov.ua/get-user-certificate/w2_U6fkaaUzizoX5xIwa" TargetMode="External"/><Relationship Id="rId458" Type="http://schemas.openxmlformats.org/officeDocument/2006/relationships/hyperlink" Target="https://talan.bank.gov.ua/get-user-certificate/w2_U6lZPX_IfiQbhMPjp" TargetMode="External"/><Relationship Id="rId15" Type="http://schemas.openxmlformats.org/officeDocument/2006/relationships/hyperlink" Target="https://talan.bank.gov.ua/get-user-certificate/w2_U6xCq4CK7M0Pk_xky" TargetMode="External"/><Relationship Id="rId57" Type="http://schemas.openxmlformats.org/officeDocument/2006/relationships/hyperlink" Target="https://talan.bank.gov.ua/get-user-certificate/w2_U6uRr5vU8mfLN2UON" TargetMode="External"/><Relationship Id="rId262" Type="http://schemas.openxmlformats.org/officeDocument/2006/relationships/hyperlink" Target="https://talan.bank.gov.ua/get-user-certificate/w2_U6OuhVMzwQRDk6yeM" TargetMode="External"/><Relationship Id="rId318" Type="http://schemas.openxmlformats.org/officeDocument/2006/relationships/hyperlink" Target="https://talan.bank.gov.ua/get-user-certificate/w2_U6W9bSNFUYiN6IFeY" TargetMode="External"/><Relationship Id="rId99" Type="http://schemas.openxmlformats.org/officeDocument/2006/relationships/hyperlink" Target="https://talan.bank.gov.ua/get-user-certificate/w2_U6VhZuZttYGLB-4we" TargetMode="External"/><Relationship Id="rId122" Type="http://schemas.openxmlformats.org/officeDocument/2006/relationships/hyperlink" Target="https://talan.bank.gov.ua/get-user-certificate/w2_U6j64hi_aFt1BJw7_" TargetMode="External"/><Relationship Id="rId164" Type="http://schemas.openxmlformats.org/officeDocument/2006/relationships/hyperlink" Target="https://talan.bank.gov.ua/get-user-certificate/w2_U67DiyrMjKN4h4ZUN" TargetMode="External"/><Relationship Id="rId371" Type="http://schemas.openxmlformats.org/officeDocument/2006/relationships/hyperlink" Target="https://talan.bank.gov.ua/get-user-certificate/w2_U608yT3A4Bfl95-d8" TargetMode="External"/><Relationship Id="rId427" Type="http://schemas.openxmlformats.org/officeDocument/2006/relationships/hyperlink" Target="https://talan.bank.gov.ua/get-user-certificate/w2_U6VeOMCHHmPGOnF7o" TargetMode="External"/><Relationship Id="rId469" Type="http://schemas.openxmlformats.org/officeDocument/2006/relationships/hyperlink" Target="https://talan.bank.gov.ua/get-user-certificate/w2_U6huPAzG1REtONyBV" TargetMode="External"/><Relationship Id="rId26" Type="http://schemas.openxmlformats.org/officeDocument/2006/relationships/hyperlink" Target="https://talan.bank.gov.ua/get-user-certificate/w2_U6WUR6YPuR9dOOwHa" TargetMode="External"/><Relationship Id="rId231" Type="http://schemas.openxmlformats.org/officeDocument/2006/relationships/hyperlink" Target="https://talan.bank.gov.ua/get-user-certificate/w2_U6BFwGPN1vSlTZiPc" TargetMode="External"/><Relationship Id="rId273" Type="http://schemas.openxmlformats.org/officeDocument/2006/relationships/hyperlink" Target="https://talan.bank.gov.ua/get-user-certificate/w2_U6MB6TT0zRfGfNOmX" TargetMode="External"/><Relationship Id="rId329" Type="http://schemas.openxmlformats.org/officeDocument/2006/relationships/hyperlink" Target="https://talan.bank.gov.ua/get-user-certificate/w2_U6Zm-S-M6re1ruxVe" TargetMode="External"/><Relationship Id="rId480" Type="http://schemas.openxmlformats.org/officeDocument/2006/relationships/hyperlink" Target="https://talan.bank.gov.ua/get-user-certificate/w2_U62IX9i9nOUQFV_ic" TargetMode="External"/><Relationship Id="rId68" Type="http://schemas.openxmlformats.org/officeDocument/2006/relationships/hyperlink" Target="https://talan.bank.gov.ua/get-user-certificate/w2_U6LA2FfbznkhR_0GY" TargetMode="External"/><Relationship Id="rId133" Type="http://schemas.openxmlformats.org/officeDocument/2006/relationships/hyperlink" Target="https://talan.bank.gov.ua/get-user-certificate/w2_U6AIXqjeJnZHAsnqM" TargetMode="External"/><Relationship Id="rId175" Type="http://schemas.openxmlformats.org/officeDocument/2006/relationships/hyperlink" Target="https://talan.bank.gov.ua/get-user-certificate/w2_U63cGVhUqA3lEt6SG" TargetMode="External"/><Relationship Id="rId340" Type="http://schemas.openxmlformats.org/officeDocument/2006/relationships/hyperlink" Target="https://talan.bank.gov.ua/get-user-certificate/w2_U6_y923adg754q_tM" TargetMode="External"/><Relationship Id="rId200" Type="http://schemas.openxmlformats.org/officeDocument/2006/relationships/hyperlink" Target="https://talan.bank.gov.ua/get-user-certificate/w2_U6xrjmj0xrDsAL29i" TargetMode="External"/><Relationship Id="rId382" Type="http://schemas.openxmlformats.org/officeDocument/2006/relationships/hyperlink" Target="https://talan.bank.gov.ua/get-user-certificate/w2_U689vUjv7spOMT-kt" TargetMode="External"/><Relationship Id="rId438" Type="http://schemas.openxmlformats.org/officeDocument/2006/relationships/hyperlink" Target="https://talan.bank.gov.ua/get-user-certificate/w2_U6gvp0SMBTv6wzT7A" TargetMode="External"/><Relationship Id="rId242" Type="http://schemas.openxmlformats.org/officeDocument/2006/relationships/hyperlink" Target="https://talan.bank.gov.ua/get-user-certificate/w2_U6o4PPasOTQ1-qEZB" TargetMode="External"/><Relationship Id="rId284" Type="http://schemas.openxmlformats.org/officeDocument/2006/relationships/hyperlink" Target="https://talan.bank.gov.ua/get-user-certificate/w2_U6lbXSW70BdrXIvaY" TargetMode="External"/><Relationship Id="rId491" Type="http://schemas.openxmlformats.org/officeDocument/2006/relationships/hyperlink" Target="https://talan.bank.gov.ua/get-user-certificate/w2_U6VlWdFbQgDjNdqOX" TargetMode="External"/><Relationship Id="rId505" Type="http://schemas.openxmlformats.org/officeDocument/2006/relationships/hyperlink" Target="https://talan.bank.gov.ua/get-user-certificate/w2_U6RsMEuYEk4z-s-er" TargetMode="External"/><Relationship Id="rId37" Type="http://schemas.openxmlformats.org/officeDocument/2006/relationships/hyperlink" Target="https://talan.bank.gov.ua/get-user-certificate/w2_U6vTUpNgStFTOm-pU" TargetMode="External"/><Relationship Id="rId79" Type="http://schemas.openxmlformats.org/officeDocument/2006/relationships/hyperlink" Target="https://talan.bank.gov.ua/get-user-certificate/w2_U6l8yBWOS75Xpo4TV" TargetMode="External"/><Relationship Id="rId102" Type="http://schemas.openxmlformats.org/officeDocument/2006/relationships/hyperlink" Target="https://talan.bank.gov.ua/get-user-certificate/w2_U6ge1H3CWlv1DeHPa" TargetMode="External"/><Relationship Id="rId144" Type="http://schemas.openxmlformats.org/officeDocument/2006/relationships/hyperlink" Target="https://talan.bank.gov.ua/get-user-certificate/w2_U6bBZ9IH_s86CBe0m" TargetMode="External"/><Relationship Id="rId90" Type="http://schemas.openxmlformats.org/officeDocument/2006/relationships/hyperlink" Target="https://talan.bank.gov.ua/get-user-certificate/w2_U6DvGRDO7LMlF_vqS" TargetMode="External"/><Relationship Id="rId186" Type="http://schemas.openxmlformats.org/officeDocument/2006/relationships/hyperlink" Target="https://talan.bank.gov.ua/get-user-certificate/w2_U6AbIvTHZmhmUhJZF" TargetMode="External"/><Relationship Id="rId351" Type="http://schemas.openxmlformats.org/officeDocument/2006/relationships/hyperlink" Target="https://talan.bank.gov.ua/get-user-certificate/w2_U6SWcd7uztnNGYFDU" TargetMode="External"/><Relationship Id="rId393" Type="http://schemas.openxmlformats.org/officeDocument/2006/relationships/hyperlink" Target="https://talan.bank.gov.ua/get-user-certificate/w2_U6nw84WmF_G1dYAXC" TargetMode="External"/><Relationship Id="rId407" Type="http://schemas.openxmlformats.org/officeDocument/2006/relationships/hyperlink" Target="https://talan.bank.gov.ua/get-user-certificate/w2_U6gnnztI_dRuH660D" TargetMode="External"/><Relationship Id="rId449" Type="http://schemas.openxmlformats.org/officeDocument/2006/relationships/hyperlink" Target="https://talan.bank.gov.ua/get-user-certificate/w2_U65ZBdyNotkPrgzuE" TargetMode="External"/><Relationship Id="rId211" Type="http://schemas.openxmlformats.org/officeDocument/2006/relationships/hyperlink" Target="https://talan.bank.gov.ua/get-user-certificate/w2_U6V6Lrk8qJheGBvcB" TargetMode="External"/><Relationship Id="rId253" Type="http://schemas.openxmlformats.org/officeDocument/2006/relationships/hyperlink" Target="https://talan.bank.gov.ua/get-user-certificate/w2_U6IhbLVtM_3_QEIlN" TargetMode="External"/><Relationship Id="rId295" Type="http://schemas.openxmlformats.org/officeDocument/2006/relationships/hyperlink" Target="https://talan.bank.gov.ua/get-user-certificate/w2_U6yvzJ7Rt48LMr1Ct" TargetMode="External"/><Relationship Id="rId309" Type="http://schemas.openxmlformats.org/officeDocument/2006/relationships/hyperlink" Target="https://talan.bank.gov.ua/get-user-certificate/w2_U6_03SOPGsdzSWuex" TargetMode="External"/><Relationship Id="rId460" Type="http://schemas.openxmlformats.org/officeDocument/2006/relationships/hyperlink" Target="https://talan.bank.gov.ua/get-user-certificate/w2_U6MmQGsQQRevWZO4v" TargetMode="External"/><Relationship Id="rId516" Type="http://schemas.openxmlformats.org/officeDocument/2006/relationships/hyperlink" Target="https://talan.bank.gov.ua/get-user-certificate/w2_U6XarorqjA4ipfUis" TargetMode="External"/><Relationship Id="rId48" Type="http://schemas.openxmlformats.org/officeDocument/2006/relationships/hyperlink" Target="https://talan.bank.gov.ua/get-user-certificate/w2_U6G1uG942I6-BO4zo" TargetMode="External"/><Relationship Id="rId113" Type="http://schemas.openxmlformats.org/officeDocument/2006/relationships/hyperlink" Target="https://talan.bank.gov.ua/get-user-certificate/w2_U6mKC8tUSV8FIcHd5" TargetMode="External"/><Relationship Id="rId320" Type="http://schemas.openxmlformats.org/officeDocument/2006/relationships/hyperlink" Target="https://talan.bank.gov.ua/get-user-certificate/w2_U6WRb1wV9y02y0W-j" TargetMode="External"/><Relationship Id="rId155" Type="http://schemas.openxmlformats.org/officeDocument/2006/relationships/hyperlink" Target="https://talan.bank.gov.ua/get-user-certificate/w2_U63alQ94erLR51rp4" TargetMode="External"/><Relationship Id="rId197" Type="http://schemas.openxmlformats.org/officeDocument/2006/relationships/hyperlink" Target="https://talan.bank.gov.ua/get-user-certificate/w2_U6UCGBmeZes9nr8yK" TargetMode="External"/><Relationship Id="rId362" Type="http://schemas.openxmlformats.org/officeDocument/2006/relationships/hyperlink" Target="https://talan.bank.gov.ua/get-user-certificate/w2_U6ysP7WF0orLFQhTW" TargetMode="External"/><Relationship Id="rId418" Type="http://schemas.openxmlformats.org/officeDocument/2006/relationships/hyperlink" Target="https://talan.bank.gov.ua/get-user-certificate/w2_U6TqhBD5rZHMa6QNb" TargetMode="External"/><Relationship Id="rId222" Type="http://schemas.openxmlformats.org/officeDocument/2006/relationships/hyperlink" Target="https://talan.bank.gov.ua/get-user-certificate/w2_U6QxKlQ5WXZjUFY8J" TargetMode="External"/><Relationship Id="rId264" Type="http://schemas.openxmlformats.org/officeDocument/2006/relationships/hyperlink" Target="https://talan.bank.gov.ua/get-user-certificate/w2_U6iPh5XwW7bv0VIS2" TargetMode="External"/><Relationship Id="rId471" Type="http://schemas.openxmlformats.org/officeDocument/2006/relationships/hyperlink" Target="https://talan.bank.gov.ua/get-user-certificate/w2_U6IfSddJwokg1S8_h" TargetMode="External"/><Relationship Id="rId17" Type="http://schemas.openxmlformats.org/officeDocument/2006/relationships/hyperlink" Target="https://talan.bank.gov.ua/get-user-certificate/w2_U6cq9htlZNjP0zyQE" TargetMode="External"/><Relationship Id="rId59" Type="http://schemas.openxmlformats.org/officeDocument/2006/relationships/hyperlink" Target="https://talan.bank.gov.ua/get-user-certificate/w2_U69A47XeZKVBgIRIm" TargetMode="External"/><Relationship Id="rId124" Type="http://schemas.openxmlformats.org/officeDocument/2006/relationships/hyperlink" Target="https://talan.bank.gov.ua/get-user-certificate/w2_U63snF_EjdnqYLKX4" TargetMode="External"/><Relationship Id="rId70" Type="http://schemas.openxmlformats.org/officeDocument/2006/relationships/hyperlink" Target="https://talan.bank.gov.ua/get-user-certificate/w2_U6opGTihFPn0ocpiD" TargetMode="External"/><Relationship Id="rId166" Type="http://schemas.openxmlformats.org/officeDocument/2006/relationships/hyperlink" Target="https://talan.bank.gov.ua/get-user-certificate/w2_U6zLMR9N01TyyY4YD" TargetMode="External"/><Relationship Id="rId331" Type="http://schemas.openxmlformats.org/officeDocument/2006/relationships/hyperlink" Target="https://talan.bank.gov.ua/get-user-certificate/w2_U6un_yQauUWmGZy11" TargetMode="External"/><Relationship Id="rId373" Type="http://schemas.openxmlformats.org/officeDocument/2006/relationships/hyperlink" Target="https://talan.bank.gov.ua/get-user-certificate/w2_U6Kyh7vv9B9ro5sB4" TargetMode="External"/><Relationship Id="rId429" Type="http://schemas.openxmlformats.org/officeDocument/2006/relationships/hyperlink" Target="https://talan.bank.gov.ua/get-user-certificate/w2_U6vJLZPEU4KwgKDzu" TargetMode="External"/><Relationship Id="rId1" Type="http://schemas.openxmlformats.org/officeDocument/2006/relationships/hyperlink" Target="https://talan.bank.gov.ua/get-user-certificate/w2_U6JDgx7uCjENOZi92" TargetMode="External"/><Relationship Id="rId233" Type="http://schemas.openxmlformats.org/officeDocument/2006/relationships/hyperlink" Target="https://talan.bank.gov.ua/get-user-certificate/w2_U6z1IKII3WZGqfpdp" TargetMode="External"/><Relationship Id="rId440" Type="http://schemas.openxmlformats.org/officeDocument/2006/relationships/hyperlink" Target="https://talan.bank.gov.ua/get-user-certificate/w2_U6yYspKG-DE6ti1vC" TargetMode="External"/><Relationship Id="rId28" Type="http://schemas.openxmlformats.org/officeDocument/2006/relationships/hyperlink" Target="https://talan.bank.gov.ua/get-user-certificate/w2_U6Zw6HoDX9qRDukqs" TargetMode="External"/><Relationship Id="rId275" Type="http://schemas.openxmlformats.org/officeDocument/2006/relationships/hyperlink" Target="https://talan.bank.gov.ua/get-user-certificate/w2_U6iz-lWAVa7HY6vci" TargetMode="External"/><Relationship Id="rId300" Type="http://schemas.openxmlformats.org/officeDocument/2006/relationships/hyperlink" Target="https://talan.bank.gov.ua/get-user-certificate/w2_U6PEip4ybG2agHHJ4" TargetMode="External"/><Relationship Id="rId482" Type="http://schemas.openxmlformats.org/officeDocument/2006/relationships/hyperlink" Target="https://talan.bank.gov.ua/get-user-certificate/w2_U6rx1Djzs9NCXP1ZI" TargetMode="External"/><Relationship Id="rId81" Type="http://schemas.openxmlformats.org/officeDocument/2006/relationships/hyperlink" Target="https://talan.bank.gov.ua/get-user-certificate/w2_U6qgoeFYOyQv00FDv" TargetMode="External"/><Relationship Id="rId135" Type="http://schemas.openxmlformats.org/officeDocument/2006/relationships/hyperlink" Target="https://talan.bank.gov.ua/get-user-certificate/w2_U6KycsDulfJwKIuYk" TargetMode="External"/><Relationship Id="rId177" Type="http://schemas.openxmlformats.org/officeDocument/2006/relationships/hyperlink" Target="https://talan.bank.gov.ua/get-user-certificate/w2_U6efN4B6eybsfLsXK" TargetMode="External"/><Relationship Id="rId342" Type="http://schemas.openxmlformats.org/officeDocument/2006/relationships/hyperlink" Target="https://talan.bank.gov.ua/get-user-certificate/w2_U6QwaWxJWALyJ-kle" TargetMode="External"/><Relationship Id="rId384" Type="http://schemas.openxmlformats.org/officeDocument/2006/relationships/hyperlink" Target="https://talan.bank.gov.ua/get-user-certificate/w2_U6EYhjEGFLZY7qcVH" TargetMode="External"/><Relationship Id="rId202" Type="http://schemas.openxmlformats.org/officeDocument/2006/relationships/hyperlink" Target="https://talan.bank.gov.ua/get-user-certificate/w2_U6LAMFR75CBfqF1Ey" TargetMode="External"/><Relationship Id="rId244" Type="http://schemas.openxmlformats.org/officeDocument/2006/relationships/hyperlink" Target="https://talan.bank.gov.ua/get-user-certificate/w2_U6s2SH5_OXodmzYKS" TargetMode="External"/><Relationship Id="rId39" Type="http://schemas.openxmlformats.org/officeDocument/2006/relationships/hyperlink" Target="https://talan.bank.gov.ua/get-user-certificate/w2_U6SAs3naDxzrJ9-Dq" TargetMode="External"/><Relationship Id="rId286" Type="http://schemas.openxmlformats.org/officeDocument/2006/relationships/hyperlink" Target="https://talan.bank.gov.ua/get-user-certificate/w2_U6UnseyFhxeZzd3_e" TargetMode="External"/><Relationship Id="rId451" Type="http://schemas.openxmlformats.org/officeDocument/2006/relationships/hyperlink" Target="https://talan.bank.gov.ua/get-user-certificate/w2_U6QqT2mbGkup-c_11" TargetMode="External"/><Relationship Id="rId493" Type="http://schemas.openxmlformats.org/officeDocument/2006/relationships/hyperlink" Target="https://talan.bank.gov.ua/get-user-certificate/w2_U6W4-dcu0ou0is23j" TargetMode="External"/><Relationship Id="rId507" Type="http://schemas.openxmlformats.org/officeDocument/2006/relationships/hyperlink" Target="https://talan.bank.gov.ua/get-user-certificate/w2_U66gQHJ3_W5CuCshh" TargetMode="External"/><Relationship Id="rId50" Type="http://schemas.openxmlformats.org/officeDocument/2006/relationships/hyperlink" Target="https://talan.bank.gov.ua/get-user-certificate/w2_U6CY7kFiGOvdVM8pK" TargetMode="External"/><Relationship Id="rId104" Type="http://schemas.openxmlformats.org/officeDocument/2006/relationships/hyperlink" Target="https://talan.bank.gov.ua/get-user-certificate/w2_U6kgnLqTOqydKPD2-" TargetMode="External"/><Relationship Id="rId146" Type="http://schemas.openxmlformats.org/officeDocument/2006/relationships/hyperlink" Target="https://talan.bank.gov.ua/get-user-certificate/w2_U6Q8B1hURFgThqu5K" TargetMode="External"/><Relationship Id="rId188" Type="http://schemas.openxmlformats.org/officeDocument/2006/relationships/hyperlink" Target="https://talan.bank.gov.ua/get-user-certificate/w2_U6Mu2_UoXP2TVNwd5" TargetMode="External"/><Relationship Id="rId311" Type="http://schemas.openxmlformats.org/officeDocument/2006/relationships/hyperlink" Target="https://talan.bank.gov.ua/get-user-certificate/w2_U6TDFJbfDNzpU7En_" TargetMode="External"/><Relationship Id="rId353" Type="http://schemas.openxmlformats.org/officeDocument/2006/relationships/hyperlink" Target="https://talan.bank.gov.ua/get-user-certificate/w2_U6zZXXwT-THilqPDr" TargetMode="External"/><Relationship Id="rId395" Type="http://schemas.openxmlformats.org/officeDocument/2006/relationships/hyperlink" Target="https://talan.bank.gov.ua/get-user-certificate/w2_U6hljVfpQMee4kGq2" TargetMode="External"/><Relationship Id="rId409" Type="http://schemas.openxmlformats.org/officeDocument/2006/relationships/hyperlink" Target="https://talan.bank.gov.ua/get-user-certificate/w2_U6zBVZRn6XK8BCJHa" TargetMode="External"/><Relationship Id="rId92" Type="http://schemas.openxmlformats.org/officeDocument/2006/relationships/hyperlink" Target="https://talan.bank.gov.ua/get-user-certificate/w2_U6dT_2PxuT4ZEz6uE" TargetMode="External"/><Relationship Id="rId213" Type="http://schemas.openxmlformats.org/officeDocument/2006/relationships/hyperlink" Target="https://talan.bank.gov.ua/get-user-certificate/w2_U62vtsQdnFfJ6JrX4" TargetMode="External"/><Relationship Id="rId420" Type="http://schemas.openxmlformats.org/officeDocument/2006/relationships/hyperlink" Target="https://talan.bank.gov.ua/get-user-certificate/w2_U6xpJbblW98rirSWF" TargetMode="External"/><Relationship Id="rId255" Type="http://schemas.openxmlformats.org/officeDocument/2006/relationships/hyperlink" Target="https://talan.bank.gov.ua/get-user-certificate/w2_U6hI05Tj5V_JuJ9ST" TargetMode="External"/><Relationship Id="rId297" Type="http://schemas.openxmlformats.org/officeDocument/2006/relationships/hyperlink" Target="https://talan.bank.gov.ua/get-user-certificate/w2_U6TNv19oaWfE7BHY2" TargetMode="External"/><Relationship Id="rId462" Type="http://schemas.openxmlformats.org/officeDocument/2006/relationships/hyperlink" Target="https://talan.bank.gov.ua/get-user-certificate/w2_U6cx1rY2IpWzyK5x4" TargetMode="External"/><Relationship Id="rId518" Type="http://schemas.openxmlformats.org/officeDocument/2006/relationships/hyperlink" Target="https://talan.bank.gov.ua/get-user-certificate/w2_U6DAA4BWr7Eq9yd_D" TargetMode="External"/><Relationship Id="rId115" Type="http://schemas.openxmlformats.org/officeDocument/2006/relationships/hyperlink" Target="https://talan.bank.gov.ua/get-user-certificate/w2_U6dzBvNs4X3VCdVuC" TargetMode="External"/><Relationship Id="rId157" Type="http://schemas.openxmlformats.org/officeDocument/2006/relationships/hyperlink" Target="https://talan.bank.gov.ua/get-user-certificate/w2_U6SmaAMPKYh9_NNdX" TargetMode="External"/><Relationship Id="rId322" Type="http://schemas.openxmlformats.org/officeDocument/2006/relationships/hyperlink" Target="https://talan.bank.gov.ua/get-user-certificate/w2_U6AofrOJZxj1mAIKO" TargetMode="External"/><Relationship Id="rId364" Type="http://schemas.openxmlformats.org/officeDocument/2006/relationships/hyperlink" Target="https://talan.bank.gov.ua/get-user-certificate/w2_U6Npq-D77olq5kGSv" TargetMode="External"/><Relationship Id="rId61" Type="http://schemas.openxmlformats.org/officeDocument/2006/relationships/hyperlink" Target="https://talan.bank.gov.ua/get-user-certificate/w2_U6mTjRQn-WvIk68R-" TargetMode="External"/><Relationship Id="rId199" Type="http://schemas.openxmlformats.org/officeDocument/2006/relationships/hyperlink" Target="https://talan.bank.gov.ua/get-user-certificate/w2_U6kaU1Ddkq7FyULXp" TargetMode="External"/><Relationship Id="rId19" Type="http://schemas.openxmlformats.org/officeDocument/2006/relationships/hyperlink" Target="https://talan.bank.gov.ua/get-user-certificate/w2_U6Tyi1ZGz2Fowj2_L" TargetMode="External"/><Relationship Id="rId224" Type="http://schemas.openxmlformats.org/officeDocument/2006/relationships/hyperlink" Target="https://talan.bank.gov.ua/get-user-certificate/w2_U6zibKW9nLWGV2cgX" TargetMode="External"/><Relationship Id="rId266" Type="http://schemas.openxmlformats.org/officeDocument/2006/relationships/hyperlink" Target="https://talan.bank.gov.ua/get-user-certificate/w2_U6DuinNK5KmangO0l" TargetMode="External"/><Relationship Id="rId431" Type="http://schemas.openxmlformats.org/officeDocument/2006/relationships/hyperlink" Target="https://talan.bank.gov.ua/get-user-certificate/w2_U6xjie9QB-A-DKAhh" TargetMode="External"/><Relationship Id="rId473" Type="http://schemas.openxmlformats.org/officeDocument/2006/relationships/hyperlink" Target="https://talan.bank.gov.ua/get-user-certificate/w2_U6pYkOx_7zH1ZRHd3" TargetMode="External"/><Relationship Id="rId30" Type="http://schemas.openxmlformats.org/officeDocument/2006/relationships/hyperlink" Target="https://talan.bank.gov.ua/get-user-certificate/w2_U6Sf4oA7hncDdUeUc" TargetMode="External"/><Relationship Id="rId126" Type="http://schemas.openxmlformats.org/officeDocument/2006/relationships/hyperlink" Target="https://talan.bank.gov.ua/get-user-certificate/w2_U6tig6aqwYBMEEanj" TargetMode="External"/><Relationship Id="rId168" Type="http://schemas.openxmlformats.org/officeDocument/2006/relationships/hyperlink" Target="https://talan.bank.gov.ua/get-user-certificate/w2_U6t2dJakgDtJNNvJw" TargetMode="External"/><Relationship Id="rId333" Type="http://schemas.openxmlformats.org/officeDocument/2006/relationships/hyperlink" Target="https://talan.bank.gov.ua/get-user-certificate/w2_U6YjZ3cFqldWDdn73" TargetMode="External"/><Relationship Id="rId72" Type="http://schemas.openxmlformats.org/officeDocument/2006/relationships/hyperlink" Target="https://talan.bank.gov.ua/get-user-certificate/w2_U6McWVLGIH512YEsg" TargetMode="External"/><Relationship Id="rId375" Type="http://schemas.openxmlformats.org/officeDocument/2006/relationships/hyperlink" Target="https://talan.bank.gov.ua/get-user-certificate/w2_U6io2Dwrxd9FqhQFo" TargetMode="External"/><Relationship Id="rId3" Type="http://schemas.openxmlformats.org/officeDocument/2006/relationships/hyperlink" Target="https://talan.bank.gov.ua/get-user-certificate/w2_U6lNYbSoDap2sfIHG" TargetMode="External"/><Relationship Id="rId235" Type="http://schemas.openxmlformats.org/officeDocument/2006/relationships/hyperlink" Target="https://talan.bank.gov.ua/get-user-certificate/w2_U6OIzD7So3L8CmoaT" TargetMode="External"/><Relationship Id="rId277" Type="http://schemas.openxmlformats.org/officeDocument/2006/relationships/hyperlink" Target="https://talan.bank.gov.ua/get-user-certificate/w2_U6Lp_qepkQ4ZwmUn6" TargetMode="External"/><Relationship Id="rId400" Type="http://schemas.openxmlformats.org/officeDocument/2006/relationships/hyperlink" Target="https://talan.bank.gov.ua/get-user-certificate/w2_U6_9NPQthl9QUnKUn" TargetMode="External"/><Relationship Id="rId442" Type="http://schemas.openxmlformats.org/officeDocument/2006/relationships/hyperlink" Target="https://talan.bank.gov.ua/get-user-certificate/w2_U6x9zCIeJokk4gwsj" TargetMode="External"/><Relationship Id="rId484" Type="http://schemas.openxmlformats.org/officeDocument/2006/relationships/hyperlink" Target="https://talan.bank.gov.ua/get-user-certificate/w2_U60MIJpF9CnR4frwV" TargetMode="External"/><Relationship Id="rId137" Type="http://schemas.openxmlformats.org/officeDocument/2006/relationships/hyperlink" Target="https://talan.bank.gov.ua/get-user-certificate/w2_U6iY0NH0Vi_l_JxxY" TargetMode="External"/><Relationship Id="rId302" Type="http://schemas.openxmlformats.org/officeDocument/2006/relationships/hyperlink" Target="https://talan.bank.gov.ua/get-user-certificate/w2_U6_F9h1afvOmietjr" TargetMode="External"/><Relationship Id="rId344" Type="http://schemas.openxmlformats.org/officeDocument/2006/relationships/hyperlink" Target="https://talan.bank.gov.ua/get-user-certificate/w2_U6YRjB7UXq36NMQdl" TargetMode="External"/><Relationship Id="rId41" Type="http://schemas.openxmlformats.org/officeDocument/2006/relationships/hyperlink" Target="https://talan.bank.gov.ua/get-user-certificate/w2_U6iJ7DUNDRT-2OVS6" TargetMode="External"/><Relationship Id="rId83" Type="http://schemas.openxmlformats.org/officeDocument/2006/relationships/hyperlink" Target="https://talan.bank.gov.ua/get-user-certificate/w2_U6cAZDq5E0LW1PBEo" TargetMode="External"/><Relationship Id="rId179" Type="http://schemas.openxmlformats.org/officeDocument/2006/relationships/hyperlink" Target="https://talan.bank.gov.ua/get-user-certificate/w2_U60Wofa7XN1aw-FCX" TargetMode="External"/><Relationship Id="rId386" Type="http://schemas.openxmlformats.org/officeDocument/2006/relationships/hyperlink" Target="https://talan.bank.gov.ua/get-user-certificate/w2_U6mcK6IGILb8Kl_b4" TargetMode="External"/><Relationship Id="rId190" Type="http://schemas.openxmlformats.org/officeDocument/2006/relationships/hyperlink" Target="https://talan.bank.gov.ua/get-user-certificate/w2_U6vbq_Q2CCwQj2IaU" TargetMode="External"/><Relationship Id="rId204" Type="http://schemas.openxmlformats.org/officeDocument/2006/relationships/hyperlink" Target="https://talan.bank.gov.ua/get-user-certificate/w2_U6vOwAbjFax0GaFsX" TargetMode="External"/><Relationship Id="rId246" Type="http://schemas.openxmlformats.org/officeDocument/2006/relationships/hyperlink" Target="https://talan.bank.gov.ua/get-user-certificate/w2_U6ESs-GTg8uvAhsjp" TargetMode="External"/><Relationship Id="rId288" Type="http://schemas.openxmlformats.org/officeDocument/2006/relationships/hyperlink" Target="https://talan.bank.gov.ua/get-user-certificate/w2_U6WTQT2PVZnEZgOgs" TargetMode="External"/><Relationship Id="rId411" Type="http://schemas.openxmlformats.org/officeDocument/2006/relationships/hyperlink" Target="https://talan.bank.gov.ua/get-user-certificate/w2_U6NoBD7M0lGqi4Ylz" TargetMode="External"/><Relationship Id="rId453" Type="http://schemas.openxmlformats.org/officeDocument/2006/relationships/hyperlink" Target="https://talan.bank.gov.ua/get-user-certificate/w2_U6fMkR_lHDC61bOEU" TargetMode="External"/><Relationship Id="rId509" Type="http://schemas.openxmlformats.org/officeDocument/2006/relationships/hyperlink" Target="https://talan.bank.gov.ua/get-user-certificate/w2_U6KwkZM6r7lmUtAyN" TargetMode="External"/><Relationship Id="rId106" Type="http://schemas.openxmlformats.org/officeDocument/2006/relationships/hyperlink" Target="https://talan.bank.gov.ua/get-user-certificate/w2_U6jVhO35FebmEC0NI" TargetMode="External"/><Relationship Id="rId313" Type="http://schemas.openxmlformats.org/officeDocument/2006/relationships/hyperlink" Target="https://talan.bank.gov.ua/get-user-certificate/w2_U6FpsKACOKIezP2P9" TargetMode="External"/><Relationship Id="rId495" Type="http://schemas.openxmlformats.org/officeDocument/2006/relationships/hyperlink" Target="https://talan.bank.gov.ua/get-user-certificate/w2_U6k4_BgdF8yQ0Eaqx" TargetMode="External"/><Relationship Id="rId10" Type="http://schemas.openxmlformats.org/officeDocument/2006/relationships/hyperlink" Target="https://talan.bank.gov.ua/get-user-certificate/w2_U61Yal3plWBemPs3o" TargetMode="External"/><Relationship Id="rId52" Type="http://schemas.openxmlformats.org/officeDocument/2006/relationships/hyperlink" Target="https://talan.bank.gov.ua/get-user-certificate/w2_U6vg8JRgjRapXL0Iq" TargetMode="External"/><Relationship Id="rId94" Type="http://schemas.openxmlformats.org/officeDocument/2006/relationships/hyperlink" Target="https://talan.bank.gov.ua/get-user-certificate/w2_U6LJO_k0H3AYjd7jz" TargetMode="External"/><Relationship Id="rId148" Type="http://schemas.openxmlformats.org/officeDocument/2006/relationships/hyperlink" Target="https://talan.bank.gov.ua/get-user-certificate/w2_U6uKJwTGWWyP0pmIz" TargetMode="External"/><Relationship Id="rId355" Type="http://schemas.openxmlformats.org/officeDocument/2006/relationships/hyperlink" Target="https://talan.bank.gov.ua/get-user-certificate/w2_U6-1UK7P9-cuASJlX" TargetMode="External"/><Relationship Id="rId397" Type="http://schemas.openxmlformats.org/officeDocument/2006/relationships/hyperlink" Target="https://talan.bank.gov.ua/get-user-certificate/w2_U6Z0v6qSZE92c7TNC" TargetMode="External"/><Relationship Id="rId520" Type="http://schemas.openxmlformats.org/officeDocument/2006/relationships/hyperlink" Target="https://talan.bank.gov.ua/get-user-certificate/w2_U6eb2qNIxV6TbNhJl" TargetMode="External"/><Relationship Id="rId215" Type="http://schemas.openxmlformats.org/officeDocument/2006/relationships/hyperlink" Target="https://talan.bank.gov.ua/get-user-certificate/w2_U60oU2hc_5yn15KK4" TargetMode="External"/><Relationship Id="rId257" Type="http://schemas.openxmlformats.org/officeDocument/2006/relationships/hyperlink" Target="https://talan.bank.gov.ua/get-user-certificate/w2_U6u9ZWTp6G8WBFQa1" TargetMode="External"/><Relationship Id="rId422" Type="http://schemas.openxmlformats.org/officeDocument/2006/relationships/hyperlink" Target="https://talan.bank.gov.ua/get-user-certificate/w2_U6eLKwapU4BC3MGYD" TargetMode="External"/><Relationship Id="rId464" Type="http://schemas.openxmlformats.org/officeDocument/2006/relationships/hyperlink" Target="https://talan.bank.gov.ua/get-user-certificate/w2_U6g7MS20XHKKUeU44" TargetMode="External"/><Relationship Id="rId299" Type="http://schemas.openxmlformats.org/officeDocument/2006/relationships/hyperlink" Target="https://talan.bank.gov.ua/get-user-certificate/w2_U6bImiKSillShvT2s" TargetMode="External"/><Relationship Id="rId63" Type="http://schemas.openxmlformats.org/officeDocument/2006/relationships/hyperlink" Target="https://talan.bank.gov.ua/get-user-certificate/w2_U6cTj9pr-NfoQLz_U" TargetMode="External"/><Relationship Id="rId159" Type="http://schemas.openxmlformats.org/officeDocument/2006/relationships/hyperlink" Target="https://talan.bank.gov.ua/get-user-certificate/w2_U68NipI5-gGWDABUT" TargetMode="External"/><Relationship Id="rId366" Type="http://schemas.openxmlformats.org/officeDocument/2006/relationships/hyperlink" Target="https://talan.bank.gov.ua/get-user-certificate/w2_U62uTl8IrEhJBXTsk" TargetMode="External"/><Relationship Id="rId226" Type="http://schemas.openxmlformats.org/officeDocument/2006/relationships/hyperlink" Target="https://talan.bank.gov.ua/get-user-certificate/w2_U6o_6d5IZLHP3BOPK" TargetMode="External"/><Relationship Id="rId433" Type="http://schemas.openxmlformats.org/officeDocument/2006/relationships/hyperlink" Target="https://talan.bank.gov.ua/get-user-certificate/w2_U64XxjLU2pUZ2jgb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3"/>
  <sheetViews>
    <sheetView tabSelected="1" workbookViewId="0">
      <selection activeCell="H3" sqref="H3"/>
    </sheetView>
  </sheetViews>
  <sheetFormatPr defaultRowHeight="14.4" x14ac:dyDescent="0.3"/>
  <cols>
    <col min="1" max="1" width="8.88671875" style="4"/>
    <col min="2" max="2" width="13.21875" customWidth="1"/>
    <col min="3" max="3" width="35" customWidth="1"/>
    <col min="4" max="4" width="21.6640625" customWidth="1"/>
  </cols>
  <sheetData>
    <row r="1" spans="1:4" s="3" customFormat="1" ht="28.8" x14ac:dyDescent="0.3">
      <c r="A1" s="1" t="s">
        <v>1046</v>
      </c>
      <c r="B1" s="2" t="s">
        <v>1047</v>
      </c>
      <c r="C1" s="1" t="s">
        <v>0</v>
      </c>
      <c r="D1" s="2" t="s">
        <v>1</v>
      </c>
    </row>
    <row r="2" spans="1:4" x14ac:dyDescent="0.3">
      <c r="A2" s="4">
        <v>1</v>
      </c>
      <c r="B2" t="s">
        <v>2</v>
      </c>
      <c r="C2" t="s">
        <v>3</v>
      </c>
      <c r="D2" t="str">
        <f>HYPERLINK("https://talan.bank.gov.ua/get-user-certificate/w2_U6JDgx7uCjENOZi92","Завантажити сертифікат")</f>
        <v>Завантажити сертифікат</v>
      </c>
    </row>
    <row r="3" spans="1:4" x14ac:dyDescent="0.3">
      <c r="A3" s="4">
        <v>2</v>
      </c>
      <c r="B3" t="s">
        <v>4</v>
      </c>
      <c r="C3" t="s">
        <v>5</v>
      </c>
      <c r="D3" t="str">
        <f>HYPERLINK("https://talan.bank.gov.ua/get-user-certificate/w2_U6Z42hEAXeE0UAb7a","Завантажити сертифікат")</f>
        <v>Завантажити сертифікат</v>
      </c>
    </row>
    <row r="4" spans="1:4" x14ac:dyDescent="0.3">
      <c r="A4" s="4">
        <v>3</v>
      </c>
      <c r="B4" t="s">
        <v>6</v>
      </c>
      <c r="C4" t="s">
        <v>7</v>
      </c>
      <c r="D4" t="str">
        <f>HYPERLINK("https://talan.bank.gov.ua/get-user-certificate/w2_U6lNYbSoDap2sfIHG","Завантажити сертифікат")</f>
        <v>Завантажити сертифікат</v>
      </c>
    </row>
    <row r="5" spans="1:4" x14ac:dyDescent="0.3">
      <c r="A5" s="4">
        <v>4</v>
      </c>
      <c r="B5" t="s">
        <v>8</v>
      </c>
      <c r="C5" t="s">
        <v>9</v>
      </c>
      <c r="D5" t="str">
        <f>HYPERLINK("https://talan.bank.gov.ua/get-user-certificate/w2_U69U_WZL6phVbY7Do","Завантажити сертифікат")</f>
        <v>Завантажити сертифікат</v>
      </c>
    </row>
    <row r="6" spans="1:4" x14ac:dyDescent="0.3">
      <c r="A6" s="4">
        <v>5</v>
      </c>
      <c r="B6" t="s">
        <v>10</v>
      </c>
      <c r="C6" t="s">
        <v>11</v>
      </c>
      <c r="D6" t="str">
        <f>HYPERLINK("https://talan.bank.gov.ua/get-user-certificate/w2_U6ye35bqVmeRUudqy","Завантажити сертифікат")</f>
        <v>Завантажити сертифікат</v>
      </c>
    </row>
    <row r="7" spans="1:4" x14ac:dyDescent="0.3">
      <c r="A7" s="4">
        <v>6</v>
      </c>
      <c r="B7" t="s">
        <v>12</v>
      </c>
      <c r="C7" t="s">
        <v>13</v>
      </c>
      <c r="D7" t="str">
        <f>HYPERLINK("https://talan.bank.gov.ua/get-user-certificate/w2_U6q0aM7UVKBzhloS1","Завантажити сертифікат")</f>
        <v>Завантажити сертифікат</v>
      </c>
    </row>
    <row r="8" spans="1:4" x14ac:dyDescent="0.3">
      <c r="A8" s="4">
        <v>7</v>
      </c>
      <c r="B8" t="s">
        <v>14</v>
      </c>
      <c r="C8" t="s">
        <v>15</v>
      </c>
      <c r="D8" t="str">
        <f>HYPERLINK("https://talan.bank.gov.ua/get-user-certificate/w2_U6eneBZw-aX0-Cl5W","Завантажити сертифікат")</f>
        <v>Завантажити сертифікат</v>
      </c>
    </row>
    <row r="9" spans="1:4" x14ac:dyDescent="0.3">
      <c r="A9" s="4">
        <v>8</v>
      </c>
      <c r="B9" t="s">
        <v>16</v>
      </c>
      <c r="C9" t="s">
        <v>17</v>
      </c>
      <c r="D9" t="str">
        <f>HYPERLINK("https://talan.bank.gov.ua/get-user-certificate/w2_U6esn3ktXHMz-eutA","Завантажити сертифікат")</f>
        <v>Завантажити сертифікат</v>
      </c>
    </row>
    <row r="10" spans="1:4" x14ac:dyDescent="0.3">
      <c r="A10" s="4">
        <v>9</v>
      </c>
      <c r="B10" t="s">
        <v>18</v>
      </c>
      <c r="C10" t="s">
        <v>19</v>
      </c>
      <c r="D10" t="str">
        <f>HYPERLINK("https://talan.bank.gov.ua/get-user-certificate/w2_U6r828u2RoVZyJ_15","Завантажити сертифікат")</f>
        <v>Завантажити сертифікат</v>
      </c>
    </row>
    <row r="11" spans="1:4" x14ac:dyDescent="0.3">
      <c r="A11" s="4">
        <v>10</v>
      </c>
      <c r="B11" t="s">
        <v>20</v>
      </c>
      <c r="C11" t="s">
        <v>21</v>
      </c>
      <c r="D11" t="str">
        <f>HYPERLINK("https://talan.bank.gov.ua/get-user-certificate/w2_U61Yal3plWBemPs3o","Завантажити сертифікат")</f>
        <v>Завантажити сертифікат</v>
      </c>
    </row>
    <row r="12" spans="1:4" x14ac:dyDescent="0.3">
      <c r="A12" s="4">
        <v>11</v>
      </c>
      <c r="B12" t="s">
        <v>22</v>
      </c>
      <c r="C12" t="s">
        <v>23</v>
      </c>
      <c r="D12" t="str">
        <f>HYPERLINK("https://talan.bank.gov.ua/get-user-certificate/w2_U6Eqy1szsAAJe1h8U","Завантажити сертифікат")</f>
        <v>Завантажити сертифікат</v>
      </c>
    </row>
    <row r="13" spans="1:4" x14ac:dyDescent="0.3">
      <c r="A13" s="4">
        <v>12</v>
      </c>
      <c r="B13" t="s">
        <v>24</v>
      </c>
      <c r="C13" t="s">
        <v>25</v>
      </c>
      <c r="D13" t="str">
        <f>HYPERLINK("https://talan.bank.gov.ua/get-user-certificate/w2_U6x9IObs1b2F3MeVH","Завантажити сертифікат")</f>
        <v>Завантажити сертифікат</v>
      </c>
    </row>
    <row r="14" spans="1:4" x14ac:dyDescent="0.3">
      <c r="A14" s="4">
        <v>13</v>
      </c>
      <c r="B14" t="s">
        <v>26</v>
      </c>
      <c r="C14" t="s">
        <v>27</v>
      </c>
      <c r="D14" t="str">
        <f>HYPERLINK("https://talan.bank.gov.ua/get-user-certificate/w2_U6aMC6gFXc-8b5qHd","Завантажити сертифікат")</f>
        <v>Завантажити сертифікат</v>
      </c>
    </row>
    <row r="15" spans="1:4" x14ac:dyDescent="0.3">
      <c r="A15" s="4">
        <v>14</v>
      </c>
      <c r="B15" t="s">
        <v>28</v>
      </c>
      <c r="C15" t="s">
        <v>29</v>
      </c>
      <c r="D15" t="str">
        <f>HYPERLINK("https://talan.bank.gov.ua/get-user-certificate/w2_U6hiwYHaX9-9Y7XR_","Завантажити сертифікат")</f>
        <v>Завантажити сертифікат</v>
      </c>
    </row>
    <row r="16" spans="1:4" x14ac:dyDescent="0.3">
      <c r="A16" s="4">
        <v>15</v>
      </c>
      <c r="B16" t="s">
        <v>30</v>
      </c>
      <c r="C16" t="s">
        <v>31</v>
      </c>
      <c r="D16" t="str">
        <f>HYPERLINK("https://talan.bank.gov.ua/get-user-certificate/w2_U6xCq4CK7M0Pk_xky","Завантажити сертифікат")</f>
        <v>Завантажити сертифікат</v>
      </c>
    </row>
    <row r="17" spans="1:4" x14ac:dyDescent="0.3">
      <c r="A17" s="4">
        <v>16</v>
      </c>
      <c r="B17" t="s">
        <v>32</v>
      </c>
      <c r="C17" t="s">
        <v>33</v>
      </c>
      <c r="D17" t="str">
        <f>HYPERLINK("https://talan.bank.gov.ua/get-user-certificate/w2_U6SRSd3ZK1_xcth82","Завантажити сертифікат")</f>
        <v>Завантажити сертифікат</v>
      </c>
    </row>
    <row r="18" spans="1:4" x14ac:dyDescent="0.3">
      <c r="A18" s="4">
        <v>17</v>
      </c>
      <c r="B18" t="s">
        <v>34</v>
      </c>
      <c r="C18" t="s">
        <v>35</v>
      </c>
      <c r="D18" t="str">
        <f>HYPERLINK("https://talan.bank.gov.ua/get-user-certificate/w2_U6cq9htlZNjP0zyQE","Завантажити сертифікат")</f>
        <v>Завантажити сертифікат</v>
      </c>
    </row>
    <row r="19" spans="1:4" x14ac:dyDescent="0.3">
      <c r="A19" s="4">
        <v>18</v>
      </c>
      <c r="B19" t="s">
        <v>36</v>
      </c>
      <c r="C19" t="s">
        <v>37</v>
      </c>
      <c r="D19" t="str">
        <f>HYPERLINK("https://talan.bank.gov.ua/get-user-certificate/w2_U6H7IFnkqH-WImB49","Завантажити сертифікат")</f>
        <v>Завантажити сертифікат</v>
      </c>
    </row>
    <row r="20" spans="1:4" x14ac:dyDescent="0.3">
      <c r="A20" s="4">
        <v>19</v>
      </c>
      <c r="B20" t="s">
        <v>38</v>
      </c>
      <c r="C20" t="s">
        <v>39</v>
      </c>
      <c r="D20" t="str">
        <f>HYPERLINK("https://talan.bank.gov.ua/get-user-certificate/w2_U6Tyi1ZGz2Fowj2_L","Завантажити сертифікат")</f>
        <v>Завантажити сертифікат</v>
      </c>
    </row>
    <row r="21" spans="1:4" x14ac:dyDescent="0.3">
      <c r="A21" s="4">
        <v>20</v>
      </c>
      <c r="B21" t="s">
        <v>40</v>
      </c>
      <c r="C21" t="s">
        <v>41</v>
      </c>
      <c r="D21" t="str">
        <f>HYPERLINK("https://talan.bank.gov.ua/get-user-certificate/w2_U6Q-462m4W1wt7iWh","Завантажити сертифікат")</f>
        <v>Завантажити сертифікат</v>
      </c>
    </row>
    <row r="22" spans="1:4" x14ac:dyDescent="0.3">
      <c r="A22" s="4">
        <v>21</v>
      </c>
      <c r="B22" t="s">
        <v>42</v>
      </c>
      <c r="C22" t="s">
        <v>43</v>
      </c>
      <c r="D22" t="str">
        <f>HYPERLINK("https://talan.bank.gov.ua/get-user-certificate/w2_U6AT0x81txOwzTwlQ","Завантажити сертифікат")</f>
        <v>Завантажити сертифікат</v>
      </c>
    </row>
    <row r="23" spans="1:4" x14ac:dyDescent="0.3">
      <c r="A23" s="4">
        <v>22</v>
      </c>
      <c r="B23" t="s">
        <v>44</v>
      </c>
      <c r="C23" t="s">
        <v>45</v>
      </c>
      <c r="D23" t="str">
        <f>HYPERLINK("https://talan.bank.gov.ua/get-user-certificate/w2_U6P95FHW9MIo1ADMM","Завантажити сертифікат")</f>
        <v>Завантажити сертифікат</v>
      </c>
    </row>
    <row r="24" spans="1:4" x14ac:dyDescent="0.3">
      <c r="A24" s="4">
        <v>23</v>
      </c>
      <c r="B24" t="s">
        <v>46</v>
      </c>
      <c r="C24" t="s">
        <v>47</v>
      </c>
      <c r="D24" t="str">
        <f>HYPERLINK("https://talan.bank.gov.ua/get-user-certificate/w2_U6usKQxti6pf4WfRi","Завантажити сертифікат")</f>
        <v>Завантажити сертифікат</v>
      </c>
    </row>
    <row r="25" spans="1:4" x14ac:dyDescent="0.3">
      <c r="A25" s="4">
        <v>24</v>
      </c>
      <c r="B25" t="s">
        <v>48</v>
      </c>
      <c r="C25" t="s">
        <v>49</v>
      </c>
      <c r="D25" t="str">
        <f>HYPERLINK("https://talan.bank.gov.ua/get-user-certificate/w2_U6MytDzkPrwNZRgqQ","Завантажити сертифікат")</f>
        <v>Завантажити сертифікат</v>
      </c>
    </row>
    <row r="26" spans="1:4" x14ac:dyDescent="0.3">
      <c r="A26" s="4">
        <v>25</v>
      </c>
      <c r="B26" t="s">
        <v>50</v>
      </c>
      <c r="C26" t="s">
        <v>51</v>
      </c>
      <c r="D26" t="str">
        <f>HYPERLINK("https://talan.bank.gov.ua/get-user-certificate/w2_U6JjxzKy795yW3s67","Завантажити сертифікат")</f>
        <v>Завантажити сертифікат</v>
      </c>
    </row>
    <row r="27" spans="1:4" x14ac:dyDescent="0.3">
      <c r="A27" s="4">
        <v>26</v>
      </c>
      <c r="B27" t="s">
        <v>52</v>
      </c>
      <c r="C27" t="s">
        <v>53</v>
      </c>
      <c r="D27" t="str">
        <f>HYPERLINK("https://talan.bank.gov.ua/get-user-certificate/w2_U6WUR6YPuR9dOOwHa","Завантажити сертифікат")</f>
        <v>Завантажити сертифікат</v>
      </c>
    </row>
    <row r="28" spans="1:4" x14ac:dyDescent="0.3">
      <c r="A28" s="4">
        <v>27</v>
      </c>
      <c r="B28" t="s">
        <v>54</v>
      </c>
      <c r="C28" t="s">
        <v>55</v>
      </c>
      <c r="D28" t="str">
        <f>HYPERLINK("https://talan.bank.gov.ua/get-user-certificate/w2_U6_6LN5YAY-3yg7yt","Завантажити сертифікат")</f>
        <v>Завантажити сертифікат</v>
      </c>
    </row>
    <row r="29" spans="1:4" x14ac:dyDescent="0.3">
      <c r="A29" s="4">
        <v>28</v>
      </c>
      <c r="B29" t="s">
        <v>56</v>
      </c>
      <c r="C29" t="s">
        <v>57</v>
      </c>
      <c r="D29" t="str">
        <f>HYPERLINK("https://talan.bank.gov.ua/get-user-certificate/w2_U6Zw6HoDX9qRDukqs","Завантажити сертифікат")</f>
        <v>Завантажити сертифікат</v>
      </c>
    </row>
    <row r="30" spans="1:4" x14ac:dyDescent="0.3">
      <c r="A30" s="4">
        <v>29</v>
      </c>
      <c r="B30" t="s">
        <v>58</v>
      </c>
      <c r="C30" t="s">
        <v>59</v>
      </c>
      <c r="D30" t="str">
        <f>HYPERLINK("https://talan.bank.gov.ua/get-user-certificate/w2_U6L38pImbhVWyY2Ze","Завантажити сертифікат")</f>
        <v>Завантажити сертифікат</v>
      </c>
    </row>
    <row r="31" spans="1:4" x14ac:dyDescent="0.3">
      <c r="A31" s="4">
        <v>30</v>
      </c>
      <c r="B31" t="s">
        <v>60</v>
      </c>
      <c r="C31" t="s">
        <v>61</v>
      </c>
      <c r="D31" t="str">
        <f>HYPERLINK("https://talan.bank.gov.ua/get-user-certificate/w2_U6Sf4oA7hncDdUeUc","Завантажити сертифікат")</f>
        <v>Завантажити сертифікат</v>
      </c>
    </row>
    <row r="32" spans="1:4" x14ac:dyDescent="0.3">
      <c r="A32" s="4">
        <v>31</v>
      </c>
      <c r="B32" t="s">
        <v>62</v>
      </c>
      <c r="C32" t="s">
        <v>63</v>
      </c>
      <c r="D32" t="str">
        <f>HYPERLINK("https://talan.bank.gov.ua/get-user-certificate/w2_U6lNDSxU4iNJ-WQGL","Завантажити сертифікат")</f>
        <v>Завантажити сертифікат</v>
      </c>
    </row>
    <row r="33" spans="1:4" x14ac:dyDescent="0.3">
      <c r="A33" s="4">
        <v>32</v>
      </c>
      <c r="B33" t="s">
        <v>64</v>
      </c>
      <c r="C33" t="s">
        <v>65</v>
      </c>
      <c r="D33" t="str">
        <f>HYPERLINK("https://talan.bank.gov.ua/get-user-certificate/w2_U6DgDoq_xcrJn7QQ9","Завантажити сертифікат")</f>
        <v>Завантажити сертифікат</v>
      </c>
    </row>
    <row r="34" spans="1:4" x14ac:dyDescent="0.3">
      <c r="A34" s="4">
        <v>33</v>
      </c>
      <c r="B34" t="s">
        <v>66</v>
      </c>
      <c r="C34" t="s">
        <v>67</v>
      </c>
      <c r="D34" t="str">
        <f>HYPERLINK("https://talan.bank.gov.ua/get-user-certificate/w2_U6OxFJjN2JjgKeTxb","Завантажити сертифікат")</f>
        <v>Завантажити сертифікат</v>
      </c>
    </row>
    <row r="35" spans="1:4" x14ac:dyDescent="0.3">
      <c r="A35" s="4">
        <v>34</v>
      </c>
      <c r="B35" t="s">
        <v>68</v>
      </c>
      <c r="C35" t="s">
        <v>69</v>
      </c>
      <c r="D35" t="str">
        <f>HYPERLINK("https://talan.bank.gov.ua/get-user-certificate/w2_U67326_fVDHzQFf80","Завантажити сертифікат")</f>
        <v>Завантажити сертифікат</v>
      </c>
    </row>
    <row r="36" spans="1:4" x14ac:dyDescent="0.3">
      <c r="A36" s="4">
        <v>35</v>
      </c>
      <c r="B36" t="s">
        <v>70</v>
      </c>
      <c r="C36" t="s">
        <v>71</v>
      </c>
      <c r="D36" t="str">
        <f>HYPERLINK("https://talan.bank.gov.ua/get-user-certificate/w2_U6EtZsCDM5rKAXxmo","Завантажити сертифікат")</f>
        <v>Завантажити сертифікат</v>
      </c>
    </row>
    <row r="37" spans="1:4" x14ac:dyDescent="0.3">
      <c r="A37" s="4">
        <v>36</v>
      </c>
      <c r="B37" t="s">
        <v>72</v>
      </c>
      <c r="C37" t="s">
        <v>73</v>
      </c>
      <c r="D37" t="str">
        <f>HYPERLINK("https://talan.bank.gov.ua/get-user-certificate/w2_U6xBx4OX7kFoi_fJS","Завантажити сертифікат")</f>
        <v>Завантажити сертифікат</v>
      </c>
    </row>
    <row r="38" spans="1:4" x14ac:dyDescent="0.3">
      <c r="A38" s="4">
        <v>37</v>
      </c>
      <c r="B38" t="s">
        <v>74</v>
      </c>
      <c r="C38" t="s">
        <v>75</v>
      </c>
      <c r="D38" t="str">
        <f>HYPERLINK("https://talan.bank.gov.ua/get-user-certificate/w2_U6vTUpNgStFTOm-pU","Завантажити сертифікат")</f>
        <v>Завантажити сертифікат</v>
      </c>
    </row>
    <row r="39" spans="1:4" x14ac:dyDescent="0.3">
      <c r="A39" s="4">
        <v>38</v>
      </c>
      <c r="B39" t="s">
        <v>76</v>
      </c>
      <c r="C39" t="s">
        <v>77</v>
      </c>
      <c r="D39" t="str">
        <f>HYPERLINK("https://talan.bank.gov.ua/get-user-certificate/w2_U6q9FFJfNUYb5yTK9","Завантажити сертифікат")</f>
        <v>Завантажити сертифікат</v>
      </c>
    </row>
    <row r="40" spans="1:4" x14ac:dyDescent="0.3">
      <c r="A40" s="4">
        <v>39</v>
      </c>
      <c r="B40" t="s">
        <v>78</v>
      </c>
      <c r="C40" t="s">
        <v>79</v>
      </c>
      <c r="D40" t="str">
        <f>HYPERLINK("https://talan.bank.gov.ua/get-user-certificate/w2_U6SAs3naDxzrJ9-Dq","Завантажити сертифікат")</f>
        <v>Завантажити сертифікат</v>
      </c>
    </row>
    <row r="41" spans="1:4" x14ac:dyDescent="0.3">
      <c r="A41" s="4">
        <v>40</v>
      </c>
      <c r="B41" t="s">
        <v>80</v>
      </c>
      <c r="C41" t="s">
        <v>81</v>
      </c>
      <c r="D41" t="str">
        <f>HYPERLINK("https://talan.bank.gov.ua/get-user-certificate/w2_U6aKe4Xp_YXyxUmoR","Завантажити сертифікат")</f>
        <v>Завантажити сертифікат</v>
      </c>
    </row>
    <row r="42" spans="1:4" x14ac:dyDescent="0.3">
      <c r="A42" s="4">
        <v>41</v>
      </c>
      <c r="B42" t="s">
        <v>82</v>
      </c>
      <c r="C42" t="s">
        <v>83</v>
      </c>
      <c r="D42" t="str">
        <f>HYPERLINK("https://talan.bank.gov.ua/get-user-certificate/w2_U6iJ7DUNDRT-2OVS6","Завантажити сертифікат")</f>
        <v>Завантажити сертифікат</v>
      </c>
    </row>
    <row r="43" spans="1:4" x14ac:dyDescent="0.3">
      <c r="A43" s="4">
        <v>42</v>
      </c>
      <c r="B43" t="s">
        <v>84</v>
      </c>
      <c r="C43" t="s">
        <v>85</v>
      </c>
      <c r="D43" t="str">
        <f>HYPERLINK("https://talan.bank.gov.ua/get-user-certificate/w2_U6b04psc01RgDL74y","Завантажити сертифікат")</f>
        <v>Завантажити сертифікат</v>
      </c>
    </row>
    <row r="44" spans="1:4" x14ac:dyDescent="0.3">
      <c r="A44" s="4">
        <v>43</v>
      </c>
      <c r="B44" t="s">
        <v>86</v>
      </c>
      <c r="C44" t="s">
        <v>87</v>
      </c>
      <c r="D44" t="str">
        <f>HYPERLINK("https://talan.bank.gov.ua/get-user-certificate/w2_U6EWhvjq7GUmgTEXV","Завантажити сертифікат")</f>
        <v>Завантажити сертифікат</v>
      </c>
    </row>
    <row r="45" spans="1:4" x14ac:dyDescent="0.3">
      <c r="A45" s="4">
        <v>44</v>
      </c>
      <c r="B45" t="s">
        <v>88</v>
      </c>
      <c r="C45" t="s">
        <v>89</v>
      </c>
      <c r="D45" t="str">
        <f>HYPERLINK("https://talan.bank.gov.ua/get-user-certificate/w2_U6ueI6nXDnHpjN2qJ","Завантажити сертифікат")</f>
        <v>Завантажити сертифікат</v>
      </c>
    </row>
    <row r="46" spans="1:4" x14ac:dyDescent="0.3">
      <c r="A46" s="4">
        <v>45</v>
      </c>
      <c r="B46" t="s">
        <v>90</v>
      </c>
      <c r="C46" t="s">
        <v>91</v>
      </c>
      <c r="D46" t="str">
        <f>HYPERLINK("https://talan.bank.gov.ua/get-user-certificate/w2_U6L_yJS4orVHMKr1Y","Завантажити сертифікат")</f>
        <v>Завантажити сертифікат</v>
      </c>
    </row>
    <row r="47" spans="1:4" x14ac:dyDescent="0.3">
      <c r="A47" s="4">
        <v>46</v>
      </c>
      <c r="B47" t="s">
        <v>92</v>
      </c>
      <c r="C47" t="s">
        <v>93</v>
      </c>
      <c r="D47" t="str">
        <f>HYPERLINK("https://talan.bank.gov.ua/get-user-certificate/w2_U6EvTUhlzWfh4DZB_","Завантажити сертифікат")</f>
        <v>Завантажити сертифікат</v>
      </c>
    </row>
    <row r="48" spans="1:4" x14ac:dyDescent="0.3">
      <c r="A48" s="4">
        <v>47</v>
      </c>
      <c r="B48" t="s">
        <v>94</v>
      </c>
      <c r="C48" t="s">
        <v>95</v>
      </c>
      <c r="D48" t="str">
        <f>HYPERLINK("https://talan.bank.gov.ua/get-user-certificate/w2_U6UHmnc9pxQmk7eJB","Завантажити сертифікат")</f>
        <v>Завантажити сертифікат</v>
      </c>
    </row>
    <row r="49" spans="1:4" x14ac:dyDescent="0.3">
      <c r="A49" s="4">
        <v>48</v>
      </c>
      <c r="B49" t="s">
        <v>96</v>
      </c>
      <c r="C49" t="s">
        <v>97</v>
      </c>
      <c r="D49" t="str">
        <f>HYPERLINK("https://talan.bank.gov.ua/get-user-certificate/w2_U6G1uG942I6-BO4zo","Завантажити сертифікат")</f>
        <v>Завантажити сертифікат</v>
      </c>
    </row>
    <row r="50" spans="1:4" x14ac:dyDescent="0.3">
      <c r="A50" s="4">
        <v>49</v>
      </c>
      <c r="B50" t="s">
        <v>98</v>
      </c>
      <c r="C50" t="s">
        <v>99</v>
      </c>
      <c r="D50" t="str">
        <f>HYPERLINK("https://talan.bank.gov.ua/get-user-certificate/w2_U6GgFOJ7ie0s14yUD","Завантажити сертифікат")</f>
        <v>Завантажити сертифікат</v>
      </c>
    </row>
    <row r="51" spans="1:4" x14ac:dyDescent="0.3">
      <c r="A51" s="4">
        <v>50</v>
      </c>
      <c r="B51" t="s">
        <v>100</v>
      </c>
      <c r="C51" t="s">
        <v>101</v>
      </c>
      <c r="D51" t="str">
        <f>HYPERLINK("https://talan.bank.gov.ua/get-user-certificate/w2_U6CY7kFiGOvdVM8pK","Завантажити сертифікат")</f>
        <v>Завантажити сертифікат</v>
      </c>
    </row>
    <row r="52" spans="1:4" x14ac:dyDescent="0.3">
      <c r="A52" s="4">
        <v>51</v>
      </c>
      <c r="B52" t="s">
        <v>102</v>
      </c>
      <c r="C52" t="s">
        <v>103</v>
      </c>
      <c r="D52" t="str">
        <f>HYPERLINK("https://talan.bank.gov.ua/get-user-certificate/w2_U6HiVCPoO7ydQ0uE2","Завантажити сертифікат")</f>
        <v>Завантажити сертифікат</v>
      </c>
    </row>
    <row r="53" spans="1:4" x14ac:dyDescent="0.3">
      <c r="A53" s="4">
        <v>52</v>
      </c>
      <c r="B53" t="s">
        <v>104</v>
      </c>
      <c r="C53" t="s">
        <v>105</v>
      </c>
      <c r="D53" t="str">
        <f>HYPERLINK("https://talan.bank.gov.ua/get-user-certificate/w2_U6vg8JRgjRapXL0Iq","Завантажити сертифікат")</f>
        <v>Завантажити сертифікат</v>
      </c>
    </row>
    <row r="54" spans="1:4" x14ac:dyDescent="0.3">
      <c r="A54" s="4">
        <v>53</v>
      </c>
      <c r="B54" t="s">
        <v>106</v>
      </c>
      <c r="C54" t="s">
        <v>107</v>
      </c>
      <c r="D54" t="str">
        <f>HYPERLINK("https://talan.bank.gov.ua/get-user-certificate/w2_U6OzaOaJe2RBGl4WF","Завантажити сертифікат")</f>
        <v>Завантажити сертифікат</v>
      </c>
    </row>
    <row r="55" spans="1:4" x14ac:dyDescent="0.3">
      <c r="A55" s="4">
        <v>54</v>
      </c>
      <c r="B55" t="s">
        <v>108</v>
      </c>
      <c r="C55" t="s">
        <v>109</v>
      </c>
      <c r="D55" t="str">
        <f>HYPERLINK("https://talan.bank.gov.ua/get-user-certificate/w2_U6KnKwMO4BFko4w8S","Завантажити сертифікат")</f>
        <v>Завантажити сертифікат</v>
      </c>
    </row>
    <row r="56" spans="1:4" x14ac:dyDescent="0.3">
      <c r="A56" s="4">
        <v>55</v>
      </c>
      <c r="B56" t="s">
        <v>110</v>
      </c>
      <c r="C56" t="s">
        <v>111</v>
      </c>
      <c r="D56" t="str">
        <f>HYPERLINK("https://talan.bank.gov.ua/get-user-certificate/w2_U6-8weNJ8W-iGWXHt","Завантажити сертифікат")</f>
        <v>Завантажити сертифікат</v>
      </c>
    </row>
    <row r="57" spans="1:4" x14ac:dyDescent="0.3">
      <c r="A57" s="4">
        <v>56</v>
      </c>
      <c r="B57" t="s">
        <v>112</v>
      </c>
      <c r="C57" t="s">
        <v>113</v>
      </c>
      <c r="D57" t="str">
        <f>HYPERLINK("https://talan.bank.gov.ua/get-user-certificate/w2_U6l3D5OOIMQFGpHtm","Завантажити сертифікат")</f>
        <v>Завантажити сертифікат</v>
      </c>
    </row>
    <row r="58" spans="1:4" x14ac:dyDescent="0.3">
      <c r="A58" s="4">
        <v>57</v>
      </c>
      <c r="B58" t="s">
        <v>114</v>
      </c>
      <c r="C58" t="s">
        <v>115</v>
      </c>
      <c r="D58" t="str">
        <f>HYPERLINK("https://talan.bank.gov.ua/get-user-certificate/w2_U6uRr5vU8mfLN2UON","Завантажити сертифікат")</f>
        <v>Завантажити сертифікат</v>
      </c>
    </row>
    <row r="59" spans="1:4" x14ac:dyDescent="0.3">
      <c r="A59" s="4">
        <v>58</v>
      </c>
      <c r="B59" t="s">
        <v>116</v>
      </c>
      <c r="C59" t="s">
        <v>117</v>
      </c>
      <c r="D59" t="str">
        <f>HYPERLINK("https://talan.bank.gov.ua/get-user-certificate/w2_U6tYVsse4LUNR8GDU","Завантажити сертифікат")</f>
        <v>Завантажити сертифікат</v>
      </c>
    </row>
    <row r="60" spans="1:4" x14ac:dyDescent="0.3">
      <c r="A60" s="4">
        <v>59</v>
      </c>
      <c r="B60" t="s">
        <v>118</v>
      </c>
      <c r="C60" t="s">
        <v>119</v>
      </c>
      <c r="D60" t="str">
        <f>HYPERLINK("https://talan.bank.gov.ua/get-user-certificate/w2_U69A47XeZKVBgIRIm","Завантажити сертифікат")</f>
        <v>Завантажити сертифікат</v>
      </c>
    </row>
    <row r="61" spans="1:4" x14ac:dyDescent="0.3">
      <c r="A61" s="4">
        <v>60</v>
      </c>
      <c r="B61" t="s">
        <v>120</v>
      </c>
      <c r="C61" t="s">
        <v>121</v>
      </c>
      <c r="D61" t="str">
        <f>HYPERLINK("https://talan.bank.gov.ua/get-user-certificate/w2_U6RXBX3Z1S4CGbgW3","Завантажити сертифікат")</f>
        <v>Завантажити сертифікат</v>
      </c>
    </row>
    <row r="62" spans="1:4" x14ac:dyDescent="0.3">
      <c r="A62" s="4">
        <v>61</v>
      </c>
      <c r="B62" t="s">
        <v>122</v>
      </c>
      <c r="C62" t="s">
        <v>123</v>
      </c>
      <c r="D62" t="str">
        <f>HYPERLINK("https://talan.bank.gov.ua/get-user-certificate/w2_U6mTjRQn-WvIk68R-","Завантажити сертифікат")</f>
        <v>Завантажити сертифікат</v>
      </c>
    </row>
    <row r="63" spans="1:4" x14ac:dyDescent="0.3">
      <c r="A63" s="4">
        <v>62</v>
      </c>
      <c r="B63" t="s">
        <v>124</v>
      </c>
      <c r="C63" t="s">
        <v>125</v>
      </c>
      <c r="D63" t="str">
        <f>HYPERLINK("https://talan.bank.gov.ua/get-user-certificate/w2_U6JWGLUA6c_amPgro","Завантажити сертифікат")</f>
        <v>Завантажити сертифікат</v>
      </c>
    </row>
    <row r="64" spans="1:4" x14ac:dyDescent="0.3">
      <c r="A64" s="4">
        <v>63</v>
      </c>
      <c r="B64" t="s">
        <v>126</v>
      </c>
      <c r="C64" t="s">
        <v>127</v>
      </c>
      <c r="D64" t="str">
        <f>HYPERLINK("https://talan.bank.gov.ua/get-user-certificate/w2_U6cTj9pr-NfoQLz_U","Завантажити сертифікат")</f>
        <v>Завантажити сертифікат</v>
      </c>
    </row>
    <row r="65" spans="1:4" x14ac:dyDescent="0.3">
      <c r="A65" s="4">
        <v>64</v>
      </c>
      <c r="B65" t="s">
        <v>128</v>
      </c>
      <c r="C65" t="s">
        <v>129</v>
      </c>
      <c r="D65" t="str">
        <f>HYPERLINK("https://talan.bank.gov.ua/get-user-certificate/w2_U6e6ih8zuN3nWOOUN","Завантажити сертифікат")</f>
        <v>Завантажити сертифікат</v>
      </c>
    </row>
    <row r="66" spans="1:4" x14ac:dyDescent="0.3">
      <c r="A66" s="4">
        <v>65</v>
      </c>
      <c r="B66" t="s">
        <v>130</v>
      </c>
      <c r="C66" t="s">
        <v>131</v>
      </c>
      <c r="D66" t="str">
        <f>HYPERLINK("https://talan.bank.gov.ua/get-user-certificate/w2_U6vTUp9t01_FZ95Ty","Завантажити сертифікат")</f>
        <v>Завантажити сертифікат</v>
      </c>
    </row>
    <row r="67" spans="1:4" x14ac:dyDescent="0.3">
      <c r="A67" s="4">
        <v>66</v>
      </c>
      <c r="B67" t="s">
        <v>132</v>
      </c>
      <c r="C67" t="s">
        <v>133</v>
      </c>
      <c r="D67" t="str">
        <f>HYPERLINK("https://talan.bank.gov.ua/get-user-certificate/w2_U6DHdhEBXwBRTBPAr","Завантажити сертифікат")</f>
        <v>Завантажити сертифікат</v>
      </c>
    </row>
    <row r="68" spans="1:4" x14ac:dyDescent="0.3">
      <c r="A68" s="4">
        <v>67</v>
      </c>
      <c r="B68" t="s">
        <v>134</v>
      </c>
      <c r="C68" t="s">
        <v>135</v>
      </c>
      <c r="D68" t="str">
        <f>HYPERLINK("https://talan.bank.gov.ua/get-user-certificate/w2_U6STZKVpLNDm-alR7","Завантажити сертифікат")</f>
        <v>Завантажити сертифікат</v>
      </c>
    </row>
    <row r="69" spans="1:4" x14ac:dyDescent="0.3">
      <c r="A69" s="4">
        <v>68</v>
      </c>
      <c r="B69" t="s">
        <v>136</v>
      </c>
      <c r="C69" t="s">
        <v>137</v>
      </c>
      <c r="D69" t="str">
        <f>HYPERLINK("https://talan.bank.gov.ua/get-user-certificate/w2_U6LA2FfbznkhR_0GY","Завантажити сертифікат")</f>
        <v>Завантажити сертифікат</v>
      </c>
    </row>
    <row r="70" spans="1:4" x14ac:dyDescent="0.3">
      <c r="A70" s="4">
        <v>69</v>
      </c>
      <c r="B70" t="s">
        <v>138</v>
      </c>
      <c r="C70" t="s">
        <v>139</v>
      </c>
      <c r="D70" t="str">
        <f>HYPERLINK("https://talan.bank.gov.ua/get-user-certificate/w2_U6QHb4dV3YOOunjGa","Завантажити сертифікат")</f>
        <v>Завантажити сертифікат</v>
      </c>
    </row>
    <row r="71" spans="1:4" x14ac:dyDescent="0.3">
      <c r="A71" s="4">
        <v>70</v>
      </c>
      <c r="B71" t="s">
        <v>140</v>
      </c>
      <c r="C71" t="s">
        <v>141</v>
      </c>
      <c r="D71" t="str">
        <f>HYPERLINK("https://talan.bank.gov.ua/get-user-certificate/w2_U6opGTihFPn0ocpiD","Завантажити сертифікат")</f>
        <v>Завантажити сертифікат</v>
      </c>
    </row>
    <row r="72" spans="1:4" x14ac:dyDescent="0.3">
      <c r="A72" s="4">
        <v>71</v>
      </c>
      <c r="B72" t="s">
        <v>142</v>
      </c>
      <c r="C72" t="s">
        <v>143</v>
      </c>
      <c r="D72" t="str">
        <f>HYPERLINK("https://talan.bank.gov.ua/get-user-certificate/w2_U6-LYTF4f9uM_Muqj","Завантажити сертифікат")</f>
        <v>Завантажити сертифікат</v>
      </c>
    </row>
    <row r="73" spans="1:4" x14ac:dyDescent="0.3">
      <c r="A73" s="4">
        <v>72</v>
      </c>
      <c r="B73" t="s">
        <v>144</v>
      </c>
      <c r="C73" t="s">
        <v>145</v>
      </c>
      <c r="D73" t="str">
        <f>HYPERLINK("https://talan.bank.gov.ua/get-user-certificate/w2_U6McWVLGIH512YEsg","Завантажити сертифікат")</f>
        <v>Завантажити сертифікат</v>
      </c>
    </row>
    <row r="74" spans="1:4" x14ac:dyDescent="0.3">
      <c r="A74" s="4">
        <v>73</v>
      </c>
      <c r="B74" t="s">
        <v>146</v>
      </c>
      <c r="C74" t="s">
        <v>147</v>
      </c>
      <c r="D74" t="str">
        <f>HYPERLINK("https://talan.bank.gov.ua/get-user-certificate/w2_U60dYguKSL_3TM3_P","Завантажити сертифікат")</f>
        <v>Завантажити сертифікат</v>
      </c>
    </row>
    <row r="75" spans="1:4" x14ac:dyDescent="0.3">
      <c r="A75" s="4">
        <v>74</v>
      </c>
      <c r="B75" t="s">
        <v>148</v>
      </c>
      <c r="C75" t="s">
        <v>149</v>
      </c>
      <c r="D75" t="str">
        <f>HYPERLINK("https://talan.bank.gov.ua/get-user-certificate/w2_U6SyHcbr1-KMR5D2j","Завантажити сертифікат")</f>
        <v>Завантажити сертифікат</v>
      </c>
    </row>
    <row r="76" spans="1:4" x14ac:dyDescent="0.3">
      <c r="A76" s="4">
        <v>75</v>
      </c>
      <c r="B76" t="s">
        <v>150</v>
      </c>
      <c r="C76" t="s">
        <v>151</v>
      </c>
      <c r="D76" t="str">
        <f>HYPERLINK("https://talan.bank.gov.ua/get-user-certificate/w2_U6c0KjW6QRvMiHDcA","Завантажити сертифікат")</f>
        <v>Завантажити сертифікат</v>
      </c>
    </row>
    <row r="77" spans="1:4" x14ac:dyDescent="0.3">
      <c r="A77" s="4">
        <v>76</v>
      </c>
      <c r="B77" t="s">
        <v>152</v>
      </c>
      <c r="C77" t="s">
        <v>153</v>
      </c>
      <c r="D77" t="str">
        <f>HYPERLINK("https://talan.bank.gov.ua/get-user-certificate/w2_U6XwLTN4mNpcV68dh","Завантажити сертифікат")</f>
        <v>Завантажити сертифікат</v>
      </c>
    </row>
    <row r="78" spans="1:4" x14ac:dyDescent="0.3">
      <c r="A78" s="4">
        <v>77</v>
      </c>
      <c r="B78" t="s">
        <v>154</v>
      </c>
      <c r="C78" t="s">
        <v>155</v>
      </c>
      <c r="D78" t="str">
        <f>HYPERLINK("https://talan.bank.gov.ua/get-user-certificate/w2_U6f80I5YURbRiu3Mg","Завантажити сертифікат")</f>
        <v>Завантажити сертифікат</v>
      </c>
    </row>
    <row r="79" spans="1:4" x14ac:dyDescent="0.3">
      <c r="A79" s="4">
        <v>78</v>
      </c>
      <c r="B79" t="s">
        <v>156</v>
      </c>
      <c r="C79" t="s">
        <v>157</v>
      </c>
      <c r="D79" t="str">
        <f>HYPERLINK("https://talan.bank.gov.ua/get-user-certificate/w2_U63Dqo2SWhVFwNTEI","Завантажити сертифікат")</f>
        <v>Завантажити сертифікат</v>
      </c>
    </row>
    <row r="80" spans="1:4" x14ac:dyDescent="0.3">
      <c r="A80" s="4">
        <v>79</v>
      </c>
      <c r="B80" t="s">
        <v>158</v>
      </c>
      <c r="C80" t="s">
        <v>159</v>
      </c>
      <c r="D80" t="str">
        <f>HYPERLINK("https://talan.bank.gov.ua/get-user-certificate/w2_U6l8yBWOS75Xpo4TV","Завантажити сертифікат")</f>
        <v>Завантажити сертифікат</v>
      </c>
    </row>
    <row r="81" spans="1:4" x14ac:dyDescent="0.3">
      <c r="A81" s="4">
        <v>80</v>
      </c>
      <c r="B81" t="s">
        <v>160</v>
      </c>
      <c r="C81" t="s">
        <v>161</v>
      </c>
      <c r="D81" t="str">
        <f>HYPERLINK("https://talan.bank.gov.ua/get-user-certificate/w2_U6g42rfu2O7BwxBtD","Завантажити сертифікат")</f>
        <v>Завантажити сертифікат</v>
      </c>
    </row>
    <row r="82" spans="1:4" x14ac:dyDescent="0.3">
      <c r="A82" s="4">
        <v>81</v>
      </c>
      <c r="B82" t="s">
        <v>162</v>
      </c>
      <c r="C82" t="s">
        <v>163</v>
      </c>
      <c r="D82" t="str">
        <f>HYPERLINK("https://talan.bank.gov.ua/get-user-certificate/w2_U6qgoeFYOyQv00FDv","Завантажити сертифікат")</f>
        <v>Завантажити сертифікат</v>
      </c>
    </row>
    <row r="83" spans="1:4" x14ac:dyDescent="0.3">
      <c r="A83" s="4">
        <v>82</v>
      </c>
      <c r="B83" t="s">
        <v>164</v>
      </c>
      <c r="C83" t="s">
        <v>165</v>
      </c>
      <c r="D83" t="str">
        <f>HYPERLINK("https://talan.bank.gov.ua/get-user-certificate/w2_U6BJJD6Tzs0u7jrf4","Завантажити сертифікат")</f>
        <v>Завантажити сертифікат</v>
      </c>
    </row>
    <row r="84" spans="1:4" x14ac:dyDescent="0.3">
      <c r="A84" s="4">
        <v>83</v>
      </c>
      <c r="B84" t="s">
        <v>166</v>
      </c>
      <c r="C84" t="s">
        <v>167</v>
      </c>
      <c r="D84" t="str">
        <f>HYPERLINK("https://talan.bank.gov.ua/get-user-certificate/w2_U6cAZDq5E0LW1PBEo","Завантажити сертифікат")</f>
        <v>Завантажити сертифікат</v>
      </c>
    </row>
    <row r="85" spans="1:4" x14ac:dyDescent="0.3">
      <c r="A85" s="4">
        <v>84</v>
      </c>
      <c r="B85" t="s">
        <v>168</v>
      </c>
      <c r="C85" t="s">
        <v>169</v>
      </c>
      <c r="D85" t="str">
        <f>HYPERLINK("https://talan.bank.gov.ua/get-user-certificate/w2_U6_kHJFubGFO9CXbO","Завантажити сертифікат")</f>
        <v>Завантажити сертифікат</v>
      </c>
    </row>
    <row r="86" spans="1:4" x14ac:dyDescent="0.3">
      <c r="A86" s="4">
        <v>85</v>
      </c>
      <c r="B86" t="s">
        <v>170</v>
      </c>
      <c r="C86" t="s">
        <v>171</v>
      </c>
      <c r="D86" t="str">
        <f>HYPERLINK("https://talan.bank.gov.ua/get-user-certificate/w2_U6meAcb_mcjFKafOA","Завантажити сертифікат")</f>
        <v>Завантажити сертифікат</v>
      </c>
    </row>
    <row r="87" spans="1:4" x14ac:dyDescent="0.3">
      <c r="A87" s="4">
        <v>86</v>
      </c>
      <c r="B87" t="s">
        <v>172</v>
      </c>
      <c r="C87" t="s">
        <v>173</v>
      </c>
      <c r="D87" t="str">
        <f>HYPERLINK("https://talan.bank.gov.ua/get-user-certificate/w2_U6r98O2gow8f1LIbM","Завантажити сертифікат")</f>
        <v>Завантажити сертифікат</v>
      </c>
    </row>
    <row r="88" spans="1:4" x14ac:dyDescent="0.3">
      <c r="A88" s="4">
        <v>87</v>
      </c>
      <c r="B88" t="s">
        <v>174</v>
      </c>
      <c r="C88" t="s">
        <v>175</v>
      </c>
      <c r="D88" t="str">
        <f>HYPERLINK("https://talan.bank.gov.ua/get-user-certificate/w2_U6VQUEg7SXR4SZHUu","Завантажити сертифікат")</f>
        <v>Завантажити сертифікат</v>
      </c>
    </row>
    <row r="89" spans="1:4" x14ac:dyDescent="0.3">
      <c r="A89" s="4">
        <v>88</v>
      </c>
      <c r="B89" t="s">
        <v>176</v>
      </c>
      <c r="C89" t="s">
        <v>177</v>
      </c>
      <c r="D89" t="str">
        <f>HYPERLINK("https://talan.bank.gov.ua/get-user-certificate/w2_U6UVFv6YbEtxKq6hr","Завантажити сертифікат")</f>
        <v>Завантажити сертифікат</v>
      </c>
    </row>
    <row r="90" spans="1:4" x14ac:dyDescent="0.3">
      <c r="A90" s="4">
        <v>89</v>
      </c>
      <c r="B90" t="s">
        <v>178</v>
      </c>
      <c r="C90" t="s">
        <v>179</v>
      </c>
      <c r="D90" t="str">
        <f>HYPERLINK("https://talan.bank.gov.ua/get-user-certificate/w2_U6MSy6evDHAVKd2D2","Завантажити сертифікат")</f>
        <v>Завантажити сертифікат</v>
      </c>
    </row>
    <row r="91" spans="1:4" x14ac:dyDescent="0.3">
      <c r="A91" s="4">
        <v>90</v>
      </c>
      <c r="B91" t="s">
        <v>180</v>
      </c>
      <c r="C91" t="s">
        <v>181</v>
      </c>
      <c r="D91" t="str">
        <f>HYPERLINK("https://talan.bank.gov.ua/get-user-certificate/w2_U6DvGRDO7LMlF_vqS","Завантажити сертифікат")</f>
        <v>Завантажити сертифікат</v>
      </c>
    </row>
    <row r="92" spans="1:4" x14ac:dyDescent="0.3">
      <c r="A92" s="4">
        <v>91</v>
      </c>
      <c r="B92" t="s">
        <v>182</v>
      </c>
      <c r="C92" t="s">
        <v>183</v>
      </c>
      <c r="D92" t="str">
        <f>HYPERLINK("https://talan.bank.gov.ua/get-user-certificate/w2_U6T8t-K6CnJtkx_u3","Завантажити сертифікат")</f>
        <v>Завантажити сертифікат</v>
      </c>
    </row>
    <row r="93" spans="1:4" x14ac:dyDescent="0.3">
      <c r="A93" s="4">
        <v>92</v>
      </c>
      <c r="B93" t="s">
        <v>184</v>
      </c>
      <c r="C93" t="s">
        <v>185</v>
      </c>
      <c r="D93" t="str">
        <f>HYPERLINK("https://talan.bank.gov.ua/get-user-certificate/w2_U6dT_2PxuT4ZEz6uE","Завантажити сертифікат")</f>
        <v>Завантажити сертифікат</v>
      </c>
    </row>
    <row r="94" spans="1:4" x14ac:dyDescent="0.3">
      <c r="A94" s="4">
        <v>93</v>
      </c>
      <c r="B94" t="s">
        <v>186</v>
      </c>
      <c r="C94" t="s">
        <v>187</v>
      </c>
      <c r="D94" t="str">
        <f>HYPERLINK("https://talan.bank.gov.ua/get-user-certificate/w2_U6-GvrNeVByyj3Kjp","Завантажити сертифікат")</f>
        <v>Завантажити сертифікат</v>
      </c>
    </row>
    <row r="95" spans="1:4" x14ac:dyDescent="0.3">
      <c r="A95" s="4">
        <v>94</v>
      </c>
      <c r="B95" t="s">
        <v>188</v>
      </c>
      <c r="C95" t="s">
        <v>189</v>
      </c>
      <c r="D95" t="str">
        <f>HYPERLINK("https://talan.bank.gov.ua/get-user-certificate/w2_U6LJO_k0H3AYjd7jz","Завантажити сертифікат")</f>
        <v>Завантажити сертифікат</v>
      </c>
    </row>
    <row r="96" spans="1:4" x14ac:dyDescent="0.3">
      <c r="A96" s="4">
        <v>95</v>
      </c>
      <c r="B96" t="s">
        <v>190</v>
      </c>
      <c r="C96" t="s">
        <v>191</v>
      </c>
      <c r="D96" t="str">
        <f>HYPERLINK("https://talan.bank.gov.ua/get-user-certificate/w2_U61KDIpoFQ28NClFi","Завантажити сертифікат")</f>
        <v>Завантажити сертифікат</v>
      </c>
    </row>
    <row r="97" spans="1:4" x14ac:dyDescent="0.3">
      <c r="A97" s="4">
        <v>96</v>
      </c>
      <c r="B97" t="s">
        <v>192</v>
      </c>
      <c r="C97" t="s">
        <v>193</v>
      </c>
      <c r="D97" t="str">
        <f>HYPERLINK("https://talan.bank.gov.ua/get-user-certificate/w2_U6GIBkXnvhYiViCaC","Завантажити сертифікат")</f>
        <v>Завантажити сертифікат</v>
      </c>
    </row>
    <row r="98" spans="1:4" x14ac:dyDescent="0.3">
      <c r="A98" s="4">
        <v>97</v>
      </c>
      <c r="B98" t="s">
        <v>194</v>
      </c>
      <c r="C98" t="s">
        <v>195</v>
      </c>
      <c r="D98" t="str">
        <f>HYPERLINK("https://talan.bank.gov.ua/get-user-certificate/w2_U6PSE6EgQ5D-tbk2Q","Завантажити сертифікат")</f>
        <v>Завантажити сертифікат</v>
      </c>
    </row>
    <row r="99" spans="1:4" x14ac:dyDescent="0.3">
      <c r="A99" s="4">
        <v>98</v>
      </c>
      <c r="B99" t="s">
        <v>196</v>
      </c>
      <c r="C99" t="s">
        <v>197</v>
      </c>
      <c r="D99" t="str">
        <f>HYPERLINK("https://talan.bank.gov.ua/get-user-certificate/w2_U6_K5-2xXYF60AoMq","Завантажити сертифікат")</f>
        <v>Завантажити сертифікат</v>
      </c>
    </row>
    <row r="100" spans="1:4" x14ac:dyDescent="0.3">
      <c r="A100" s="4">
        <v>99</v>
      </c>
      <c r="B100" t="s">
        <v>198</v>
      </c>
      <c r="C100" t="s">
        <v>199</v>
      </c>
      <c r="D100" t="str">
        <f>HYPERLINK("https://talan.bank.gov.ua/get-user-certificate/w2_U6VhZuZttYGLB-4we","Завантажити сертифікат")</f>
        <v>Завантажити сертифікат</v>
      </c>
    </row>
    <row r="101" spans="1:4" x14ac:dyDescent="0.3">
      <c r="A101" s="4">
        <v>100</v>
      </c>
      <c r="B101" t="s">
        <v>200</v>
      </c>
      <c r="C101" t="s">
        <v>201</v>
      </c>
      <c r="D101" t="str">
        <f>HYPERLINK("https://talan.bank.gov.ua/get-user-certificate/w2_U6bzTpoO9g9_44aek","Завантажити сертифікат")</f>
        <v>Завантажити сертифікат</v>
      </c>
    </row>
    <row r="102" spans="1:4" x14ac:dyDescent="0.3">
      <c r="A102" s="4">
        <v>101</v>
      </c>
      <c r="B102" t="s">
        <v>202</v>
      </c>
      <c r="C102" t="s">
        <v>203</v>
      </c>
      <c r="D102" t="str">
        <f>HYPERLINK("https://talan.bank.gov.ua/get-user-certificate/w2_U67_Cp423TJ2Lwxk3","Завантажити сертифікат")</f>
        <v>Завантажити сертифікат</v>
      </c>
    </row>
    <row r="103" spans="1:4" x14ac:dyDescent="0.3">
      <c r="A103" s="4">
        <v>102</v>
      </c>
      <c r="B103" t="s">
        <v>204</v>
      </c>
      <c r="C103" t="s">
        <v>205</v>
      </c>
      <c r="D103" t="str">
        <f>HYPERLINK("https://talan.bank.gov.ua/get-user-certificate/w2_U6ge1H3CWlv1DeHPa","Завантажити сертифікат")</f>
        <v>Завантажити сертифікат</v>
      </c>
    </row>
    <row r="104" spans="1:4" x14ac:dyDescent="0.3">
      <c r="A104" s="4">
        <v>103</v>
      </c>
      <c r="B104" t="s">
        <v>206</v>
      </c>
      <c r="C104" t="s">
        <v>207</v>
      </c>
      <c r="D104" t="str">
        <f>HYPERLINK("https://talan.bank.gov.ua/get-user-certificate/w2_U6BH_9bS5bRPo9fA_","Завантажити сертифікат")</f>
        <v>Завантажити сертифікат</v>
      </c>
    </row>
    <row r="105" spans="1:4" x14ac:dyDescent="0.3">
      <c r="A105" s="4">
        <v>104</v>
      </c>
      <c r="B105" t="s">
        <v>208</v>
      </c>
      <c r="C105" t="s">
        <v>209</v>
      </c>
      <c r="D105" t="str">
        <f>HYPERLINK("https://talan.bank.gov.ua/get-user-certificate/w2_U6kgnLqTOqydKPD2-","Завантажити сертифікат")</f>
        <v>Завантажити сертифікат</v>
      </c>
    </row>
    <row r="106" spans="1:4" x14ac:dyDescent="0.3">
      <c r="A106" s="4">
        <v>105</v>
      </c>
      <c r="B106" t="s">
        <v>210</v>
      </c>
      <c r="C106" t="s">
        <v>211</v>
      </c>
      <c r="D106" t="str">
        <f>HYPERLINK("https://talan.bank.gov.ua/get-user-certificate/w2_U6xoRHvRM58zEgUIy","Завантажити сертифікат")</f>
        <v>Завантажити сертифікат</v>
      </c>
    </row>
    <row r="107" spans="1:4" x14ac:dyDescent="0.3">
      <c r="A107" s="4">
        <v>106</v>
      </c>
      <c r="B107" t="s">
        <v>212</v>
      </c>
      <c r="C107" t="s">
        <v>213</v>
      </c>
      <c r="D107" t="str">
        <f>HYPERLINK("https://talan.bank.gov.ua/get-user-certificate/w2_U6jVhO35FebmEC0NI","Завантажити сертифікат")</f>
        <v>Завантажити сертифікат</v>
      </c>
    </row>
    <row r="108" spans="1:4" x14ac:dyDescent="0.3">
      <c r="A108" s="4">
        <v>107</v>
      </c>
      <c r="B108" t="s">
        <v>214</v>
      </c>
      <c r="C108" t="s">
        <v>215</v>
      </c>
      <c r="D108" t="str">
        <f>HYPERLINK("https://talan.bank.gov.ua/get-user-certificate/w2_U6c9diGCKYpotj-Ir","Завантажити сертифікат")</f>
        <v>Завантажити сертифікат</v>
      </c>
    </row>
    <row r="109" spans="1:4" x14ac:dyDescent="0.3">
      <c r="A109" s="4">
        <v>108</v>
      </c>
      <c r="B109" t="s">
        <v>216</v>
      </c>
      <c r="C109" t="s">
        <v>217</v>
      </c>
      <c r="D109" t="str">
        <f>HYPERLINK("https://talan.bank.gov.ua/get-user-certificate/w2_U6oBNsCHWy2slMIYe","Завантажити сертифікат")</f>
        <v>Завантажити сертифікат</v>
      </c>
    </row>
    <row r="110" spans="1:4" x14ac:dyDescent="0.3">
      <c r="A110" s="4">
        <v>109</v>
      </c>
      <c r="B110" t="s">
        <v>218</v>
      </c>
      <c r="C110" t="s">
        <v>219</v>
      </c>
      <c r="D110" t="str">
        <f>HYPERLINK("https://talan.bank.gov.ua/get-user-certificate/w2_U6H1Xe_o5CSsXeKpC","Завантажити сертифікат")</f>
        <v>Завантажити сертифікат</v>
      </c>
    </row>
    <row r="111" spans="1:4" x14ac:dyDescent="0.3">
      <c r="A111" s="4">
        <v>110</v>
      </c>
      <c r="B111" t="s">
        <v>220</v>
      </c>
      <c r="C111" t="s">
        <v>221</v>
      </c>
      <c r="D111" t="str">
        <f>HYPERLINK("https://talan.bank.gov.ua/get-user-certificate/w2_U6MdjxEkBecLF-Hbd","Завантажити сертифікат")</f>
        <v>Завантажити сертифікат</v>
      </c>
    </row>
    <row r="112" spans="1:4" x14ac:dyDescent="0.3">
      <c r="A112" s="4">
        <v>111</v>
      </c>
      <c r="B112" t="s">
        <v>222</v>
      </c>
      <c r="C112" t="s">
        <v>223</v>
      </c>
      <c r="D112" t="str">
        <f>HYPERLINK("https://talan.bank.gov.ua/get-user-certificate/w2_U6v-wjP093eKWWgHm","Завантажити сертифікат")</f>
        <v>Завантажити сертифікат</v>
      </c>
    </row>
    <row r="113" spans="1:4" x14ac:dyDescent="0.3">
      <c r="A113" s="4">
        <v>112</v>
      </c>
      <c r="B113" t="s">
        <v>224</v>
      </c>
      <c r="C113" t="s">
        <v>225</v>
      </c>
      <c r="D113" t="str">
        <f>HYPERLINK("https://talan.bank.gov.ua/get-user-certificate/w2_U6aaN3x4Qw44uf3Ti","Завантажити сертифікат")</f>
        <v>Завантажити сертифікат</v>
      </c>
    </row>
    <row r="114" spans="1:4" x14ac:dyDescent="0.3">
      <c r="A114" s="4">
        <v>113</v>
      </c>
      <c r="B114" t="s">
        <v>226</v>
      </c>
      <c r="C114" t="s">
        <v>227</v>
      </c>
      <c r="D114" t="str">
        <f>HYPERLINK("https://talan.bank.gov.ua/get-user-certificate/w2_U6mKC8tUSV8FIcHd5","Завантажити сертифікат")</f>
        <v>Завантажити сертифікат</v>
      </c>
    </row>
    <row r="115" spans="1:4" x14ac:dyDescent="0.3">
      <c r="A115" s="4">
        <v>114</v>
      </c>
      <c r="B115" t="s">
        <v>228</v>
      </c>
      <c r="C115" t="s">
        <v>229</v>
      </c>
      <c r="D115" t="str">
        <f>HYPERLINK("https://talan.bank.gov.ua/get-user-certificate/w2_U69Y291aQlAERpnZq","Завантажити сертифікат")</f>
        <v>Завантажити сертифікат</v>
      </c>
    </row>
    <row r="116" spans="1:4" x14ac:dyDescent="0.3">
      <c r="A116" s="4">
        <v>115</v>
      </c>
      <c r="B116" t="s">
        <v>230</v>
      </c>
      <c r="C116" t="s">
        <v>231</v>
      </c>
      <c r="D116" t="str">
        <f>HYPERLINK("https://talan.bank.gov.ua/get-user-certificate/w2_U6dzBvNs4X3VCdVuC","Завантажити сертифікат")</f>
        <v>Завантажити сертифікат</v>
      </c>
    </row>
    <row r="117" spans="1:4" x14ac:dyDescent="0.3">
      <c r="A117" s="4">
        <v>116</v>
      </c>
      <c r="B117" t="s">
        <v>232</v>
      </c>
      <c r="C117" t="s">
        <v>233</v>
      </c>
      <c r="D117" t="str">
        <f>HYPERLINK("https://talan.bank.gov.ua/get-user-certificate/w2_U6Gf51E_W2CuDq-_w","Завантажити сертифікат")</f>
        <v>Завантажити сертифікат</v>
      </c>
    </row>
    <row r="118" spans="1:4" x14ac:dyDescent="0.3">
      <c r="A118" s="4">
        <v>117</v>
      </c>
      <c r="B118" t="s">
        <v>234</v>
      </c>
      <c r="C118" t="s">
        <v>235</v>
      </c>
      <c r="D118" t="str">
        <f>HYPERLINK("https://talan.bank.gov.ua/get-user-certificate/w2_U6hvZPmJFAFPfwfpf","Завантажити сертифікат")</f>
        <v>Завантажити сертифікат</v>
      </c>
    </row>
    <row r="119" spans="1:4" x14ac:dyDescent="0.3">
      <c r="A119" s="4">
        <v>118</v>
      </c>
      <c r="B119" t="s">
        <v>236</v>
      </c>
      <c r="C119" t="s">
        <v>237</v>
      </c>
      <c r="D119" t="str">
        <f>HYPERLINK("https://talan.bank.gov.ua/get-user-certificate/w2_U6Icnaz9oJaNjxS4x","Завантажити сертифікат")</f>
        <v>Завантажити сертифікат</v>
      </c>
    </row>
    <row r="120" spans="1:4" x14ac:dyDescent="0.3">
      <c r="A120" s="4">
        <v>119</v>
      </c>
      <c r="B120" t="s">
        <v>238</v>
      </c>
      <c r="C120" t="s">
        <v>239</v>
      </c>
      <c r="D120" t="str">
        <f>HYPERLINK("https://talan.bank.gov.ua/get-user-certificate/w2_U6Dk-hyQ_MGt6sBUh","Завантажити сертифікат")</f>
        <v>Завантажити сертифікат</v>
      </c>
    </row>
    <row r="121" spans="1:4" x14ac:dyDescent="0.3">
      <c r="A121" s="4">
        <v>120</v>
      </c>
      <c r="B121" t="s">
        <v>240</v>
      </c>
      <c r="C121" t="s">
        <v>241</v>
      </c>
      <c r="D121" t="str">
        <f>HYPERLINK("https://talan.bank.gov.ua/get-user-certificate/w2_U68tJ0XPcUnPUTb_o","Завантажити сертифікат")</f>
        <v>Завантажити сертифікат</v>
      </c>
    </row>
    <row r="122" spans="1:4" x14ac:dyDescent="0.3">
      <c r="A122" s="4">
        <v>121</v>
      </c>
      <c r="B122" t="s">
        <v>242</v>
      </c>
      <c r="C122" t="s">
        <v>243</v>
      </c>
      <c r="D122" t="str">
        <f>HYPERLINK("https://talan.bank.gov.ua/get-user-certificate/w2_U6hRDqpfBTV7WkiId","Завантажити сертифікат")</f>
        <v>Завантажити сертифікат</v>
      </c>
    </row>
    <row r="123" spans="1:4" x14ac:dyDescent="0.3">
      <c r="A123" s="4">
        <v>122</v>
      </c>
      <c r="B123" t="s">
        <v>244</v>
      </c>
      <c r="C123" t="s">
        <v>245</v>
      </c>
      <c r="D123" t="str">
        <f>HYPERLINK("https://talan.bank.gov.ua/get-user-certificate/w2_U6j64hi_aFt1BJw7_","Завантажити сертифікат")</f>
        <v>Завантажити сертифікат</v>
      </c>
    </row>
    <row r="124" spans="1:4" x14ac:dyDescent="0.3">
      <c r="A124" s="4">
        <v>123</v>
      </c>
      <c r="B124" t="s">
        <v>246</v>
      </c>
      <c r="C124" t="s">
        <v>247</v>
      </c>
      <c r="D124" t="str">
        <f>HYPERLINK("https://talan.bank.gov.ua/get-user-certificate/w2_U6w9Kk4BhVNkV8MKO","Завантажити сертифікат")</f>
        <v>Завантажити сертифікат</v>
      </c>
    </row>
    <row r="125" spans="1:4" x14ac:dyDescent="0.3">
      <c r="A125" s="4">
        <v>124</v>
      </c>
      <c r="B125" t="s">
        <v>248</v>
      </c>
      <c r="C125" t="s">
        <v>249</v>
      </c>
      <c r="D125" t="str">
        <f>HYPERLINK("https://talan.bank.gov.ua/get-user-certificate/w2_U63snF_EjdnqYLKX4","Завантажити сертифікат")</f>
        <v>Завантажити сертифікат</v>
      </c>
    </row>
    <row r="126" spans="1:4" x14ac:dyDescent="0.3">
      <c r="A126" s="4">
        <v>125</v>
      </c>
      <c r="B126" t="s">
        <v>250</v>
      </c>
      <c r="C126" t="s">
        <v>251</v>
      </c>
      <c r="D126" t="str">
        <f>HYPERLINK("https://talan.bank.gov.ua/get-user-certificate/w2_U6pMQa5D7AQsVR9kN","Завантажити сертифікат")</f>
        <v>Завантажити сертифікат</v>
      </c>
    </row>
    <row r="127" spans="1:4" x14ac:dyDescent="0.3">
      <c r="A127" s="4">
        <v>126</v>
      </c>
      <c r="B127" t="s">
        <v>252</v>
      </c>
      <c r="C127" t="s">
        <v>253</v>
      </c>
      <c r="D127" t="str">
        <f>HYPERLINK("https://talan.bank.gov.ua/get-user-certificate/w2_U6tig6aqwYBMEEanj","Завантажити сертифікат")</f>
        <v>Завантажити сертифікат</v>
      </c>
    </row>
    <row r="128" spans="1:4" x14ac:dyDescent="0.3">
      <c r="A128" s="4">
        <v>127</v>
      </c>
      <c r="B128" t="s">
        <v>254</v>
      </c>
      <c r="C128" t="s">
        <v>255</v>
      </c>
      <c r="D128" t="str">
        <f>HYPERLINK("https://talan.bank.gov.ua/get-user-certificate/w2_U6aULLBjcms2K32HN","Завантажити сертифікат")</f>
        <v>Завантажити сертифікат</v>
      </c>
    </row>
    <row r="129" spans="1:4" x14ac:dyDescent="0.3">
      <c r="A129" s="4">
        <v>128</v>
      </c>
      <c r="B129" t="s">
        <v>256</v>
      </c>
      <c r="C129" t="s">
        <v>257</v>
      </c>
      <c r="D129" t="str">
        <f>HYPERLINK("https://talan.bank.gov.ua/get-user-certificate/w2_U61YzkGzDUZqbavlA","Завантажити сертифікат")</f>
        <v>Завантажити сертифікат</v>
      </c>
    </row>
    <row r="130" spans="1:4" x14ac:dyDescent="0.3">
      <c r="A130" s="4">
        <v>129</v>
      </c>
      <c r="B130" t="s">
        <v>258</v>
      </c>
      <c r="C130" t="s">
        <v>259</v>
      </c>
      <c r="D130" t="str">
        <f>HYPERLINK("https://talan.bank.gov.ua/get-user-certificate/w2_U686OWH4xV4LBYwTM","Завантажити сертифікат")</f>
        <v>Завантажити сертифікат</v>
      </c>
    </row>
    <row r="131" spans="1:4" x14ac:dyDescent="0.3">
      <c r="A131" s="4">
        <v>130</v>
      </c>
      <c r="B131" t="s">
        <v>260</v>
      </c>
      <c r="C131" t="s">
        <v>261</v>
      </c>
      <c r="D131" t="str">
        <f>HYPERLINK("https://talan.bank.gov.ua/get-user-certificate/w2_U6WmOkqp2f3S2rSGP","Завантажити сертифікат")</f>
        <v>Завантажити сертифікат</v>
      </c>
    </row>
    <row r="132" spans="1:4" x14ac:dyDescent="0.3">
      <c r="A132" s="4">
        <v>131</v>
      </c>
      <c r="B132" t="s">
        <v>262</v>
      </c>
      <c r="C132" t="s">
        <v>263</v>
      </c>
      <c r="D132" t="str">
        <f>HYPERLINK("https://talan.bank.gov.ua/get-user-certificate/w2_U6PR0c8bMrvXFwaUY","Завантажити сертифікат")</f>
        <v>Завантажити сертифікат</v>
      </c>
    </row>
    <row r="133" spans="1:4" x14ac:dyDescent="0.3">
      <c r="A133" s="4">
        <v>132</v>
      </c>
      <c r="B133" t="s">
        <v>264</v>
      </c>
      <c r="C133" t="s">
        <v>265</v>
      </c>
      <c r="D133" t="str">
        <f>HYPERLINK("https://talan.bank.gov.ua/get-user-certificate/w2_U6BkYDq7OOQ7tkcCa","Завантажити сертифікат")</f>
        <v>Завантажити сертифікат</v>
      </c>
    </row>
    <row r="134" spans="1:4" x14ac:dyDescent="0.3">
      <c r="A134" s="4">
        <v>133</v>
      </c>
      <c r="B134" t="s">
        <v>266</v>
      </c>
      <c r="C134" t="s">
        <v>267</v>
      </c>
      <c r="D134" t="str">
        <f>HYPERLINK("https://talan.bank.gov.ua/get-user-certificate/w2_U6AIXqjeJnZHAsnqM","Завантажити сертифікат")</f>
        <v>Завантажити сертифікат</v>
      </c>
    </row>
    <row r="135" spans="1:4" x14ac:dyDescent="0.3">
      <c r="A135" s="4">
        <v>134</v>
      </c>
      <c r="B135" t="s">
        <v>268</v>
      </c>
      <c r="C135" t="s">
        <v>269</v>
      </c>
      <c r="D135" t="str">
        <f>HYPERLINK("https://talan.bank.gov.ua/get-user-certificate/w2_U6JkKA5SAUQ-iPlo0","Завантажити сертифікат")</f>
        <v>Завантажити сертифікат</v>
      </c>
    </row>
    <row r="136" spans="1:4" x14ac:dyDescent="0.3">
      <c r="A136" s="4">
        <v>135</v>
      </c>
      <c r="B136" t="s">
        <v>270</v>
      </c>
      <c r="C136" t="s">
        <v>271</v>
      </c>
      <c r="D136" t="str">
        <f>HYPERLINK("https://talan.bank.gov.ua/get-user-certificate/w2_U6KycsDulfJwKIuYk","Завантажити сертифікат")</f>
        <v>Завантажити сертифікат</v>
      </c>
    </row>
    <row r="137" spans="1:4" x14ac:dyDescent="0.3">
      <c r="A137" s="4">
        <v>136</v>
      </c>
      <c r="B137" t="s">
        <v>272</v>
      </c>
      <c r="C137" t="s">
        <v>273</v>
      </c>
      <c r="D137" t="str">
        <f>HYPERLINK("https://talan.bank.gov.ua/get-user-certificate/w2_U6JD5EjIXsCCrahf0","Завантажити сертифікат")</f>
        <v>Завантажити сертифікат</v>
      </c>
    </row>
    <row r="138" spans="1:4" x14ac:dyDescent="0.3">
      <c r="A138" s="4">
        <v>137</v>
      </c>
      <c r="B138" t="s">
        <v>274</v>
      </c>
      <c r="C138" t="s">
        <v>275</v>
      </c>
      <c r="D138" t="str">
        <f>HYPERLINK("https://talan.bank.gov.ua/get-user-certificate/w2_U6iY0NH0Vi_l_JxxY","Завантажити сертифікат")</f>
        <v>Завантажити сертифікат</v>
      </c>
    </row>
    <row r="139" spans="1:4" x14ac:dyDescent="0.3">
      <c r="A139" s="4">
        <v>138</v>
      </c>
      <c r="B139" t="s">
        <v>276</v>
      </c>
      <c r="C139" t="s">
        <v>277</v>
      </c>
      <c r="D139" t="str">
        <f>HYPERLINK("https://talan.bank.gov.ua/get-user-certificate/w2_U6yXlcvswTdR09iUj","Завантажити сертифікат")</f>
        <v>Завантажити сертифікат</v>
      </c>
    </row>
    <row r="140" spans="1:4" x14ac:dyDescent="0.3">
      <c r="A140" s="4">
        <v>139</v>
      </c>
      <c r="B140" t="s">
        <v>278</v>
      </c>
      <c r="C140" t="s">
        <v>279</v>
      </c>
      <c r="D140" t="str">
        <f>HYPERLINK("https://talan.bank.gov.ua/get-user-certificate/w2_U6BoUsRgqumopl7vW","Завантажити сертифікат")</f>
        <v>Завантажити сертифікат</v>
      </c>
    </row>
    <row r="141" spans="1:4" x14ac:dyDescent="0.3">
      <c r="A141" s="4">
        <v>140</v>
      </c>
      <c r="B141" t="s">
        <v>280</v>
      </c>
      <c r="C141" t="s">
        <v>281</v>
      </c>
      <c r="D141" t="str">
        <f>HYPERLINK("https://talan.bank.gov.ua/get-user-certificate/w2_U6sIjwk03rDyQumXA","Завантажити сертифікат")</f>
        <v>Завантажити сертифікат</v>
      </c>
    </row>
    <row r="142" spans="1:4" x14ac:dyDescent="0.3">
      <c r="A142" s="4">
        <v>141</v>
      </c>
      <c r="B142" t="s">
        <v>282</v>
      </c>
      <c r="C142" t="s">
        <v>283</v>
      </c>
      <c r="D142" t="str">
        <f>HYPERLINK("https://talan.bank.gov.ua/get-user-certificate/w2_U6MsxdKztlQUhdlO0","Завантажити сертифікат")</f>
        <v>Завантажити сертифікат</v>
      </c>
    </row>
    <row r="143" spans="1:4" x14ac:dyDescent="0.3">
      <c r="A143" s="4">
        <v>142</v>
      </c>
      <c r="B143" t="s">
        <v>284</v>
      </c>
      <c r="C143" t="s">
        <v>285</v>
      </c>
      <c r="D143" t="str">
        <f>HYPERLINK("https://talan.bank.gov.ua/get-user-certificate/w2_U6hqyRXgbC_gq17P0","Завантажити сертифікат")</f>
        <v>Завантажити сертифікат</v>
      </c>
    </row>
    <row r="144" spans="1:4" x14ac:dyDescent="0.3">
      <c r="A144" s="4">
        <v>143</v>
      </c>
      <c r="B144" t="s">
        <v>286</v>
      </c>
      <c r="C144" t="s">
        <v>287</v>
      </c>
      <c r="D144" t="str">
        <f>HYPERLINK("https://talan.bank.gov.ua/get-user-certificate/w2_U6yeUMSV-8CKJVPi-","Завантажити сертифікат")</f>
        <v>Завантажити сертифікат</v>
      </c>
    </row>
    <row r="145" spans="1:4" x14ac:dyDescent="0.3">
      <c r="A145" s="4">
        <v>144</v>
      </c>
      <c r="B145" t="s">
        <v>288</v>
      </c>
      <c r="C145" t="s">
        <v>289</v>
      </c>
      <c r="D145" t="str">
        <f>HYPERLINK("https://talan.bank.gov.ua/get-user-certificate/w2_U6bBZ9IH_s86CBe0m","Завантажити сертифікат")</f>
        <v>Завантажити сертифікат</v>
      </c>
    </row>
    <row r="146" spans="1:4" x14ac:dyDescent="0.3">
      <c r="A146" s="4">
        <v>145</v>
      </c>
      <c r="B146" t="s">
        <v>290</v>
      </c>
      <c r="C146" t="s">
        <v>291</v>
      </c>
      <c r="D146" t="str">
        <f>HYPERLINK("https://talan.bank.gov.ua/get-user-certificate/w2_U6lpMtuVkarb2wpT7","Завантажити сертифікат")</f>
        <v>Завантажити сертифікат</v>
      </c>
    </row>
    <row r="147" spans="1:4" x14ac:dyDescent="0.3">
      <c r="A147" s="4">
        <v>146</v>
      </c>
      <c r="B147" t="s">
        <v>292</v>
      </c>
      <c r="C147" t="s">
        <v>293</v>
      </c>
      <c r="D147" t="str">
        <f>HYPERLINK("https://talan.bank.gov.ua/get-user-certificate/w2_U6Q8B1hURFgThqu5K","Завантажити сертифікат")</f>
        <v>Завантажити сертифікат</v>
      </c>
    </row>
    <row r="148" spans="1:4" x14ac:dyDescent="0.3">
      <c r="A148" s="4">
        <v>147</v>
      </c>
      <c r="B148" t="s">
        <v>294</v>
      </c>
      <c r="C148" t="s">
        <v>295</v>
      </c>
      <c r="D148" t="str">
        <f>HYPERLINK("https://talan.bank.gov.ua/get-user-certificate/w2_U6N5UcXnLIxevzxuX","Завантажити сертифікат")</f>
        <v>Завантажити сертифікат</v>
      </c>
    </row>
    <row r="149" spans="1:4" x14ac:dyDescent="0.3">
      <c r="A149" s="4">
        <v>148</v>
      </c>
      <c r="B149" t="s">
        <v>296</v>
      </c>
      <c r="C149" t="s">
        <v>297</v>
      </c>
      <c r="D149" t="str">
        <f>HYPERLINK("https://talan.bank.gov.ua/get-user-certificate/w2_U6uKJwTGWWyP0pmIz","Завантажити сертифікат")</f>
        <v>Завантажити сертифікат</v>
      </c>
    </row>
    <row r="150" spans="1:4" x14ac:dyDescent="0.3">
      <c r="A150" s="4">
        <v>149</v>
      </c>
      <c r="B150" t="s">
        <v>298</v>
      </c>
      <c r="C150" t="s">
        <v>299</v>
      </c>
      <c r="D150" t="str">
        <f>HYPERLINK("https://talan.bank.gov.ua/get-user-certificate/w2_U6vtt6c5Zw6bWqAyY","Завантажити сертифікат")</f>
        <v>Завантажити сертифікат</v>
      </c>
    </row>
    <row r="151" spans="1:4" x14ac:dyDescent="0.3">
      <c r="A151" s="4">
        <v>150</v>
      </c>
      <c r="B151" t="s">
        <v>300</v>
      </c>
      <c r="C151" t="s">
        <v>301</v>
      </c>
      <c r="D151" t="str">
        <f>HYPERLINK("https://talan.bank.gov.ua/get-user-certificate/w2_U6hgkVaDKQLRYWyZK","Завантажити сертифікат")</f>
        <v>Завантажити сертифікат</v>
      </c>
    </row>
    <row r="152" spans="1:4" x14ac:dyDescent="0.3">
      <c r="A152" s="4">
        <v>151</v>
      </c>
      <c r="B152" t="s">
        <v>302</v>
      </c>
      <c r="C152" t="s">
        <v>303</v>
      </c>
      <c r="D152" t="str">
        <f>HYPERLINK("https://talan.bank.gov.ua/get-user-certificate/w2_U62EYKehbvpRczZXZ","Завантажити сертифікат")</f>
        <v>Завантажити сертифікат</v>
      </c>
    </row>
    <row r="153" spans="1:4" x14ac:dyDescent="0.3">
      <c r="A153" s="4">
        <v>152</v>
      </c>
      <c r="B153" t="s">
        <v>304</v>
      </c>
      <c r="C153" t="s">
        <v>305</v>
      </c>
      <c r="D153" t="str">
        <f>HYPERLINK("https://talan.bank.gov.ua/get-user-certificate/w2_U6yXwENqEygO7vyq8","Завантажити сертифікат")</f>
        <v>Завантажити сертифікат</v>
      </c>
    </row>
    <row r="154" spans="1:4" x14ac:dyDescent="0.3">
      <c r="A154" s="4">
        <v>153</v>
      </c>
      <c r="B154" t="s">
        <v>306</v>
      </c>
      <c r="C154" t="s">
        <v>307</v>
      </c>
      <c r="D154" t="str">
        <f>HYPERLINK("https://talan.bank.gov.ua/get-user-certificate/w2_U6hg98im-aJ_tTBcb","Завантажити сертифікат")</f>
        <v>Завантажити сертифікат</v>
      </c>
    </row>
    <row r="155" spans="1:4" x14ac:dyDescent="0.3">
      <c r="A155" s="4">
        <v>154</v>
      </c>
      <c r="B155" t="s">
        <v>308</v>
      </c>
      <c r="C155" t="s">
        <v>309</v>
      </c>
      <c r="D155" t="str">
        <f>HYPERLINK("https://talan.bank.gov.ua/get-user-certificate/w2_U6jHS1AETu6Ebrffh","Завантажити сертифікат")</f>
        <v>Завантажити сертифікат</v>
      </c>
    </row>
    <row r="156" spans="1:4" x14ac:dyDescent="0.3">
      <c r="A156" s="4">
        <v>155</v>
      </c>
      <c r="B156" t="s">
        <v>310</v>
      </c>
      <c r="C156" t="s">
        <v>311</v>
      </c>
      <c r="D156" t="str">
        <f>HYPERLINK("https://talan.bank.gov.ua/get-user-certificate/w2_U63alQ94erLR51rp4","Завантажити сертифікат")</f>
        <v>Завантажити сертифікат</v>
      </c>
    </row>
    <row r="157" spans="1:4" x14ac:dyDescent="0.3">
      <c r="A157" s="4">
        <v>156</v>
      </c>
      <c r="B157" t="s">
        <v>312</v>
      </c>
      <c r="C157" t="s">
        <v>313</v>
      </c>
      <c r="D157" t="str">
        <f>HYPERLINK("https://talan.bank.gov.ua/get-user-certificate/w2_U6POJtkzm-BTyreWs","Завантажити сертифікат")</f>
        <v>Завантажити сертифікат</v>
      </c>
    </row>
    <row r="158" spans="1:4" x14ac:dyDescent="0.3">
      <c r="A158" s="4">
        <v>157</v>
      </c>
      <c r="B158" t="s">
        <v>314</v>
      </c>
      <c r="C158" t="s">
        <v>315</v>
      </c>
      <c r="D158" t="str">
        <f>HYPERLINK("https://talan.bank.gov.ua/get-user-certificate/w2_U6SmaAMPKYh9_NNdX","Завантажити сертифікат")</f>
        <v>Завантажити сертифікат</v>
      </c>
    </row>
    <row r="159" spans="1:4" x14ac:dyDescent="0.3">
      <c r="A159" s="4">
        <v>158</v>
      </c>
      <c r="B159" t="s">
        <v>316</v>
      </c>
      <c r="C159" t="s">
        <v>317</v>
      </c>
      <c r="D159" t="str">
        <f>HYPERLINK("https://talan.bank.gov.ua/get-user-certificate/w2_U6G3TDVitroBpRxgW","Завантажити сертифікат")</f>
        <v>Завантажити сертифікат</v>
      </c>
    </row>
    <row r="160" spans="1:4" x14ac:dyDescent="0.3">
      <c r="A160" s="4">
        <v>159</v>
      </c>
      <c r="B160" t="s">
        <v>318</v>
      </c>
      <c r="C160" t="s">
        <v>319</v>
      </c>
      <c r="D160" t="str">
        <f>HYPERLINK("https://talan.bank.gov.ua/get-user-certificate/w2_U68NipI5-gGWDABUT","Завантажити сертифікат")</f>
        <v>Завантажити сертифікат</v>
      </c>
    </row>
    <row r="161" spans="1:4" x14ac:dyDescent="0.3">
      <c r="A161" s="4">
        <v>160</v>
      </c>
      <c r="B161" t="s">
        <v>320</v>
      </c>
      <c r="C161" t="s">
        <v>321</v>
      </c>
      <c r="D161" t="str">
        <f>HYPERLINK("https://talan.bank.gov.ua/get-user-certificate/w2_U6cebYg7MMBe6Uwu2","Завантажити сертифікат")</f>
        <v>Завантажити сертифікат</v>
      </c>
    </row>
    <row r="162" spans="1:4" x14ac:dyDescent="0.3">
      <c r="A162" s="4">
        <v>161</v>
      </c>
      <c r="B162" t="s">
        <v>322</v>
      </c>
      <c r="C162" t="s">
        <v>323</v>
      </c>
      <c r="D162" t="str">
        <f>HYPERLINK("https://talan.bank.gov.ua/get-user-certificate/w2_U6HjJvFSXCc69yHDv","Завантажити сертифікат")</f>
        <v>Завантажити сертифікат</v>
      </c>
    </row>
    <row r="163" spans="1:4" x14ac:dyDescent="0.3">
      <c r="A163" s="4">
        <v>162</v>
      </c>
      <c r="B163" t="s">
        <v>324</v>
      </c>
      <c r="C163" t="s">
        <v>325</v>
      </c>
      <c r="D163" t="str">
        <f>HYPERLINK("https://talan.bank.gov.ua/get-user-certificate/w2_U6Jax131uQcTm1LPx","Завантажити сертифікат")</f>
        <v>Завантажити сертифікат</v>
      </c>
    </row>
    <row r="164" spans="1:4" x14ac:dyDescent="0.3">
      <c r="A164" s="4">
        <v>163</v>
      </c>
      <c r="B164" t="s">
        <v>326</v>
      </c>
      <c r="C164" t="s">
        <v>327</v>
      </c>
      <c r="D164" t="str">
        <f>HYPERLINK("https://talan.bank.gov.ua/get-user-certificate/w2_U6xJGqYH7QoGGzE3t","Завантажити сертифікат")</f>
        <v>Завантажити сертифікат</v>
      </c>
    </row>
    <row r="165" spans="1:4" x14ac:dyDescent="0.3">
      <c r="A165" s="4">
        <v>164</v>
      </c>
      <c r="B165" t="s">
        <v>328</v>
      </c>
      <c r="C165" t="s">
        <v>329</v>
      </c>
      <c r="D165" t="str">
        <f>HYPERLINK("https://talan.bank.gov.ua/get-user-certificate/w2_U67DiyrMjKN4h4ZUN","Завантажити сертифікат")</f>
        <v>Завантажити сертифікат</v>
      </c>
    </row>
    <row r="166" spans="1:4" x14ac:dyDescent="0.3">
      <c r="A166" s="4">
        <v>165</v>
      </c>
      <c r="B166" t="s">
        <v>330</v>
      </c>
      <c r="C166" t="s">
        <v>331</v>
      </c>
      <c r="D166" t="str">
        <f>HYPERLINK("https://talan.bank.gov.ua/get-user-certificate/w2_U6Hun4yxEgAbLhI-s","Завантажити сертифікат")</f>
        <v>Завантажити сертифікат</v>
      </c>
    </row>
    <row r="167" spans="1:4" x14ac:dyDescent="0.3">
      <c r="A167" s="4">
        <v>166</v>
      </c>
      <c r="B167" t="s">
        <v>332</v>
      </c>
      <c r="C167" t="s">
        <v>333</v>
      </c>
      <c r="D167" t="str">
        <f>HYPERLINK("https://talan.bank.gov.ua/get-user-certificate/w2_U6zLMR9N01TyyY4YD","Завантажити сертифікат")</f>
        <v>Завантажити сертифікат</v>
      </c>
    </row>
    <row r="168" spans="1:4" x14ac:dyDescent="0.3">
      <c r="A168" s="4">
        <v>167</v>
      </c>
      <c r="B168" t="s">
        <v>334</v>
      </c>
      <c r="C168" t="s">
        <v>335</v>
      </c>
      <c r="D168" t="str">
        <f>HYPERLINK("https://talan.bank.gov.ua/get-user-certificate/w2_U65zxWJv6hMmuIUvB","Завантажити сертифікат")</f>
        <v>Завантажити сертифікат</v>
      </c>
    </row>
    <row r="169" spans="1:4" x14ac:dyDescent="0.3">
      <c r="A169" s="4">
        <v>168</v>
      </c>
      <c r="B169" t="s">
        <v>336</v>
      </c>
      <c r="C169" t="s">
        <v>337</v>
      </c>
      <c r="D169" t="str">
        <f>HYPERLINK("https://talan.bank.gov.ua/get-user-certificate/w2_U6t2dJakgDtJNNvJw","Завантажити сертифікат")</f>
        <v>Завантажити сертифікат</v>
      </c>
    </row>
    <row r="170" spans="1:4" x14ac:dyDescent="0.3">
      <c r="A170" s="4">
        <v>169</v>
      </c>
      <c r="B170" t="s">
        <v>338</v>
      </c>
      <c r="C170" t="s">
        <v>339</v>
      </c>
      <c r="D170" t="str">
        <f>HYPERLINK("https://talan.bank.gov.ua/get-user-certificate/w2_U69SHwFKGWPZqsP4e","Завантажити сертифікат")</f>
        <v>Завантажити сертифікат</v>
      </c>
    </row>
    <row r="171" spans="1:4" x14ac:dyDescent="0.3">
      <c r="A171" s="4">
        <v>170</v>
      </c>
      <c r="B171" t="s">
        <v>340</v>
      </c>
      <c r="C171" t="s">
        <v>341</v>
      </c>
      <c r="D171" t="str">
        <f>HYPERLINK("https://talan.bank.gov.ua/get-user-certificate/w2_U635BRci9Y8s7Al_4","Завантажити сертифікат")</f>
        <v>Завантажити сертифікат</v>
      </c>
    </row>
    <row r="172" spans="1:4" x14ac:dyDescent="0.3">
      <c r="A172" s="4">
        <v>171</v>
      </c>
      <c r="B172" t="s">
        <v>342</v>
      </c>
      <c r="C172" t="s">
        <v>343</v>
      </c>
      <c r="D172" t="str">
        <f>HYPERLINK("https://talan.bank.gov.ua/get-user-certificate/w2_U6jYm2rxti44tI6TD","Завантажити сертифікат")</f>
        <v>Завантажити сертифікат</v>
      </c>
    </row>
    <row r="173" spans="1:4" x14ac:dyDescent="0.3">
      <c r="A173" s="4">
        <v>172</v>
      </c>
      <c r="B173" t="s">
        <v>344</v>
      </c>
      <c r="C173" t="s">
        <v>345</v>
      </c>
      <c r="D173" t="str">
        <f>HYPERLINK("https://talan.bank.gov.ua/get-user-certificate/w2_U60KSns4pLhLC2pKl","Завантажити сертифікат")</f>
        <v>Завантажити сертифікат</v>
      </c>
    </row>
    <row r="174" spans="1:4" x14ac:dyDescent="0.3">
      <c r="A174" s="4">
        <v>173</v>
      </c>
      <c r="B174" t="s">
        <v>346</v>
      </c>
      <c r="C174" t="s">
        <v>347</v>
      </c>
      <c r="D174" t="str">
        <f>HYPERLINK("https://talan.bank.gov.ua/get-user-certificate/w2_U62ot38tnU-QML_1T","Завантажити сертифікат")</f>
        <v>Завантажити сертифікат</v>
      </c>
    </row>
    <row r="175" spans="1:4" x14ac:dyDescent="0.3">
      <c r="A175" s="4">
        <v>174</v>
      </c>
      <c r="B175" t="s">
        <v>348</v>
      </c>
      <c r="C175" t="s">
        <v>349</v>
      </c>
      <c r="D175" t="str">
        <f>HYPERLINK("https://talan.bank.gov.ua/get-user-certificate/w2_U6k5_dZHWGSv1CoRK","Завантажити сертифікат")</f>
        <v>Завантажити сертифікат</v>
      </c>
    </row>
    <row r="176" spans="1:4" x14ac:dyDescent="0.3">
      <c r="A176" s="4">
        <v>175</v>
      </c>
      <c r="B176" t="s">
        <v>350</v>
      </c>
      <c r="C176" t="s">
        <v>351</v>
      </c>
      <c r="D176" t="str">
        <f>HYPERLINK("https://talan.bank.gov.ua/get-user-certificate/w2_U63cGVhUqA3lEt6SG","Завантажити сертифікат")</f>
        <v>Завантажити сертифікат</v>
      </c>
    </row>
    <row r="177" spans="1:4" x14ac:dyDescent="0.3">
      <c r="A177" s="4">
        <v>176</v>
      </c>
      <c r="B177" t="s">
        <v>352</v>
      </c>
      <c r="C177" t="s">
        <v>353</v>
      </c>
      <c r="D177" t="str">
        <f>HYPERLINK("https://talan.bank.gov.ua/get-user-certificate/w2_U6OZdZnfuTY7thsei","Завантажити сертифікат")</f>
        <v>Завантажити сертифікат</v>
      </c>
    </row>
    <row r="178" spans="1:4" x14ac:dyDescent="0.3">
      <c r="A178" s="4">
        <v>177</v>
      </c>
      <c r="B178" t="s">
        <v>354</v>
      </c>
      <c r="C178" t="s">
        <v>355</v>
      </c>
      <c r="D178" t="str">
        <f>HYPERLINK("https://talan.bank.gov.ua/get-user-certificate/w2_U6efN4B6eybsfLsXK","Завантажити сертифікат")</f>
        <v>Завантажити сертифікат</v>
      </c>
    </row>
    <row r="179" spans="1:4" x14ac:dyDescent="0.3">
      <c r="A179" s="4">
        <v>178</v>
      </c>
      <c r="B179" t="s">
        <v>356</v>
      </c>
      <c r="C179" t="s">
        <v>357</v>
      </c>
      <c r="D179" t="str">
        <f>HYPERLINK("https://talan.bank.gov.ua/get-user-certificate/w2_U6VCia-1N1rYhsjkc","Завантажити сертифікат")</f>
        <v>Завантажити сертифікат</v>
      </c>
    </row>
    <row r="180" spans="1:4" x14ac:dyDescent="0.3">
      <c r="A180" s="4">
        <v>179</v>
      </c>
      <c r="B180" t="s">
        <v>358</v>
      </c>
      <c r="C180" t="s">
        <v>359</v>
      </c>
      <c r="D180" t="str">
        <f>HYPERLINK("https://talan.bank.gov.ua/get-user-certificate/w2_U60Wofa7XN1aw-FCX","Завантажити сертифікат")</f>
        <v>Завантажити сертифікат</v>
      </c>
    </row>
    <row r="181" spans="1:4" x14ac:dyDescent="0.3">
      <c r="A181" s="4">
        <v>180</v>
      </c>
      <c r="B181" t="s">
        <v>360</v>
      </c>
      <c r="C181" t="s">
        <v>361</v>
      </c>
      <c r="D181" t="str">
        <f>HYPERLINK("https://talan.bank.gov.ua/get-user-certificate/w2_U66NzoKOP5onViRh9","Завантажити сертифікат")</f>
        <v>Завантажити сертифікат</v>
      </c>
    </row>
    <row r="182" spans="1:4" x14ac:dyDescent="0.3">
      <c r="A182" s="4">
        <v>181</v>
      </c>
      <c r="B182" t="s">
        <v>362</v>
      </c>
      <c r="C182" t="s">
        <v>363</v>
      </c>
      <c r="D182" t="str">
        <f>HYPERLINK("https://talan.bank.gov.ua/get-user-certificate/w2_U6Mikl36CiWIwpWBR","Завантажити сертифікат")</f>
        <v>Завантажити сертифікат</v>
      </c>
    </row>
    <row r="183" spans="1:4" x14ac:dyDescent="0.3">
      <c r="A183" s="4">
        <v>182</v>
      </c>
      <c r="B183" t="s">
        <v>364</v>
      </c>
      <c r="C183" t="s">
        <v>365</v>
      </c>
      <c r="D183" t="str">
        <f>HYPERLINK("https://talan.bank.gov.ua/get-user-certificate/w2_U6FlLuATBau5wuS56","Завантажити сертифікат")</f>
        <v>Завантажити сертифікат</v>
      </c>
    </row>
    <row r="184" spans="1:4" x14ac:dyDescent="0.3">
      <c r="A184" s="4">
        <v>183</v>
      </c>
      <c r="B184" t="s">
        <v>366</v>
      </c>
      <c r="C184" t="s">
        <v>367</v>
      </c>
      <c r="D184" t="str">
        <f>HYPERLINK("https://talan.bank.gov.ua/get-user-certificate/w2_U6V0Km4MUdQR_G0FX","Завантажити сертифікат")</f>
        <v>Завантажити сертифікат</v>
      </c>
    </row>
    <row r="185" spans="1:4" x14ac:dyDescent="0.3">
      <c r="A185" s="4">
        <v>184</v>
      </c>
      <c r="B185" t="s">
        <v>368</v>
      </c>
      <c r="C185" t="s">
        <v>369</v>
      </c>
      <c r="D185" t="str">
        <f>HYPERLINK("https://talan.bank.gov.ua/get-user-certificate/w2_U6i3-i2oValNaX7ag","Завантажити сертифікат")</f>
        <v>Завантажити сертифікат</v>
      </c>
    </row>
    <row r="186" spans="1:4" x14ac:dyDescent="0.3">
      <c r="A186" s="4">
        <v>185</v>
      </c>
      <c r="B186" t="s">
        <v>370</v>
      </c>
      <c r="C186" t="s">
        <v>371</v>
      </c>
      <c r="D186" t="str">
        <f>HYPERLINK("https://talan.bank.gov.ua/get-user-certificate/w2_U6pkJT0oHCQdPQFaF","Завантажити сертифікат")</f>
        <v>Завантажити сертифікат</v>
      </c>
    </row>
    <row r="187" spans="1:4" x14ac:dyDescent="0.3">
      <c r="A187" s="4">
        <v>186</v>
      </c>
      <c r="B187" t="s">
        <v>372</v>
      </c>
      <c r="C187" t="s">
        <v>373</v>
      </c>
      <c r="D187" t="str">
        <f>HYPERLINK("https://talan.bank.gov.ua/get-user-certificate/w2_U6AbIvTHZmhmUhJZF","Завантажити сертифікат")</f>
        <v>Завантажити сертифікат</v>
      </c>
    </row>
    <row r="188" spans="1:4" x14ac:dyDescent="0.3">
      <c r="A188" s="4">
        <v>187</v>
      </c>
      <c r="B188" t="s">
        <v>374</v>
      </c>
      <c r="C188" t="s">
        <v>375</v>
      </c>
      <c r="D188" t="str">
        <f>HYPERLINK("https://talan.bank.gov.ua/get-user-certificate/w2_U68Sw763CfAsOg7x_","Завантажити сертифікат")</f>
        <v>Завантажити сертифікат</v>
      </c>
    </row>
    <row r="189" spans="1:4" x14ac:dyDescent="0.3">
      <c r="A189" s="4">
        <v>188</v>
      </c>
      <c r="B189" t="s">
        <v>376</v>
      </c>
      <c r="C189" t="s">
        <v>377</v>
      </c>
      <c r="D189" t="str">
        <f>HYPERLINK("https://talan.bank.gov.ua/get-user-certificate/w2_U6Mu2_UoXP2TVNwd5","Завантажити сертифікат")</f>
        <v>Завантажити сертифікат</v>
      </c>
    </row>
    <row r="190" spans="1:4" x14ac:dyDescent="0.3">
      <c r="A190" s="4">
        <v>189</v>
      </c>
      <c r="B190" t="s">
        <v>378</v>
      </c>
      <c r="C190" t="s">
        <v>379</v>
      </c>
      <c r="D190" t="str">
        <f>HYPERLINK("https://talan.bank.gov.ua/get-user-certificate/w2_U6-rEmKfXq2TzMRGS","Завантажити сертифікат")</f>
        <v>Завантажити сертифікат</v>
      </c>
    </row>
    <row r="191" spans="1:4" x14ac:dyDescent="0.3">
      <c r="A191" s="4">
        <v>190</v>
      </c>
      <c r="B191" t="s">
        <v>380</v>
      </c>
      <c r="C191" t="s">
        <v>381</v>
      </c>
      <c r="D191" t="str">
        <f>HYPERLINK("https://talan.bank.gov.ua/get-user-certificate/w2_U6vbq_Q2CCwQj2IaU","Завантажити сертифікат")</f>
        <v>Завантажити сертифікат</v>
      </c>
    </row>
    <row r="192" spans="1:4" x14ac:dyDescent="0.3">
      <c r="A192" s="4">
        <v>191</v>
      </c>
      <c r="B192" t="s">
        <v>382</v>
      </c>
      <c r="C192" t="s">
        <v>383</v>
      </c>
      <c r="D192" t="str">
        <f>HYPERLINK("https://talan.bank.gov.ua/get-user-certificate/w2_U6T5CM7ix6AS3dPBk","Завантажити сертифікат")</f>
        <v>Завантажити сертифікат</v>
      </c>
    </row>
    <row r="193" spans="1:4" x14ac:dyDescent="0.3">
      <c r="A193" s="4">
        <v>192</v>
      </c>
      <c r="B193" t="s">
        <v>384</v>
      </c>
      <c r="C193" t="s">
        <v>385</v>
      </c>
      <c r="D193" t="str">
        <f>HYPERLINK("https://talan.bank.gov.ua/get-user-certificate/w2_U6fff7QchrNDZlqt1","Завантажити сертифікат")</f>
        <v>Завантажити сертифікат</v>
      </c>
    </row>
    <row r="194" spans="1:4" x14ac:dyDescent="0.3">
      <c r="A194" s="4">
        <v>193</v>
      </c>
      <c r="B194" t="s">
        <v>386</v>
      </c>
      <c r="C194" t="s">
        <v>387</v>
      </c>
      <c r="D194" t="str">
        <f>HYPERLINK("https://talan.bank.gov.ua/get-user-certificate/w2_U6XolxKe5A3DS34h4","Завантажити сертифікат")</f>
        <v>Завантажити сертифікат</v>
      </c>
    </row>
    <row r="195" spans="1:4" x14ac:dyDescent="0.3">
      <c r="A195" s="4">
        <v>194</v>
      </c>
      <c r="B195" t="s">
        <v>388</v>
      </c>
      <c r="C195" t="s">
        <v>389</v>
      </c>
      <c r="D195" t="str">
        <f>HYPERLINK("https://talan.bank.gov.ua/get-user-certificate/w2_U6ll67GiuQLOkG3b_","Завантажити сертифікат")</f>
        <v>Завантажити сертифікат</v>
      </c>
    </row>
    <row r="196" spans="1:4" x14ac:dyDescent="0.3">
      <c r="A196" s="4">
        <v>195</v>
      </c>
      <c r="B196" t="s">
        <v>390</v>
      </c>
      <c r="C196" t="s">
        <v>391</v>
      </c>
      <c r="D196" t="str">
        <f>HYPERLINK("https://talan.bank.gov.ua/get-user-certificate/w2_U6r1BVmEKzgVCrl2E","Завантажити сертифікат")</f>
        <v>Завантажити сертифікат</v>
      </c>
    </row>
    <row r="197" spans="1:4" x14ac:dyDescent="0.3">
      <c r="A197" s="4">
        <v>196</v>
      </c>
      <c r="B197" t="s">
        <v>392</v>
      </c>
      <c r="C197" t="s">
        <v>393</v>
      </c>
      <c r="D197" t="str">
        <f>HYPERLINK("https://talan.bank.gov.ua/get-user-certificate/w2_U6MlVMOan6SYASRTY","Завантажити сертифікат")</f>
        <v>Завантажити сертифікат</v>
      </c>
    </row>
    <row r="198" spans="1:4" x14ac:dyDescent="0.3">
      <c r="A198" s="4">
        <v>197</v>
      </c>
      <c r="B198" t="s">
        <v>394</v>
      </c>
      <c r="C198" t="s">
        <v>395</v>
      </c>
      <c r="D198" t="str">
        <f>HYPERLINK("https://talan.bank.gov.ua/get-user-certificate/w2_U6UCGBmeZes9nr8yK","Завантажити сертифікат")</f>
        <v>Завантажити сертифікат</v>
      </c>
    </row>
    <row r="199" spans="1:4" x14ac:dyDescent="0.3">
      <c r="A199" s="4">
        <v>198</v>
      </c>
      <c r="B199" t="s">
        <v>396</v>
      </c>
      <c r="C199" t="s">
        <v>397</v>
      </c>
      <c r="D199" t="str">
        <f>HYPERLINK("https://talan.bank.gov.ua/get-user-certificate/w2_U6AlyE-eQCzBffW44","Завантажити сертифікат")</f>
        <v>Завантажити сертифікат</v>
      </c>
    </row>
    <row r="200" spans="1:4" x14ac:dyDescent="0.3">
      <c r="A200" s="4">
        <v>199</v>
      </c>
      <c r="B200" t="s">
        <v>398</v>
      </c>
      <c r="C200" t="s">
        <v>399</v>
      </c>
      <c r="D200" t="str">
        <f>HYPERLINK("https://talan.bank.gov.ua/get-user-certificate/w2_U6kaU1Ddkq7FyULXp","Завантажити сертифікат")</f>
        <v>Завантажити сертифікат</v>
      </c>
    </row>
    <row r="201" spans="1:4" x14ac:dyDescent="0.3">
      <c r="A201" s="4">
        <v>200</v>
      </c>
      <c r="B201" t="s">
        <v>400</v>
      </c>
      <c r="C201" t="s">
        <v>401</v>
      </c>
      <c r="D201" t="str">
        <f>HYPERLINK("https://talan.bank.gov.ua/get-user-certificate/w2_U6xrjmj0xrDsAL29i","Завантажити сертифікат")</f>
        <v>Завантажити сертифікат</v>
      </c>
    </row>
    <row r="202" spans="1:4" x14ac:dyDescent="0.3">
      <c r="A202" s="4">
        <v>201</v>
      </c>
      <c r="B202" t="s">
        <v>402</v>
      </c>
      <c r="C202" t="s">
        <v>403</v>
      </c>
      <c r="D202" t="str">
        <f>HYPERLINK("https://talan.bank.gov.ua/get-user-certificate/w2_U6S7XbqWHhyqLdsBw","Завантажити сертифікат")</f>
        <v>Завантажити сертифікат</v>
      </c>
    </row>
    <row r="203" spans="1:4" x14ac:dyDescent="0.3">
      <c r="A203" s="4">
        <v>202</v>
      </c>
      <c r="B203" t="s">
        <v>404</v>
      </c>
      <c r="C203" t="s">
        <v>405</v>
      </c>
      <c r="D203" t="str">
        <f>HYPERLINK("https://talan.bank.gov.ua/get-user-certificate/w2_U6LAMFR75CBfqF1Ey","Завантажити сертифікат")</f>
        <v>Завантажити сертифікат</v>
      </c>
    </row>
    <row r="204" spans="1:4" x14ac:dyDescent="0.3">
      <c r="A204" s="4">
        <v>203</v>
      </c>
      <c r="B204" t="s">
        <v>406</v>
      </c>
      <c r="C204" t="s">
        <v>407</v>
      </c>
      <c r="D204" t="str">
        <f>HYPERLINK("https://talan.bank.gov.ua/get-user-certificate/w2_U6IdbwPAfYZ3Og57B","Завантажити сертифікат")</f>
        <v>Завантажити сертифікат</v>
      </c>
    </row>
    <row r="205" spans="1:4" x14ac:dyDescent="0.3">
      <c r="A205" s="4">
        <v>204</v>
      </c>
      <c r="B205" t="s">
        <v>408</v>
      </c>
      <c r="C205" t="s">
        <v>409</v>
      </c>
      <c r="D205" t="str">
        <f>HYPERLINK("https://talan.bank.gov.ua/get-user-certificate/w2_U6vOwAbjFax0GaFsX","Завантажити сертифікат")</f>
        <v>Завантажити сертифікат</v>
      </c>
    </row>
    <row r="206" spans="1:4" x14ac:dyDescent="0.3">
      <c r="A206" s="4">
        <v>205</v>
      </c>
      <c r="B206" t="s">
        <v>410</v>
      </c>
      <c r="C206" t="s">
        <v>411</v>
      </c>
      <c r="D206" t="str">
        <f>HYPERLINK("https://talan.bank.gov.ua/get-user-certificate/w2_U6vstoWyTWYgDeLJb","Завантажити сертифікат")</f>
        <v>Завантажити сертифікат</v>
      </c>
    </row>
    <row r="207" spans="1:4" x14ac:dyDescent="0.3">
      <c r="A207" s="4">
        <v>206</v>
      </c>
      <c r="B207" t="s">
        <v>412</v>
      </c>
      <c r="C207" t="s">
        <v>413</v>
      </c>
      <c r="D207" t="str">
        <f>HYPERLINK("https://talan.bank.gov.ua/get-user-certificate/w2_U6T_WOISB0ujNVD4p","Завантажити сертифікат")</f>
        <v>Завантажити сертифікат</v>
      </c>
    </row>
    <row r="208" spans="1:4" x14ac:dyDescent="0.3">
      <c r="A208" s="4">
        <v>207</v>
      </c>
      <c r="B208" t="s">
        <v>414</v>
      </c>
      <c r="C208" t="s">
        <v>415</v>
      </c>
      <c r="D208" t="str">
        <f>HYPERLINK("https://talan.bank.gov.ua/get-user-certificate/w2_U6bVdnuJ97-2hufeT","Завантажити сертифікат")</f>
        <v>Завантажити сертифікат</v>
      </c>
    </row>
    <row r="209" spans="1:4" x14ac:dyDescent="0.3">
      <c r="A209" s="4">
        <v>208</v>
      </c>
      <c r="B209" t="s">
        <v>416</v>
      </c>
      <c r="C209" t="s">
        <v>417</v>
      </c>
      <c r="D209" t="str">
        <f>HYPERLINK("https://talan.bank.gov.ua/get-user-certificate/w2_U6xBeKrhWNcyF97UU","Завантажити сертифікат")</f>
        <v>Завантажити сертифікат</v>
      </c>
    </row>
    <row r="210" spans="1:4" x14ac:dyDescent="0.3">
      <c r="A210" s="4">
        <v>209</v>
      </c>
      <c r="B210" t="s">
        <v>418</v>
      </c>
      <c r="C210" t="s">
        <v>419</v>
      </c>
      <c r="D210" t="str">
        <f>HYPERLINK("https://talan.bank.gov.ua/get-user-certificate/w2_U6bEeDo4lvF0POVna","Завантажити сертифікат")</f>
        <v>Завантажити сертифікат</v>
      </c>
    </row>
    <row r="211" spans="1:4" x14ac:dyDescent="0.3">
      <c r="A211" s="4">
        <v>210</v>
      </c>
      <c r="B211" t="s">
        <v>420</v>
      </c>
      <c r="C211" t="s">
        <v>421</v>
      </c>
      <c r="D211" t="str">
        <f>HYPERLINK("https://talan.bank.gov.ua/get-user-certificate/w2_U6eQf113jXMPyAq1r","Завантажити сертифікат")</f>
        <v>Завантажити сертифікат</v>
      </c>
    </row>
    <row r="212" spans="1:4" x14ac:dyDescent="0.3">
      <c r="A212" s="4">
        <v>211</v>
      </c>
      <c r="B212" t="s">
        <v>422</v>
      </c>
      <c r="C212" t="s">
        <v>423</v>
      </c>
      <c r="D212" t="str">
        <f>HYPERLINK("https://talan.bank.gov.ua/get-user-certificate/w2_U6V6Lrk8qJheGBvcB","Завантажити сертифікат")</f>
        <v>Завантажити сертифікат</v>
      </c>
    </row>
    <row r="213" spans="1:4" x14ac:dyDescent="0.3">
      <c r="A213" s="4">
        <v>212</v>
      </c>
      <c r="B213" t="s">
        <v>424</v>
      </c>
      <c r="C213" t="s">
        <v>425</v>
      </c>
      <c r="D213" t="str">
        <f>HYPERLINK("https://talan.bank.gov.ua/get-user-certificate/w2_U6lY-PpGa57SUXQpQ","Завантажити сертифікат")</f>
        <v>Завантажити сертифікат</v>
      </c>
    </row>
    <row r="214" spans="1:4" x14ac:dyDescent="0.3">
      <c r="A214" s="4">
        <v>213</v>
      </c>
      <c r="B214" t="s">
        <v>426</v>
      </c>
      <c r="C214" t="s">
        <v>427</v>
      </c>
      <c r="D214" t="str">
        <f>HYPERLINK("https://talan.bank.gov.ua/get-user-certificate/w2_U62vtsQdnFfJ6JrX4","Завантажити сертифікат")</f>
        <v>Завантажити сертифікат</v>
      </c>
    </row>
    <row r="215" spans="1:4" x14ac:dyDescent="0.3">
      <c r="A215" s="4">
        <v>214</v>
      </c>
      <c r="B215" t="s">
        <v>428</v>
      </c>
      <c r="C215" t="s">
        <v>429</v>
      </c>
      <c r="D215" t="str">
        <f>HYPERLINK("https://talan.bank.gov.ua/get-user-certificate/w2_U6YH1IG0YcggupBJU","Завантажити сертифікат")</f>
        <v>Завантажити сертифікат</v>
      </c>
    </row>
    <row r="216" spans="1:4" x14ac:dyDescent="0.3">
      <c r="A216" s="4">
        <v>215</v>
      </c>
      <c r="B216" t="s">
        <v>430</v>
      </c>
      <c r="C216" t="s">
        <v>431</v>
      </c>
      <c r="D216" t="str">
        <f>HYPERLINK("https://talan.bank.gov.ua/get-user-certificate/w2_U60oU2hc_5yn15KK4","Завантажити сертифікат")</f>
        <v>Завантажити сертифікат</v>
      </c>
    </row>
    <row r="217" spans="1:4" x14ac:dyDescent="0.3">
      <c r="A217" s="4">
        <v>216</v>
      </c>
      <c r="B217" t="s">
        <v>432</v>
      </c>
      <c r="C217" t="s">
        <v>433</v>
      </c>
      <c r="D217" t="str">
        <f>HYPERLINK("https://talan.bank.gov.ua/get-user-certificate/w2_U6TvQEPC2mbjSuzXz","Завантажити сертифікат")</f>
        <v>Завантажити сертифікат</v>
      </c>
    </row>
    <row r="218" spans="1:4" x14ac:dyDescent="0.3">
      <c r="A218" s="4">
        <v>217</v>
      </c>
      <c r="B218" t="s">
        <v>434</v>
      </c>
      <c r="C218" t="s">
        <v>435</v>
      </c>
      <c r="D218" t="str">
        <f>HYPERLINK("https://talan.bank.gov.ua/get-user-certificate/w2_U6I4Y6Ttg7ed09fu0","Завантажити сертифікат")</f>
        <v>Завантажити сертифікат</v>
      </c>
    </row>
    <row r="219" spans="1:4" x14ac:dyDescent="0.3">
      <c r="A219" s="4">
        <v>218</v>
      </c>
      <c r="B219" t="s">
        <v>436</v>
      </c>
      <c r="C219" t="s">
        <v>437</v>
      </c>
      <c r="D219" t="str">
        <f>HYPERLINK("https://talan.bank.gov.ua/get-user-certificate/w2_U6nnXJBTb2aH1DE-k","Завантажити сертифікат")</f>
        <v>Завантажити сертифікат</v>
      </c>
    </row>
    <row r="220" spans="1:4" x14ac:dyDescent="0.3">
      <c r="A220" s="4">
        <v>219</v>
      </c>
      <c r="B220" t="s">
        <v>438</v>
      </c>
      <c r="C220" t="s">
        <v>439</v>
      </c>
      <c r="D220" t="str">
        <f>HYPERLINK("https://talan.bank.gov.ua/get-user-certificate/w2_U6DWWXu-dAvQWKkBc","Завантажити сертифікат")</f>
        <v>Завантажити сертифікат</v>
      </c>
    </row>
    <row r="221" spans="1:4" x14ac:dyDescent="0.3">
      <c r="A221" s="4">
        <v>220</v>
      </c>
      <c r="B221" t="s">
        <v>440</v>
      </c>
      <c r="C221" t="s">
        <v>441</v>
      </c>
      <c r="D221" t="str">
        <f>HYPERLINK("https://talan.bank.gov.ua/get-user-certificate/w2_U6fkaaUzizoX5xIwa","Завантажити сертифікат")</f>
        <v>Завантажити сертифікат</v>
      </c>
    </row>
    <row r="222" spans="1:4" x14ac:dyDescent="0.3">
      <c r="A222" s="4">
        <v>221</v>
      </c>
      <c r="B222" t="s">
        <v>442</v>
      </c>
      <c r="C222" t="s">
        <v>443</v>
      </c>
      <c r="D222" t="str">
        <f>HYPERLINK("https://talan.bank.gov.ua/get-user-certificate/w2_U6hrb6vjNXBicogYd","Завантажити сертифікат")</f>
        <v>Завантажити сертифікат</v>
      </c>
    </row>
    <row r="223" spans="1:4" x14ac:dyDescent="0.3">
      <c r="A223" s="4">
        <v>222</v>
      </c>
      <c r="B223" t="s">
        <v>444</v>
      </c>
      <c r="C223" t="s">
        <v>445</v>
      </c>
      <c r="D223" t="str">
        <f>HYPERLINK("https://talan.bank.gov.ua/get-user-certificate/w2_U6QxKlQ5WXZjUFY8J","Завантажити сертифікат")</f>
        <v>Завантажити сертифікат</v>
      </c>
    </row>
    <row r="224" spans="1:4" x14ac:dyDescent="0.3">
      <c r="A224" s="4">
        <v>223</v>
      </c>
      <c r="B224" t="s">
        <v>446</v>
      </c>
      <c r="C224" t="s">
        <v>447</v>
      </c>
      <c r="D224" t="str">
        <f>HYPERLINK("https://talan.bank.gov.ua/get-user-certificate/w2_U685bm2KfqJgi07zM","Завантажити сертифікат")</f>
        <v>Завантажити сертифікат</v>
      </c>
    </row>
    <row r="225" spans="1:4" x14ac:dyDescent="0.3">
      <c r="A225" s="4">
        <v>224</v>
      </c>
      <c r="B225" t="s">
        <v>448</v>
      </c>
      <c r="C225" t="s">
        <v>449</v>
      </c>
      <c r="D225" t="str">
        <f>HYPERLINK("https://talan.bank.gov.ua/get-user-certificate/w2_U6zibKW9nLWGV2cgX","Завантажити сертифікат")</f>
        <v>Завантажити сертифікат</v>
      </c>
    </row>
    <row r="226" spans="1:4" x14ac:dyDescent="0.3">
      <c r="A226" s="4">
        <v>225</v>
      </c>
      <c r="B226" t="s">
        <v>450</v>
      </c>
      <c r="C226" t="s">
        <v>451</v>
      </c>
      <c r="D226" t="str">
        <f>HYPERLINK("https://talan.bank.gov.ua/get-user-certificate/w2_U6D67lVfWBoLN3tw0","Завантажити сертифікат")</f>
        <v>Завантажити сертифікат</v>
      </c>
    </row>
    <row r="227" spans="1:4" x14ac:dyDescent="0.3">
      <c r="A227" s="4">
        <v>226</v>
      </c>
      <c r="B227" t="s">
        <v>452</v>
      </c>
      <c r="C227" t="s">
        <v>453</v>
      </c>
      <c r="D227" t="str">
        <f>HYPERLINK("https://talan.bank.gov.ua/get-user-certificate/w2_U6o_6d5IZLHP3BOPK","Завантажити сертифікат")</f>
        <v>Завантажити сертифікат</v>
      </c>
    </row>
    <row r="228" spans="1:4" x14ac:dyDescent="0.3">
      <c r="A228" s="4">
        <v>227</v>
      </c>
      <c r="B228" t="s">
        <v>454</v>
      </c>
      <c r="C228" t="s">
        <v>455</v>
      </c>
      <c r="D228" t="str">
        <f>HYPERLINK("https://talan.bank.gov.ua/get-user-certificate/w2_U6_D22l6MA2NLF5X2","Завантажити сертифікат")</f>
        <v>Завантажити сертифікат</v>
      </c>
    </row>
    <row r="229" spans="1:4" x14ac:dyDescent="0.3">
      <c r="A229" s="4">
        <v>228</v>
      </c>
      <c r="B229" t="s">
        <v>456</v>
      </c>
      <c r="C229" t="s">
        <v>457</v>
      </c>
      <c r="D229" t="str">
        <f>HYPERLINK("https://talan.bank.gov.ua/get-user-certificate/w2_U6B2hNQpj1JHb3U__","Завантажити сертифікат")</f>
        <v>Завантажити сертифікат</v>
      </c>
    </row>
    <row r="230" spans="1:4" x14ac:dyDescent="0.3">
      <c r="A230" s="4">
        <v>229</v>
      </c>
      <c r="B230" t="s">
        <v>458</v>
      </c>
      <c r="C230" t="s">
        <v>459</v>
      </c>
      <c r="D230" t="str">
        <f>HYPERLINK("https://talan.bank.gov.ua/get-user-certificate/w2_U6pz-sTrI73oe5aye","Завантажити сертифікат")</f>
        <v>Завантажити сертифікат</v>
      </c>
    </row>
    <row r="231" spans="1:4" x14ac:dyDescent="0.3">
      <c r="A231" s="4">
        <v>230</v>
      </c>
      <c r="B231" t="s">
        <v>460</v>
      </c>
      <c r="C231" t="s">
        <v>461</v>
      </c>
      <c r="D231" t="str">
        <f>HYPERLINK("https://talan.bank.gov.ua/get-user-certificate/w2_U6JZEkwCgRlWEC3eD","Завантажити сертифікат")</f>
        <v>Завантажити сертифікат</v>
      </c>
    </row>
    <row r="232" spans="1:4" x14ac:dyDescent="0.3">
      <c r="A232" s="4">
        <v>231</v>
      </c>
      <c r="B232" t="s">
        <v>462</v>
      </c>
      <c r="C232" t="s">
        <v>463</v>
      </c>
      <c r="D232" t="str">
        <f>HYPERLINK("https://talan.bank.gov.ua/get-user-certificate/w2_U6BFwGPN1vSlTZiPc","Завантажити сертифікат")</f>
        <v>Завантажити сертифікат</v>
      </c>
    </row>
    <row r="233" spans="1:4" x14ac:dyDescent="0.3">
      <c r="A233" s="4">
        <v>232</v>
      </c>
      <c r="B233" t="s">
        <v>464</v>
      </c>
      <c r="C233" t="s">
        <v>465</v>
      </c>
      <c r="D233" t="str">
        <f>HYPERLINK("https://talan.bank.gov.ua/get-user-certificate/w2_U6GVCBba7dM_mMR6B","Завантажити сертифікат")</f>
        <v>Завантажити сертифікат</v>
      </c>
    </row>
    <row r="234" spans="1:4" x14ac:dyDescent="0.3">
      <c r="A234" s="4">
        <v>233</v>
      </c>
      <c r="B234" t="s">
        <v>466</v>
      </c>
      <c r="C234" t="s">
        <v>467</v>
      </c>
      <c r="D234" t="str">
        <f>HYPERLINK("https://talan.bank.gov.ua/get-user-certificate/w2_U6z1IKII3WZGqfpdp","Завантажити сертифікат")</f>
        <v>Завантажити сертифікат</v>
      </c>
    </row>
    <row r="235" spans="1:4" x14ac:dyDescent="0.3">
      <c r="A235" s="4">
        <v>234</v>
      </c>
      <c r="B235" t="s">
        <v>468</v>
      </c>
      <c r="C235" t="s">
        <v>469</v>
      </c>
      <c r="D235" t="str">
        <f>HYPERLINK("https://talan.bank.gov.ua/get-user-certificate/w2_U6qf3R7LFtCIFSSb1","Завантажити сертифікат")</f>
        <v>Завантажити сертифікат</v>
      </c>
    </row>
    <row r="236" spans="1:4" x14ac:dyDescent="0.3">
      <c r="A236" s="4">
        <v>235</v>
      </c>
      <c r="B236" t="s">
        <v>470</v>
      </c>
      <c r="C236" t="s">
        <v>471</v>
      </c>
      <c r="D236" t="str">
        <f>HYPERLINK("https://talan.bank.gov.ua/get-user-certificate/w2_U6OIzD7So3L8CmoaT","Завантажити сертифікат")</f>
        <v>Завантажити сертифікат</v>
      </c>
    </row>
    <row r="237" spans="1:4" x14ac:dyDescent="0.3">
      <c r="A237" s="4">
        <v>236</v>
      </c>
      <c r="B237" t="s">
        <v>472</v>
      </c>
      <c r="C237" t="s">
        <v>473</v>
      </c>
      <c r="D237" t="str">
        <f>HYPERLINK("https://talan.bank.gov.ua/get-user-certificate/w2_U6BHu4hZIIFObtn8X","Завантажити сертифікат")</f>
        <v>Завантажити сертифікат</v>
      </c>
    </row>
    <row r="238" spans="1:4" x14ac:dyDescent="0.3">
      <c r="A238" s="4">
        <v>237</v>
      </c>
      <c r="B238" t="s">
        <v>474</v>
      </c>
      <c r="C238" t="s">
        <v>475</v>
      </c>
      <c r="D238" t="str">
        <f>HYPERLINK("https://talan.bank.gov.ua/get-user-certificate/w2_U614CObgESy1asSLF","Завантажити сертифікат")</f>
        <v>Завантажити сертифікат</v>
      </c>
    </row>
    <row r="239" spans="1:4" x14ac:dyDescent="0.3">
      <c r="A239" s="4">
        <v>238</v>
      </c>
      <c r="B239" t="s">
        <v>476</v>
      </c>
      <c r="C239" t="s">
        <v>477</v>
      </c>
      <c r="D239" t="str">
        <f>HYPERLINK("https://talan.bank.gov.ua/get-user-certificate/w2_U6KmZjIOX8zfoCxdW","Завантажити сертифікат")</f>
        <v>Завантажити сертифікат</v>
      </c>
    </row>
    <row r="240" spans="1:4" x14ac:dyDescent="0.3">
      <c r="A240" s="4">
        <v>239</v>
      </c>
      <c r="B240" t="s">
        <v>478</v>
      </c>
      <c r="C240" t="s">
        <v>479</v>
      </c>
      <c r="D240" t="str">
        <f>HYPERLINK("https://talan.bank.gov.ua/get-user-certificate/w2_U6PSZ71M8SkUI2E3_","Завантажити сертифікат")</f>
        <v>Завантажити сертифікат</v>
      </c>
    </row>
    <row r="241" spans="1:4" x14ac:dyDescent="0.3">
      <c r="A241" s="4">
        <v>240</v>
      </c>
      <c r="B241" t="s">
        <v>480</v>
      </c>
      <c r="C241" t="s">
        <v>481</v>
      </c>
      <c r="D241" t="str">
        <f>HYPERLINK("https://talan.bank.gov.ua/get-user-certificate/w2_U6-zHdg2qAT-f4Pbc","Завантажити сертифікат")</f>
        <v>Завантажити сертифікат</v>
      </c>
    </row>
    <row r="242" spans="1:4" x14ac:dyDescent="0.3">
      <c r="A242" s="4">
        <v>241</v>
      </c>
      <c r="B242" t="s">
        <v>482</v>
      </c>
      <c r="C242" t="s">
        <v>483</v>
      </c>
      <c r="D242" t="str">
        <f>HYPERLINK("https://talan.bank.gov.ua/get-user-certificate/w2_U606FuylnUrjDwQ0P","Завантажити сертифікат")</f>
        <v>Завантажити сертифікат</v>
      </c>
    </row>
    <row r="243" spans="1:4" x14ac:dyDescent="0.3">
      <c r="A243" s="4">
        <v>242</v>
      </c>
      <c r="B243" t="s">
        <v>484</v>
      </c>
      <c r="C243" t="s">
        <v>485</v>
      </c>
      <c r="D243" t="str">
        <f>HYPERLINK("https://talan.bank.gov.ua/get-user-certificate/w2_U6o4PPasOTQ1-qEZB","Завантажити сертифікат")</f>
        <v>Завантажити сертифікат</v>
      </c>
    </row>
    <row r="244" spans="1:4" x14ac:dyDescent="0.3">
      <c r="A244" s="4">
        <v>243</v>
      </c>
      <c r="B244" t="s">
        <v>486</v>
      </c>
      <c r="C244" t="s">
        <v>487</v>
      </c>
      <c r="D244" t="str">
        <f>HYPERLINK("https://talan.bank.gov.ua/get-user-certificate/w2_U6rR5EJ7OKC2zIOZp","Завантажити сертифікат")</f>
        <v>Завантажити сертифікат</v>
      </c>
    </row>
    <row r="245" spans="1:4" x14ac:dyDescent="0.3">
      <c r="A245" s="4">
        <v>244</v>
      </c>
      <c r="B245" t="s">
        <v>488</v>
      </c>
      <c r="C245" t="s">
        <v>489</v>
      </c>
      <c r="D245" t="str">
        <f>HYPERLINK("https://talan.bank.gov.ua/get-user-certificate/w2_U6s2SH5_OXodmzYKS","Завантажити сертифікат")</f>
        <v>Завантажити сертифікат</v>
      </c>
    </row>
    <row r="246" spans="1:4" x14ac:dyDescent="0.3">
      <c r="A246" s="4">
        <v>245</v>
      </c>
      <c r="B246" t="s">
        <v>490</v>
      </c>
      <c r="C246" t="s">
        <v>491</v>
      </c>
      <c r="D246" t="str">
        <f>HYPERLINK("https://talan.bank.gov.ua/get-user-certificate/w2_U6M39thM8KEIl4DU2","Завантажити сертифікат")</f>
        <v>Завантажити сертифікат</v>
      </c>
    </row>
    <row r="247" spans="1:4" x14ac:dyDescent="0.3">
      <c r="A247" s="4">
        <v>246</v>
      </c>
      <c r="B247" t="s">
        <v>492</v>
      </c>
      <c r="C247" t="s">
        <v>493</v>
      </c>
      <c r="D247" t="str">
        <f>HYPERLINK("https://talan.bank.gov.ua/get-user-certificate/w2_U6ESs-GTg8uvAhsjp","Завантажити сертифікат")</f>
        <v>Завантажити сертифікат</v>
      </c>
    </row>
    <row r="248" spans="1:4" x14ac:dyDescent="0.3">
      <c r="A248" s="4">
        <v>247</v>
      </c>
      <c r="B248" t="s">
        <v>494</v>
      </c>
      <c r="C248" t="s">
        <v>495</v>
      </c>
      <c r="D248" t="str">
        <f>HYPERLINK("https://talan.bank.gov.ua/get-user-certificate/w2_U6LOWCJZ3OqNWq4l_","Завантажити сертифікат")</f>
        <v>Завантажити сертифікат</v>
      </c>
    </row>
    <row r="249" spans="1:4" x14ac:dyDescent="0.3">
      <c r="A249" s="4">
        <v>248</v>
      </c>
      <c r="B249" t="s">
        <v>496</v>
      </c>
      <c r="C249" t="s">
        <v>497</v>
      </c>
      <c r="D249" t="str">
        <f>HYPERLINK("https://talan.bank.gov.ua/get-user-certificate/w2_U6wCZs5pgYIDtyCmt","Завантажити сертифікат")</f>
        <v>Завантажити сертифікат</v>
      </c>
    </row>
    <row r="250" spans="1:4" x14ac:dyDescent="0.3">
      <c r="A250" s="4">
        <v>249</v>
      </c>
      <c r="B250" t="s">
        <v>498</v>
      </c>
      <c r="C250" t="s">
        <v>499</v>
      </c>
      <c r="D250" t="str">
        <f>HYPERLINK("https://talan.bank.gov.ua/get-user-certificate/w2_U69pK_Fnoh757fRik","Завантажити сертифікат")</f>
        <v>Завантажити сертифікат</v>
      </c>
    </row>
    <row r="251" spans="1:4" x14ac:dyDescent="0.3">
      <c r="A251" s="4">
        <v>250</v>
      </c>
      <c r="B251" t="s">
        <v>500</v>
      </c>
      <c r="C251" t="s">
        <v>501</v>
      </c>
      <c r="D251" t="str">
        <f>HYPERLINK("https://talan.bank.gov.ua/get-user-certificate/w2_U61X-GzQCAWAAAbqt","Завантажити сертифікат")</f>
        <v>Завантажити сертифікат</v>
      </c>
    </row>
    <row r="252" spans="1:4" x14ac:dyDescent="0.3">
      <c r="A252" s="4">
        <v>251</v>
      </c>
      <c r="B252" t="s">
        <v>502</v>
      </c>
      <c r="C252" t="s">
        <v>503</v>
      </c>
      <c r="D252" t="str">
        <f>HYPERLINK("https://talan.bank.gov.ua/get-user-certificate/w2_U6_nBXj9rx_OcRAR_","Завантажити сертифікат")</f>
        <v>Завантажити сертифікат</v>
      </c>
    </row>
    <row r="253" spans="1:4" x14ac:dyDescent="0.3">
      <c r="A253" s="4">
        <v>252</v>
      </c>
      <c r="B253" t="s">
        <v>504</v>
      </c>
      <c r="C253" t="s">
        <v>505</v>
      </c>
      <c r="D253" t="str">
        <f>HYPERLINK("https://talan.bank.gov.ua/get-user-certificate/w2_U6syQpZJYTvFKiwuE","Завантажити сертифікат")</f>
        <v>Завантажити сертифікат</v>
      </c>
    </row>
    <row r="254" spans="1:4" x14ac:dyDescent="0.3">
      <c r="A254" s="4">
        <v>253</v>
      </c>
      <c r="B254" t="s">
        <v>506</v>
      </c>
      <c r="C254" t="s">
        <v>507</v>
      </c>
      <c r="D254" t="str">
        <f>HYPERLINK("https://talan.bank.gov.ua/get-user-certificate/w2_U6IhbLVtM_3_QEIlN","Завантажити сертифікат")</f>
        <v>Завантажити сертифікат</v>
      </c>
    </row>
    <row r="255" spans="1:4" x14ac:dyDescent="0.3">
      <c r="A255" s="4">
        <v>254</v>
      </c>
      <c r="B255" t="s">
        <v>508</v>
      </c>
      <c r="C255" t="s">
        <v>509</v>
      </c>
      <c r="D255" t="str">
        <f>HYPERLINK("https://talan.bank.gov.ua/get-user-certificate/w2_U6EoQafC7v5xrApf4","Завантажити сертифікат")</f>
        <v>Завантажити сертифікат</v>
      </c>
    </row>
    <row r="256" spans="1:4" x14ac:dyDescent="0.3">
      <c r="A256" s="4">
        <v>255</v>
      </c>
      <c r="B256" t="s">
        <v>510</v>
      </c>
      <c r="C256" t="s">
        <v>511</v>
      </c>
      <c r="D256" t="str">
        <f>HYPERLINK("https://talan.bank.gov.ua/get-user-certificate/w2_U6hI05Tj5V_JuJ9ST","Завантажити сертифікат")</f>
        <v>Завантажити сертифікат</v>
      </c>
    </row>
    <row r="257" spans="1:4" x14ac:dyDescent="0.3">
      <c r="A257" s="4">
        <v>256</v>
      </c>
      <c r="B257" t="s">
        <v>512</v>
      </c>
      <c r="C257" t="s">
        <v>513</v>
      </c>
      <c r="D257" t="str">
        <f>HYPERLINK("https://talan.bank.gov.ua/get-user-certificate/w2_U6L9Tb1DTDyJgPuMp","Завантажити сертифікат")</f>
        <v>Завантажити сертифікат</v>
      </c>
    </row>
    <row r="258" spans="1:4" x14ac:dyDescent="0.3">
      <c r="A258" s="4">
        <v>257</v>
      </c>
      <c r="B258" t="s">
        <v>514</v>
      </c>
      <c r="C258" t="s">
        <v>515</v>
      </c>
      <c r="D258" t="str">
        <f>HYPERLINK("https://talan.bank.gov.ua/get-user-certificate/w2_U6u9ZWTp6G8WBFQa1","Завантажити сертифікат")</f>
        <v>Завантажити сертифікат</v>
      </c>
    </row>
    <row r="259" spans="1:4" x14ac:dyDescent="0.3">
      <c r="A259" s="4">
        <v>258</v>
      </c>
      <c r="B259" t="s">
        <v>516</v>
      </c>
      <c r="C259" t="s">
        <v>517</v>
      </c>
      <c r="D259" t="str">
        <f>HYPERLINK("https://talan.bank.gov.ua/get-user-certificate/w2_U6kzSPwFnCCl3sN8J","Завантажити сертифікат")</f>
        <v>Завантажити сертифікат</v>
      </c>
    </row>
    <row r="260" spans="1:4" x14ac:dyDescent="0.3">
      <c r="A260" s="4">
        <v>259</v>
      </c>
      <c r="B260" t="s">
        <v>518</v>
      </c>
      <c r="C260" t="s">
        <v>519</v>
      </c>
      <c r="D260" t="str">
        <f>HYPERLINK("https://talan.bank.gov.ua/get-user-certificate/w2_U61JR-b9QM9Y7a8z1","Завантажити сертифікат")</f>
        <v>Завантажити сертифікат</v>
      </c>
    </row>
    <row r="261" spans="1:4" x14ac:dyDescent="0.3">
      <c r="A261" s="4">
        <v>260</v>
      </c>
      <c r="B261" t="s">
        <v>520</v>
      </c>
      <c r="C261" t="s">
        <v>521</v>
      </c>
      <c r="D261" t="str">
        <f>HYPERLINK("https://talan.bank.gov.ua/get-user-certificate/w2_U6FH8PCtyEILFN1AU","Завантажити сертифікат")</f>
        <v>Завантажити сертифікат</v>
      </c>
    </row>
    <row r="262" spans="1:4" x14ac:dyDescent="0.3">
      <c r="A262" s="4">
        <v>261</v>
      </c>
      <c r="B262" t="s">
        <v>522</v>
      </c>
      <c r="C262" t="s">
        <v>523</v>
      </c>
      <c r="D262" t="str">
        <f>HYPERLINK("https://talan.bank.gov.ua/get-user-certificate/w2_U6cPpUaTS_CjVfmTa","Завантажити сертифікат")</f>
        <v>Завантажити сертифікат</v>
      </c>
    </row>
    <row r="263" spans="1:4" x14ac:dyDescent="0.3">
      <c r="A263" s="4">
        <v>262</v>
      </c>
      <c r="B263" t="s">
        <v>524</v>
      </c>
      <c r="C263" t="s">
        <v>525</v>
      </c>
      <c r="D263" t="str">
        <f>HYPERLINK("https://talan.bank.gov.ua/get-user-certificate/w2_U6OuhVMzwQRDk6yeM","Завантажити сертифікат")</f>
        <v>Завантажити сертифікат</v>
      </c>
    </row>
    <row r="264" spans="1:4" x14ac:dyDescent="0.3">
      <c r="A264" s="4">
        <v>263</v>
      </c>
      <c r="B264" t="s">
        <v>526</v>
      </c>
      <c r="C264" t="s">
        <v>527</v>
      </c>
      <c r="D264" t="str">
        <f>HYPERLINK("https://talan.bank.gov.ua/get-user-certificate/w2_U6r0B39dsdY8x4psT","Завантажити сертифікат")</f>
        <v>Завантажити сертифікат</v>
      </c>
    </row>
    <row r="265" spans="1:4" x14ac:dyDescent="0.3">
      <c r="A265" s="4">
        <v>264</v>
      </c>
      <c r="B265" t="s">
        <v>528</v>
      </c>
      <c r="C265" t="s">
        <v>529</v>
      </c>
      <c r="D265" t="str">
        <f>HYPERLINK("https://talan.bank.gov.ua/get-user-certificate/w2_U6iPh5XwW7bv0VIS2","Завантажити сертифікат")</f>
        <v>Завантажити сертифікат</v>
      </c>
    </row>
    <row r="266" spans="1:4" x14ac:dyDescent="0.3">
      <c r="A266" s="4">
        <v>265</v>
      </c>
      <c r="B266" t="s">
        <v>530</v>
      </c>
      <c r="C266" t="s">
        <v>531</v>
      </c>
      <c r="D266" t="str">
        <f>HYPERLINK("https://talan.bank.gov.ua/get-user-certificate/w2_U6g7Uzb6FPuIzSbDB","Завантажити сертифікат")</f>
        <v>Завантажити сертифікат</v>
      </c>
    </row>
    <row r="267" spans="1:4" x14ac:dyDescent="0.3">
      <c r="A267" s="4">
        <v>266</v>
      </c>
      <c r="B267" t="s">
        <v>532</v>
      </c>
      <c r="C267" t="s">
        <v>533</v>
      </c>
      <c r="D267" t="str">
        <f>HYPERLINK("https://talan.bank.gov.ua/get-user-certificate/w2_U6DuinNK5KmangO0l","Завантажити сертифікат")</f>
        <v>Завантажити сертифікат</v>
      </c>
    </row>
    <row r="268" spans="1:4" x14ac:dyDescent="0.3">
      <c r="A268" s="4">
        <v>267</v>
      </c>
      <c r="B268" t="s">
        <v>534</v>
      </c>
      <c r="C268" t="s">
        <v>535</v>
      </c>
      <c r="D268" t="str">
        <f>HYPERLINK("https://talan.bank.gov.ua/get-user-certificate/w2_U6D7rwuJQFHPtA6h3","Завантажити сертифікат")</f>
        <v>Завантажити сертифікат</v>
      </c>
    </row>
    <row r="269" spans="1:4" x14ac:dyDescent="0.3">
      <c r="A269" s="4">
        <v>268</v>
      </c>
      <c r="B269" t="s">
        <v>536</v>
      </c>
      <c r="C269" t="s">
        <v>537</v>
      </c>
      <c r="D269" t="str">
        <f>HYPERLINK("https://talan.bank.gov.ua/get-user-certificate/w2_U695tgxHrKEtLzZCG","Завантажити сертифікат")</f>
        <v>Завантажити сертифікат</v>
      </c>
    </row>
    <row r="270" spans="1:4" x14ac:dyDescent="0.3">
      <c r="A270" s="4">
        <v>269</v>
      </c>
      <c r="B270" t="s">
        <v>538</v>
      </c>
      <c r="C270" t="s">
        <v>539</v>
      </c>
      <c r="D270" t="str">
        <f>HYPERLINK("https://talan.bank.gov.ua/get-user-certificate/w2_U6gDeszUbjrwBAq4v","Завантажити сертифікат")</f>
        <v>Завантажити сертифікат</v>
      </c>
    </row>
    <row r="271" spans="1:4" x14ac:dyDescent="0.3">
      <c r="A271" s="4">
        <v>270</v>
      </c>
      <c r="B271" t="s">
        <v>540</v>
      </c>
      <c r="C271" t="s">
        <v>541</v>
      </c>
      <c r="D271" t="str">
        <f>HYPERLINK("https://talan.bank.gov.ua/get-user-certificate/w2_U6wxfBTvMRYzyLiqp","Завантажити сертифікат")</f>
        <v>Завантажити сертифікат</v>
      </c>
    </row>
    <row r="272" spans="1:4" x14ac:dyDescent="0.3">
      <c r="A272" s="4">
        <v>271</v>
      </c>
      <c r="B272" t="s">
        <v>542</v>
      </c>
      <c r="C272" t="s">
        <v>543</v>
      </c>
      <c r="D272" t="str">
        <f>HYPERLINK("https://talan.bank.gov.ua/get-user-certificate/w2_U6NRLcfZ6tGRkFPil","Завантажити сертифікат")</f>
        <v>Завантажити сертифікат</v>
      </c>
    </row>
    <row r="273" spans="1:4" x14ac:dyDescent="0.3">
      <c r="A273" s="4">
        <v>272</v>
      </c>
      <c r="B273" t="s">
        <v>544</v>
      </c>
      <c r="C273" t="s">
        <v>545</v>
      </c>
      <c r="D273" t="str">
        <f>HYPERLINK("https://talan.bank.gov.ua/get-user-certificate/w2_U6N_10OOqOiCJCExA","Завантажити сертифікат")</f>
        <v>Завантажити сертифікат</v>
      </c>
    </row>
    <row r="274" spans="1:4" x14ac:dyDescent="0.3">
      <c r="A274" s="4">
        <v>273</v>
      </c>
      <c r="B274" t="s">
        <v>546</v>
      </c>
      <c r="C274" t="s">
        <v>547</v>
      </c>
      <c r="D274" t="str">
        <f>HYPERLINK("https://talan.bank.gov.ua/get-user-certificate/w2_U6MB6TT0zRfGfNOmX","Завантажити сертифікат")</f>
        <v>Завантажити сертифікат</v>
      </c>
    </row>
    <row r="275" spans="1:4" x14ac:dyDescent="0.3">
      <c r="A275" s="4">
        <v>274</v>
      </c>
      <c r="B275" t="s">
        <v>548</v>
      </c>
      <c r="C275" t="s">
        <v>549</v>
      </c>
      <c r="D275" t="str">
        <f>HYPERLINK("https://talan.bank.gov.ua/get-user-certificate/w2_U6exAbVcRtMLCDuWW","Завантажити сертифікат")</f>
        <v>Завантажити сертифікат</v>
      </c>
    </row>
    <row r="276" spans="1:4" x14ac:dyDescent="0.3">
      <c r="A276" s="4">
        <v>275</v>
      </c>
      <c r="B276" t="s">
        <v>550</v>
      </c>
      <c r="C276" t="s">
        <v>551</v>
      </c>
      <c r="D276" t="str">
        <f>HYPERLINK("https://talan.bank.gov.ua/get-user-certificate/w2_U6iz-lWAVa7HY6vci","Завантажити сертифікат")</f>
        <v>Завантажити сертифікат</v>
      </c>
    </row>
    <row r="277" spans="1:4" x14ac:dyDescent="0.3">
      <c r="A277" s="4">
        <v>276</v>
      </c>
      <c r="B277" t="s">
        <v>552</v>
      </c>
      <c r="C277" t="s">
        <v>553</v>
      </c>
      <c r="D277" t="str">
        <f>HYPERLINK("https://talan.bank.gov.ua/get-user-certificate/w2_U6zBolzM5Tpae0MFE","Завантажити сертифікат")</f>
        <v>Завантажити сертифікат</v>
      </c>
    </row>
    <row r="278" spans="1:4" x14ac:dyDescent="0.3">
      <c r="A278" s="4">
        <v>277</v>
      </c>
      <c r="B278" t="s">
        <v>554</v>
      </c>
      <c r="C278" t="s">
        <v>555</v>
      </c>
      <c r="D278" t="str">
        <f>HYPERLINK("https://talan.bank.gov.ua/get-user-certificate/w2_U6Lp_qepkQ4ZwmUn6","Завантажити сертифікат")</f>
        <v>Завантажити сертифікат</v>
      </c>
    </row>
    <row r="279" spans="1:4" x14ac:dyDescent="0.3">
      <c r="A279" s="4">
        <v>278</v>
      </c>
      <c r="B279" t="s">
        <v>556</v>
      </c>
      <c r="C279" t="s">
        <v>557</v>
      </c>
      <c r="D279" t="str">
        <f>HYPERLINK("https://talan.bank.gov.ua/get-user-certificate/w2_U60N3_9lz8RaIzcAB","Завантажити сертифікат")</f>
        <v>Завантажити сертифікат</v>
      </c>
    </row>
    <row r="280" spans="1:4" x14ac:dyDescent="0.3">
      <c r="A280" s="4">
        <v>279</v>
      </c>
      <c r="B280" t="s">
        <v>558</v>
      </c>
      <c r="C280" t="s">
        <v>559</v>
      </c>
      <c r="D280" t="str">
        <f>HYPERLINK("https://talan.bank.gov.ua/get-user-certificate/w2_U6rj7hZtfsREvhAaM","Завантажити сертифікат")</f>
        <v>Завантажити сертифікат</v>
      </c>
    </row>
    <row r="281" spans="1:4" x14ac:dyDescent="0.3">
      <c r="A281" s="4">
        <v>280</v>
      </c>
      <c r="B281" t="s">
        <v>560</v>
      </c>
      <c r="C281" t="s">
        <v>561</v>
      </c>
      <c r="D281" t="str">
        <f>HYPERLINK("https://talan.bank.gov.ua/get-user-certificate/w2_U6RbUhcwNg_UL3b16","Завантажити сертифікат")</f>
        <v>Завантажити сертифікат</v>
      </c>
    </row>
    <row r="282" spans="1:4" x14ac:dyDescent="0.3">
      <c r="A282" s="4">
        <v>281</v>
      </c>
      <c r="B282" t="s">
        <v>562</v>
      </c>
      <c r="C282" t="s">
        <v>563</v>
      </c>
      <c r="D282" t="str">
        <f>HYPERLINK("https://talan.bank.gov.ua/get-user-certificate/w2_U6Rv7-q-Ef7mYiOoE","Завантажити сертифікат")</f>
        <v>Завантажити сертифікат</v>
      </c>
    </row>
    <row r="283" spans="1:4" x14ac:dyDescent="0.3">
      <c r="A283" s="4">
        <v>282</v>
      </c>
      <c r="B283" t="s">
        <v>564</v>
      </c>
      <c r="C283" t="s">
        <v>565</v>
      </c>
      <c r="D283" t="str">
        <f>HYPERLINK("https://talan.bank.gov.ua/get-user-certificate/w2_U651dAvrVwQ0NBCbi","Завантажити сертифікат")</f>
        <v>Завантажити сертифікат</v>
      </c>
    </row>
    <row r="284" spans="1:4" x14ac:dyDescent="0.3">
      <c r="A284" s="4">
        <v>283</v>
      </c>
      <c r="B284" t="s">
        <v>566</v>
      </c>
      <c r="C284" t="s">
        <v>567</v>
      </c>
      <c r="D284" t="str">
        <f>HYPERLINK("https://talan.bank.gov.ua/get-user-certificate/w2_U6V8tUOg8URHvQOHN","Завантажити сертифікат")</f>
        <v>Завантажити сертифікат</v>
      </c>
    </row>
    <row r="285" spans="1:4" x14ac:dyDescent="0.3">
      <c r="A285" s="4">
        <v>284</v>
      </c>
      <c r="B285" t="s">
        <v>568</v>
      </c>
      <c r="C285" t="s">
        <v>569</v>
      </c>
      <c r="D285" t="str">
        <f>HYPERLINK("https://talan.bank.gov.ua/get-user-certificate/w2_U6lbXSW70BdrXIvaY","Завантажити сертифікат")</f>
        <v>Завантажити сертифікат</v>
      </c>
    </row>
    <row r="286" spans="1:4" x14ac:dyDescent="0.3">
      <c r="A286" s="4">
        <v>285</v>
      </c>
      <c r="B286" t="s">
        <v>570</v>
      </c>
      <c r="C286" t="s">
        <v>571</v>
      </c>
      <c r="D286" t="str">
        <f>HYPERLINK("https://talan.bank.gov.ua/get-user-certificate/w2_U6raaSNGOgNpQQvO1","Завантажити сертифікат")</f>
        <v>Завантажити сертифікат</v>
      </c>
    </row>
    <row r="287" spans="1:4" x14ac:dyDescent="0.3">
      <c r="A287" s="4">
        <v>286</v>
      </c>
      <c r="B287" t="s">
        <v>572</v>
      </c>
      <c r="C287" t="s">
        <v>573</v>
      </c>
      <c r="D287" t="str">
        <f>HYPERLINK("https://talan.bank.gov.ua/get-user-certificate/w2_U6UnseyFhxeZzd3_e","Завантажити сертифікат")</f>
        <v>Завантажити сертифікат</v>
      </c>
    </row>
    <row r="288" spans="1:4" x14ac:dyDescent="0.3">
      <c r="A288" s="4">
        <v>287</v>
      </c>
      <c r="B288" t="s">
        <v>574</v>
      </c>
      <c r="C288" t="s">
        <v>575</v>
      </c>
      <c r="D288" t="str">
        <f>HYPERLINK("https://talan.bank.gov.ua/get-user-certificate/w2_U6rBzJgCQhK9ve1JF","Завантажити сертифікат")</f>
        <v>Завантажити сертифікат</v>
      </c>
    </row>
    <row r="289" spans="1:4" x14ac:dyDescent="0.3">
      <c r="A289" s="4">
        <v>288</v>
      </c>
      <c r="B289" t="s">
        <v>576</v>
      </c>
      <c r="C289" t="s">
        <v>577</v>
      </c>
      <c r="D289" t="str">
        <f>HYPERLINK("https://talan.bank.gov.ua/get-user-certificate/w2_U6WTQT2PVZnEZgOgs","Завантажити сертифікат")</f>
        <v>Завантажити сертифікат</v>
      </c>
    </row>
    <row r="290" spans="1:4" x14ac:dyDescent="0.3">
      <c r="A290" s="4">
        <v>289</v>
      </c>
      <c r="B290" t="s">
        <v>578</v>
      </c>
      <c r="C290" t="s">
        <v>579</v>
      </c>
      <c r="D290" t="str">
        <f>HYPERLINK("https://talan.bank.gov.ua/get-user-certificate/w2_U60Jkn1TwW0ZUVnFK","Завантажити сертифікат")</f>
        <v>Завантажити сертифікат</v>
      </c>
    </row>
    <row r="291" spans="1:4" x14ac:dyDescent="0.3">
      <c r="A291" s="4">
        <v>290</v>
      </c>
      <c r="B291" t="s">
        <v>580</v>
      </c>
      <c r="C291" t="s">
        <v>581</v>
      </c>
      <c r="D291" t="str">
        <f>HYPERLINK("https://talan.bank.gov.ua/get-user-certificate/w2_U6QfoewYOtjG1w-9M","Завантажити сертифікат")</f>
        <v>Завантажити сертифікат</v>
      </c>
    </row>
    <row r="292" spans="1:4" x14ac:dyDescent="0.3">
      <c r="A292" s="4">
        <v>291</v>
      </c>
      <c r="B292" t="s">
        <v>582</v>
      </c>
      <c r="C292" t="s">
        <v>583</v>
      </c>
      <c r="D292" t="str">
        <f>HYPERLINK("https://talan.bank.gov.ua/get-user-certificate/w2_U6TC_j-s1V3mGj6FH","Завантажити сертифікат")</f>
        <v>Завантажити сертифікат</v>
      </c>
    </row>
    <row r="293" spans="1:4" x14ac:dyDescent="0.3">
      <c r="A293" s="4">
        <v>292</v>
      </c>
      <c r="B293" t="s">
        <v>584</v>
      </c>
      <c r="C293" t="s">
        <v>585</v>
      </c>
      <c r="D293" t="str">
        <f>HYPERLINK("https://talan.bank.gov.ua/get-user-certificate/w2_U6ySkU6U0wBMD1w--","Завантажити сертифікат")</f>
        <v>Завантажити сертифікат</v>
      </c>
    </row>
    <row r="294" spans="1:4" x14ac:dyDescent="0.3">
      <c r="A294" s="4">
        <v>293</v>
      </c>
      <c r="B294" t="s">
        <v>586</v>
      </c>
      <c r="C294" t="s">
        <v>587</v>
      </c>
      <c r="D294" t="str">
        <f>HYPERLINK("https://talan.bank.gov.ua/get-user-certificate/w2_U6Vm0nVS9WS843eSb","Завантажити сертифікат")</f>
        <v>Завантажити сертифікат</v>
      </c>
    </row>
    <row r="295" spans="1:4" x14ac:dyDescent="0.3">
      <c r="A295" s="4">
        <v>294</v>
      </c>
      <c r="B295" t="s">
        <v>588</v>
      </c>
      <c r="C295" t="s">
        <v>589</v>
      </c>
      <c r="D295" t="str">
        <f>HYPERLINK("https://talan.bank.gov.ua/get-user-certificate/w2_U6kD6p7o8Y0FXFSfh","Завантажити сертифікат")</f>
        <v>Завантажити сертифікат</v>
      </c>
    </row>
    <row r="296" spans="1:4" x14ac:dyDescent="0.3">
      <c r="A296" s="4">
        <v>295</v>
      </c>
      <c r="B296" t="s">
        <v>590</v>
      </c>
      <c r="C296" t="s">
        <v>591</v>
      </c>
      <c r="D296" t="str">
        <f>HYPERLINK("https://talan.bank.gov.ua/get-user-certificate/w2_U6yvzJ7Rt48LMr1Ct","Завантажити сертифікат")</f>
        <v>Завантажити сертифікат</v>
      </c>
    </row>
    <row r="297" spans="1:4" x14ac:dyDescent="0.3">
      <c r="A297" s="4">
        <v>296</v>
      </c>
      <c r="B297" t="s">
        <v>592</v>
      </c>
      <c r="C297" t="s">
        <v>593</v>
      </c>
      <c r="D297" t="str">
        <f>HYPERLINK("https://talan.bank.gov.ua/get-user-certificate/w2_U6Hl5sj9GzoYpLSfe","Завантажити сертифікат")</f>
        <v>Завантажити сертифікат</v>
      </c>
    </row>
    <row r="298" spans="1:4" x14ac:dyDescent="0.3">
      <c r="A298" s="4">
        <v>297</v>
      </c>
      <c r="B298" t="s">
        <v>594</v>
      </c>
      <c r="C298" t="s">
        <v>595</v>
      </c>
      <c r="D298" t="str">
        <f>HYPERLINK("https://talan.bank.gov.ua/get-user-certificate/w2_U6TNv19oaWfE7BHY2","Завантажити сертифікат")</f>
        <v>Завантажити сертифікат</v>
      </c>
    </row>
    <row r="299" spans="1:4" x14ac:dyDescent="0.3">
      <c r="A299" s="4">
        <v>298</v>
      </c>
      <c r="B299" t="s">
        <v>596</v>
      </c>
      <c r="C299" t="s">
        <v>597</v>
      </c>
      <c r="D299" t="str">
        <f>HYPERLINK("https://talan.bank.gov.ua/get-user-certificate/w2_U6llWAJeeqI-WLXCa","Завантажити сертифікат")</f>
        <v>Завантажити сертифікат</v>
      </c>
    </row>
    <row r="300" spans="1:4" x14ac:dyDescent="0.3">
      <c r="A300" s="4">
        <v>299</v>
      </c>
      <c r="B300" t="s">
        <v>598</v>
      </c>
      <c r="C300" t="s">
        <v>599</v>
      </c>
      <c r="D300" t="str">
        <f>HYPERLINK("https://talan.bank.gov.ua/get-user-certificate/w2_U6bImiKSillShvT2s","Завантажити сертифікат")</f>
        <v>Завантажити сертифікат</v>
      </c>
    </row>
    <row r="301" spans="1:4" x14ac:dyDescent="0.3">
      <c r="A301" s="4">
        <v>300</v>
      </c>
      <c r="B301" t="s">
        <v>600</v>
      </c>
      <c r="C301" t="s">
        <v>601</v>
      </c>
      <c r="D301" t="str">
        <f>HYPERLINK("https://talan.bank.gov.ua/get-user-certificate/w2_U6PEip4ybG2agHHJ4","Завантажити сертифікат")</f>
        <v>Завантажити сертифікат</v>
      </c>
    </row>
    <row r="302" spans="1:4" x14ac:dyDescent="0.3">
      <c r="A302" s="4">
        <v>301</v>
      </c>
      <c r="B302" t="s">
        <v>602</v>
      </c>
      <c r="C302" t="s">
        <v>603</v>
      </c>
      <c r="D302" t="str">
        <f>HYPERLINK("https://talan.bank.gov.ua/get-user-certificate/w2_U6VkuUDM8iLfoijBN","Завантажити сертифікат")</f>
        <v>Завантажити сертифікат</v>
      </c>
    </row>
    <row r="303" spans="1:4" x14ac:dyDescent="0.3">
      <c r="A303" s="4">
        <v>302</v>
      </c>
      <c r="B303" t="s">
        <v>604</v>
      </c>
      <c r="C303" t="s">
        <v>605</v>
      </c>
      <c r="D303" t="str">
        <f>HYPERLINK("https://talan.bank.gov.ua/get-user-certificate/w2_U6_F9h1afvOmietjr","Завантажити сертифікат")</f>
        <v>Завантажити сертифікат</v>
      </c>
    </row>
    <row r="304" spans="1:4" x14ac:dyDescent="0.3">
      <c r="A304" s="4">
        <v>303</v>
      </c>
      <c r="B304" t="s">
        <v>606</v>
      </c>
      <c r="C304" t="s">
        <v>607</v>
      </c>
      <c r="D304" t="str">
        <f>HYPERLINK("https://talan.bank.gov.ua/get-user-certificate/w2_U6Y9ZRwVT1aKgqJ97","Завантажити сертифікат")</f>
        <v>Завантажити сертифікат</v>
      </c>
    </row>
    <row r="305" spans="1:4" x14ac:dyDescent="0.3">
      <c r="A305" s="4">
        <v>304</v>
      </c>
      <c r="B305" t="s">
        <v>608</v>
      </c>
      <c r="C305" t="s">
        <v>609</v>
      </c>
      <c r="D305" t="str">
        <f>HYPERLINK("https://talan.bank.gov.ua/get-user-certificate/w2_U6aZhmjxJbQMYh0LK","Завантажити сертифікат")</f>
        <v>Завантажити сертифікат</v>
      </c>
    </row>
    <row r="306" spans="1:4" x14ac:dyDescent="0.3">
      <c r="A306" s="4">
        <v>305</v>
      </c>
      <c r="B306" t="s">
        <v>610</v>
      </c>
      <c r="C306" t="s">
        <v>611</v>
      </c>
      <c r="D306" t="str">
        <f>HYPERLINK("https://talan.bank.gov.ua/get-user-certificate/w2_U6lYKYgVwLJQWZ-I6","Завантажити сертифікат")</f>
        <v>Завантажити сертифікат</v>
      </c>
    </row>
    <row r="307" spans="1:4" x14ac:dyDescent="0.3">
      <c r="A307" s="4">
        <v>306</v>
      </c>
      <c r="B307" t="s">
        <v>612</v>
      </c>
      <c r="C307" t="s">
        <v>613</v>
      </c>
      <c r="D307" t="str">
        <f>HYPERLINK("https://talan.bank.gov.ua/get-user-certificate/w2_U6dO_G5rSdjJKQx4b","Завантажити сертифікат")</f>
        <v>Завантажити сертифікат</v>
      </c>
    </row>
    <row r="308" spans="1:4" x14ac:dyDescent="0.3">
      <c r="A308" s="4">
        <v>307</v>
      </c>
      <c r="B308" t="s">
        <v>614</v>
      </c>
      <c r="C308" t="s">
        <v>615</v>
      </c>
      <c r="D308" t="str">
        <f>HYPERLINK("https://talan.bank.gov.ua/get-user-certificate/w2_U6FvBBbZROiweIvG8","Завантажити сертифікат")</f>
        <v>Завантажити сертифікат</v>
      </c>
    </row>
    <row r="309" spans="1:4" x14ac:dyDescent="0.3">
      <c r="A309" s="4">
        <v>308</v>
      </c>
      <c r="B309" t="s">
        <v>616</v>
      </c>
      <c r="C309" t="s">
        <v>617</v>
      </c>
      <c r="D309" t="str">
        <f>HYPERLINK("https://talan.bank.gov.ua/get-user-certificate/w2_U6GWr7WBmWNdHQgLJ","Завантажити сертифікат")</f>
        <v>Завантажити сертифікат</v>
      </c>
    </row>
    <row r="310" spans="1:4" x14ac:dyDescent="0.3">
      <c r="A310" s="4">
        <v>309</v>
      </c>
      <c r="B310" t="s">
        <v>618</v>
      </c>
      <c r="C310" t="s">
        <v>619</v>
      </c>
      <c r="D310" t="str">
        <f>HYPERLINK("https://talan.bank.gov.ua/get-user-certificate/w2_U6_03SOPGsdzSWuex","Завантажити сертифікат")</f>
        <v>Завантажити сертифікат</v>
      </c>
    </row>
    <row r="311" spans="1:4" x14ac:dyDescent="0.3">
      <c r="A311" s="4">
        <v>310</v>
      </c>
      <c r="B311" t="s">
        <v>620</v>
      </c>
      <c r="C311" t="s">
        <v>621</v>
      </c>
      <c r="D311" t="str">
        <f>HYPERLINK("https://talan.bank.gov.ua/get-user-certificate/w2_U6ebkiNEgDY2d7c0-","Завантажити сертифікат")</f>
        <v>Завантажити сертифікат</v>
      </c>
    </row>
    <row r="312" spans="1:4" x14ac:dyDescent="0.3">
      <c r="A312" s="4">
        <v>311</v>
      </c>
      <c r="B312" t="s">
        <v>622</v>
      </c>
      <c r="C312" t="s">
        <v>623</v>
      </c>
      <c r="D312" t="str">
        <f>HYPERLINK("https://talan.bank.gov.ua/get-user-certificate/w2_U6TDFJbfDNzpU7En_","Завантажити сертифікат")</f>
        <v>Завантажити сертифікат</v>
      </c>
    </row>
    <row r="313" spans="1:4" x14ac:dyDescent="0.3">
      <c r="A313" s="4">
        <v>312</v>
      </c>
      <c r="B313" t="s">
        <v>624</v>
      </c>
      <c r="C313" t="s">
        <v>625</v>
      </c>
      <c r="D313" t="str">
        <f>HYPERLINK("https://talan.bank.gov.ua/get-user-certificate/w2_U6slYHnPefk7455TJ","Завантажити сертифікат")</f>
        <v>Завантажити сертифікат</v>
      </c>
    </row>
    <row r="314" spans="1:4" x14ac:dyDescent="0.3">
      <c r="A314" s="4">
        <v>313</v>
      </c>
      <c r="B314" t="s">
        <v>626</v>
      </c>
      <c r="C314" t="s">
        <v>627</v>
      </c>
      <c r="D314" t="str">
        <f>HYPERLINK("https://talan.bank.gov.ua/get-user-certificate/w2_U6FpsKACOKIezP2P9","Завантажити сертифікат")</f>
        <v>Завантажити сертифікат</v>
      </c>
    </row>
    <row r="315" spans="1:4" x14ac:dyDescent="0.3">
      <c r="A315" s="4">
        <v>314</v>
      </c>
      <c r="B315" t="s">
        <v>628</v>
      </c>
      <c r="C315" t="s">
        <v>629</v>
      </c>
      <c r="D315" t="str">
        <f>HYPERLINK("https://talan.bank.gov.ua/get-user-certificate/w2_U63w_7vs5oX3_l6xX","Завантажити сертифікат")</f>
        <v>Завантажити сертифікат</v>
      </c>
    </row>
    <row r="316" spans="1:4" x14ac:dyDescent="0.3">
      <c r="A316" s="4">
        <v>315</v>
      </c>
      <c r="B316" t="s">
        <v>630</v>
      </c>
      <c r="C316" t="s">
        <v>631</v>
      </c>
      <c r="D316" t="str">
        <f>HYPERLINK("https://talan.bank.gov.ua/get-user-certificate/w2_U6X9MoqgW5pD--Mni","Завантажити сертифікат")</f>
        <v>Завантажити сертифікат</v>
      </c>
    </row>
    <row r="317" spans="1:4" x14ac:dyDescent="0.3">
      <c r="A317" s="4">
        <v>316</v>
      </c>
      <c r="B317" t="s">
        <v>632</v>
      </c>
      <c r="C317" t="s">
        <v>633</v>
      </c>
      <c r="D317" t="str">
        <f>HYPERLINK("https://talan.bank.gov.ua/get-user-certificate/w2_U6JNxG-R2V7mJ3juZ","Завантажити сертифікат")</f>
        <v>Завантажити сертифікат</v>
      </c>
    </row>
    <row r="318" spans="1:4" x14ac:dyDescent="0.3">
      <c r="A318" s="4">
        <v>317</v>
      </c>
      <c r="B318" t="s">
        <v>634</v>
      </c>
      <c r="C318" t="s">
        <v>635</v>
      </c>
      <c r="D318" t="str">
        <f>HYPERLINK("https://talan.bank.gov.ua/get-user-certificate/w2_U6-N98nJV1M6n-GoS","Завантажити сертифікат")</f>
        <v>Завантажити сертифікат</v>
      </c>
    </row>
    <row r="319" spans="1:4" x14ac:dyDescent="0.3">
      <c r="A319" s="4">
        <v>318</v>
      </c>
      <c r="B319" t="s">
        <v>636</v>
      </c>
      <c r="C319" t="s">
        <v>637</v>
      </c>
      <c r="D319" t="str">
        <f>HYPERLINK("https://talan.bank.gov.ua/get-user-certificate/w2_U6W9bSNFUYiN6IFeY","Завантажити сертифікат")</f>
        <v>Завантажити сертифікат</v>
      </c>
    </row>
    <row r="320" spans="1:4" x14ac:dyDescent="0.3">
      <c r="A320" s="4">
        <v>319</v>
      </c>
      <c r="B320" t="s">
        <v>638</v>
      </c>
      <c r="C320" t="s">
        <v>639</v>
      </c>
      <c r="D320" t="str">
        <f>HYPERLINK("https://talan.bank.gov.ua/get-user-certificate/w2_U6m1bkY0F1Eyy7q47","Завантажити сертифікат")</f>
        <v>Завантажити сертифікат</v>
      </c>
    </row>
    <row r="321" spans="1:4" x14ac:dyDescent="0.3">
      <c r="A321" s="4">
        <v>320</v>
      </c>
      <c r="B321" t="s">
        <v>640</v>
      </c>
      <c r="C321" t="s">
        <v>641</v>
      </c>
      <c r="D321" t="str">
        <f>HYPERLINK("https://talan.bank.gov.ua/get-user-certificate/w2_U6WRb1wV9y02y0W-j","Завантажити сертифікат")</f>
        <v>Завантажити сертифікат</v>
      </c>
    </row>
    <row r="322" spans="1:4" x14ac:dyDescent="0.3">
      <c r="A322" s="4">
        <v>321</v>
      </c>
      <c r="B322" t="s">
        <v>642</v>
      </c>
      <c r="C322" t="s">
        <v>643</v>
      </c>
      <c r="D322" t="str">
        <f>HYPERLINK("https://talan.bank.gov.ua/get-user-certificate/w2_U6-nTier3BnS0gVt5","Завантажити сертифікат")</f>
        <v>Завантажити сертифікат</v>
      </c>
    </row>
    <row r="323" spans="1:4" x14ac:dyDescent="0.3">
      <c r="A323" s="4">
        <v>322</v>
      </c>
      <c r="B323" t="s">
        <v>644</v>
      </c>
      <c r="C323" t="s">
        <v>645</v>
      </c>
      <c r="D323" t="str">
        <f>HYPERLINK("https://talan.bank.gov.ua/get-user-certificate/w2_U6AofrOJZxj1mAIKO","Завантажити сертифікат")</f>
        <v>Завантажити сертифікат</v>
      </c>
    </row>
    <row r="324" spans="1:4" x14ac:dyDescent="0.3">
      <c r="A324" s="4">
        <v>323</v>
      </c>
      <c r="B324" t="s">
        <v>646</v>
      </c>
      <c r="C324" t="s">
        <v>647</v>
      </c>
      <c r="D324" t="str">
        <f>HYPERLINK("https://talan.bank.gov.ua/get-user-certificate/w2_U6BZSs1ZI8DO-2LxX","Завантажити сертифікат")</f>
        <v>Завантажити сертифікат</v>
      </c>
    </row>
    <row r="325" spans="1:4" x14ac:dyDescent="0.3">
      <c r="A325" s="4">
        <v>324</v>
      </c>
      <c r="B325" t="s">
        <v>648</v>
      </c>
      <c r="C325" t="s">
        <v>649</v>
      </c>
      <c r="D325" t="str">
        <f>HYPERLINK("https://talan.bank.gov.ua/get-user-certificate/w2_U6ifkHrWkJ3UndVyz","Завантажити сертифікат")</f>
        <v>Завантажити сертифікат</v>
      </c>
    </row>
    <row r="326" spans="1:4" x14ac:dyDescent="0.3">
      <c r="A326" s="4">
        <v>325</v>
      </c>
      <c r="B326" t="s">
        <v>650</v>
      </c>
      <c r="C326" t="s">
        <v>651</v>
      </c>
      <c r="D326" t="str">
        <f>HYPERLINK("https://talan.bank.gov.ua/get-user-certificate/w2_U6bgSOrP1JMA4QA7M","Завантажити сертифікат")</f>
        <v>Завантажити сертифікат</v>
      </c>
    </row>
    <row r="327" spans="1:4" x14ac:dyDescent="0.3">
      <c r="A327" s="4">
        <v>326</v>
      </c>
      <c r="B327" t="s">
        <v>652</v>
      </c>
      <c r="C327" t="s">
        <v>653</v>
      </c>
      <c r="D327" t="str">
        <f>HYPERLINK("https://talan.bank.gov.ua/get-user-certificate/w2_U6IAiqEsYozVTbcNU","Завантажити сертифікат")</f>
        <v>Завантажити сертифікат</v>
      </c>
    </row>
    <row r="328" spans="1:4" x14ac:dyDescent="0.3">
      <c r="A328" s="4">
        <v>327</v>
      </c>
      <c r="B328" t="s">
        <v>654</v>
      </c>
      <c r="C328" t="s">
        <v>655</v>
      </c>
      <c r="D328" t="str">
        <f>HYPERLINK("https://talan.bank.gov.ua/get-user-certificate/w2_U6azFNslATg7K9qYy","Завантажити сертифікат")</f>
        <v>Завантажити сертифікат</v>
      </c>
    </row>
    <row r="329" spans="1:4" x14ac:dyDescent="0.3">
      <c r="A329" s="4">
        <v>328</v>
      </c>
      <c r="B329" t="s">
        <v>656</v>
      </c>
      <c r="C329" t="s">
        <v>657</v>
      </c>
      <c r="D329" t="str">
        <f>HYPERLINK("https://talan.bank.gov.ua/get-user-certificate/w2_U6Ek_NTDAP1W_d7Pq","Завантажити сертифікат")</f>
        <v>Завантажити сертифікат</v>
      </c>
    </row>
    <row r="330" spans="1:4" x14ac:dyDescent="0.3">
      <c r="A330" s="4">
        <v>329</v>
      </c>
      <c r="B330" t="s">
        <v>658</v>
      </c>
      <c r="C330" t="s">
        <v>659</v>
      </c>
      <c r="D330" t="str">
        <f>HYPERLINK("https://talan.bank.gov.ua/get-user-certificate/w2_U6Zm-S-M6re1ruxVe","Завантажити сертифікат")</f>
        <v>Завантажити сертифікат</v>
      </c>
    </row>
    <row r="331" spans="1:4" x14ac:dyDescent="0.3">
      <c r="A331" s="4">
        <v>330</v>
      </c>
      <c r="B331" t="s">
        <v>660</v>
      </c>
      <c r="C331" t="s">
        <v>661</v>
      </c>
      <c r="D331" t="str">
        <f>HYPERLINK("https://talan.bank.gov.ua/get-user-certificate/w2_U61TvqmnkkjIOh38Y","Завантажити сертифікат")</f>
        <v>Завантажити сертифікат</v>
      </c>
    </row>
    <row r="332" spans="1:4" x14ac:dyDescent="0.3">
      <c r="A332" s="4">
        <v>331</v>
      </c>
      <c r="B332" t="s">
        <v>662</v>
      </c>
      <c r="C332" t="s">
        <v>663</v>
      </c>
      <c r="D332" t="str">
        <f>HYPERLINK("https://talan.bank.gov.ua/get-user-certificate/w2_U6un_yQauUWmGZy11","Завантажити сертифікат")</f>
        <v>Завантажити сертифікат</v>
      </c>
    </row>
    <row r="333" spans="1:4" x14ac:dyDescent="0.3">
      <c r="A333" s="4">
        <v>332</v>
      </c>
      <c r="B333" t="s">
        <v>664</v>
      </c>
      <c r="C333" t="s">
        <v>665</v>
      </c>
      <c r="D333" t="str">
        <f>HYPERLINK("https://talan.bank.gov.ua/get-user-certificate/w2_U6GuVDjxEPd2WupKU","Завантажити сертифікат")</f>
        <v>Завантажити сертифікат</v>
      </c>
    </row>
    <row r="334" spans="1:4" x14ac:dyDescent="0.3">
      <c r="A334" s="4">
        <v>333</v>
      </c>
      <c r="B334" t="s">
        <v>666</v>
      </c>
      <c r="C334" t="s">
        <v>667</v>
      </c>
      <c r="D334" t="str">
        <f>HYPERLINK("https://talan.bank.gov.ua/get-user-certificate/w2_U6YjZ3cFqldWDdn73","Завантажити сертифікат")</f>
        <v>Завантажити сертифікат</v>
      </c>
    </row>
    <row r="335" spans="1:4" x14ac:dyDescent="0.3">
      <c r="A335" s="4">
        <v>334</v>
      </c>
      <c r="B335" t="s">
        <v>668</v>
      </c>
      <c r="C335" t="s">
        <v>669</v>
      </c>
      <c r="D335" t="str">
        <f>HYPERLINK("https://talan.bank.gov.ua/get-user-certificate/w2_U644DtV0m2m3UDnj3","Завантажити сертифікат")</f>
        <v>Завантажити сертифікат</v>
      </c>
    </row>
    <row r="336" spans="1:4" x14ac:dyDescent="0.3">
      <c r="A336" s="4">
        <v>335</v>
      </c>
      <c r="B336" t="s">
        <v>670</v>
      </c>
      <c r="C336" t="s">
        <v>671</v>
      </c>
      <c r="D336" t="str">
        <f>HYPERLINK("https://talan.bank.gov.ua/get-user-certificate/w2_U6PZ9LEfPKkYYpv8l","Завантажити сертифікат")</f>
        <v>Завантажити сертифікат</v>
      </c>
    </row>
    <row r="337" spans="1:4" x14ac:dyDescent="0.3">
      <c r="A337" s="4">
        <v>336</v>
      </c>
      <c r="B337" t="s">
        <v>672</v>
      </c>
      <c r="C337" t="s">
        <v>673</v>
      </c>
      <c r="D337" t="str">
        <f>HYPERLINK("https://talan.bank.gov.ua/get-user-certificate/w2_U64jyxP3eZ_-Z_L79","Завантажити сертифікат")</f>
        <v>Завантажити сертифікат</v>
      </c>
    </row>
    <row r="338" spans="1:4" x14ac:dyDescent="0.3">
      <c r="A338" s="4">
        <v>337</v>
      </c>
      <c r="B338" t="s">
        <v>674</v>
      </c>
      <c r="C338" t="s">
        <v>675</v>
      </c>
      <c r="D338" t="str">
        <f>HYPERLINK("https://talan.bank.gov.ua/get-user-certificate/w2_U6B-pmP47Ib_Idf8X","Завантажити сертифікат")</f>
        <v>Завантажити сертифікат</v>
      </c>
    </row>
    <row r="339" spans="1:4" x14ac:dyDescent="0.3">
      <c r="A339" s="4">
        <v>338</v>
      </c>
      <c r="B339" t="s">
        <v>676</v>
      </c>
      <c r="C339" t="s">
        <v>677</v>
      </c>
      <c r="D339" t="str">
        <f>HYPERLINK("https://talan.bank.gov.ua/get-user-certificate/w2_U6CoHJpAO7aexuPp2","Завантажити сертифікат")</f>
        <v>Завантажити сертифікат</v>
      </c>
    </row>
    <row r="340" spans="1:4" x14ac:dyDescent="0.3">
      <c r="A340" s="4">
        <v>339</v>
      </c>
      <c r="B340" t="s">
        <v>678</v>
      </c>
      <c r="C340" t="s">
        <v>679</v>
      </c>
      <c r="D340" t="str">
        <f>HYPERLINK("https://talan.bank.gov.ua/get-user-certificate/w2_U6r2CyPK58_U4bXV4","Завантажити сертифікат")</f>
        <v>Завантажити сертифікат</v>
      </c>
    </row>
    <row r="341" spans="1:4" x14ac:dyDescent="0.3">
      <c r="A341" s="4">
        <v>340</v>
      </c>
      <c r="B341" t="s">
        <v>680</v>
      </c>
      <c r="C341" t="s">
        <v>681</v>
      </c>
      <c r="D341" t="str">
        <f>HYPERLINK("https://talan.bank.gov.ua/get-user-certificate/w2_U6_y923adg754q_tM","Завантажити сертифікат")</f>
        <v>Завантажити сертифікат</v>
      </c>
    </row>
    <row r="342" spans="1:4" x14ac:dyDescent="0.3">
      <c r="A342" s="4">
        <v>341</v>
      </c>
      <c r="B342" t="s">
        <v>682</v>
      </c>
      <c r="C342" t="s">
        <v>683</v>
      </c>
      <c r="D342" t="str">
        <f>HYPERLINK("https://talan.bank.gov.ua/get-user-certificate/w2_U6ZKMFscpBZ8YAs7x","Завантажити сертифікат")</f>
        <v>Завантажити сертифікат</v>
      </c>
    </row>
    <row r="343" spans="1:4" x14ac:dyDescent="0.3">
      <c r="A343" s="4">
        <v>342</v>
      </c>
      <c r="B343" t="s">
        <v>684</v>
      </c>
      <c r="C343" t="s">
        <v>685</v>
      </c>
      <c r="D343" t="str">
        <f>HYPERLINK("https://talan.bank.gov.ua/get-user-certificate/w2_U6QwaWxJWALyJ-kle","Завантажити сертифікат")</f>
        <v>Завантажити сертифікат</v>
      </c>
    </row>
    <row r="344" spans="1:4" x14ac:dyDescent="0.3">
      <c r="A344" s="4">
        <v>343</v>
      </c>
      <c r="B344" t="s">
        <v>686</v>
      </c>
      <c r="C344" t="s">
        <v>687</v>
      </c>
      <c r="D344" t="str">
        <f>HYPERLINK("https://talan.bank.gov.ua/get-user-certificate/w2_U62pvsYr1q7sU2G98","Завантажити сертифікат")</f>
        <v>Завантажити сертифікат</v>
      </c>
    </row>
    <row r="345" spans="1:4" x14ac:dyDescent="0.3">
      <c r="A345" s="4">
        <v>344</v>
      </c>
      <c r="B345" t="s">
        <v>688</v>
      </c>
      <c r="C345" t="s">
        <v>689</v>
      </c>
      <c r="D345" t="str">
        <f>HYPERLINK("https://talan.bank.gov.ua/get-user-certificate/w2_U6YRjB7UXq36NMQdl","Завантажити сертифікат")</f>
        <v>Завантажити сертифікат</v>
      </c>
    </row>
    <row r="346" spans="1:4" x14ac:dyDescent="0.3">
      <c r="A346" s="4">
        <v>345</v>
      </c>
      <c r="B346" t="s">
        <v>690</v>
      </c>
      <c r="C346" t="s">
        <v>691</v>
      </c>
      <c r="D346" t="str">
        <f>HYPERLINK("https://talan.bank.gov.ua/get-user-certificate/w2_U6aO9ceTzjrs-ovHj","Завантажити сертифікат")</f>
        <v>Завантажити сертифікат</v>
      </c>
    </row>
    <row r="347" spans="1:4" x14ac:dyDescent="0.3">
      <c r="A347" s="4">
        <v>346</v>
      </c>
      <c r="B347" t="s">
        <v>692</v>
      </c>
      <c r="C347" t="s">
        <v>693</v>
      </c>
      <c r="D347" t="str">
        <f>HYPERLINK("https://talan.bank.gov.ua/get-user-certificate/w2_U6IOkGsjyImYWetUZ","Завантажити сертифікат")</f>
        <v>Завантажити сертифікат</v>
      </c>
    </row>
    <row r="348" spans="1:4" x14ac:dyDescent="0.3">
      <c r="A348" s="4">
        <v>347</v>
      </c>
      <c r="B348" t="s">
        <v>694</v>
      </c>
      <c r="C348" t="s">
        <v>695</v>
      </c>
      <c r="D348" t="str">
        <f>HYPERLINK("https://talan.bank.gov.ua/get-user-certificate/w2_U6j33KbYDF3zgjQWd","Завантажити сертифікат")</f>
        <v>Завантажити сертифікат</v>
      </c>
    </row>
    <row r="349" spans="1:4" x14ac:dyDescent="0.3">
      <c r="A349" s="4">
        <v>348</v>
      </c>
      <c r="B349" t="s">
        <v>696</v>
      </c>
      <c r="C349" t="s">
        <v>697</v>
      </c>
      <c r="D349" t="str">
        <f>HYPERLINK("https://talan.bank.gov.ua/get-user-certificate/w2_U6SHV4AiARq5BrZKT","Завантажити сертифікат")</f>
        <v>Завантажити сертифікат</v>
      </c>
    </row>
    <row r="350" spans="1:4" x14ac:dyDescent="0.3">
      <c r="A350" s="4">
        <v>349</v>
      </c>
      <c r="B350" t="s">
        <v>698</v>
      </c>
      <c r="C350" t="s">
        <v>699</v>
      </c>
      <c r="D350" t="str">
        <f>HYPERLINK("https://talan.bank.gov.ua/get-user-certificate/w2_U6qkpWqS7zPPIExEk","Завантажити сертифікат")</f>
        <v>Завантажити сертифікат</v>
      </c>
    </row>
    <row r="351" spans="1:4" x14ac:dyDescent="0.3">
      <c r="A351" s="4">
        <v>350</v>
      </c>
      <c r="B351" t="s">
        <v>700</v>
      </c>
      <c r="C351" t="s">
        <v>701</v>
      </c>
      <c r="D351" t="str">
        <f>HYPERLINK("https://talan.bank.gov.ua/get-user-certificate/w2_U608Sm9F_iQ5mCkMJ","Завантажити сертифікат")</f>
        <v>Завантажити сертифікат</v>
      </c>
    </row>
    <row r="352" spans="1:4" x14ac:dyDescent="0.3">
      <c r="A352" s="4">
        <v>351</v>
      </c>
      <c r="B352" t="s">
        <v>702</v>
      </c>
      <c r="C352" t="s">
        <v>703</v>
      </c>
      <c r="D352" t="str">
        <f>HYPERLINK("https://talan.bank.gov.ua/get-user-certificate/w2_U6SWcd7uztnNGYFDU","Завантажити сертифікат")</f>
        <v>Завантажити сертифікат</v>
      </c>
    </row>
    <row r="353" spans="1:4" x14ac:dyDescent="0.3">
      <c r="A353" s="4">
        <v>352</v>
      </c>
      <c r="B353" t="s">
        <v>704</v>
      </c>
      <c r="C353" t="s">
        <v>705</v>
      </c>
      <c r="D353" t="str">
        <f>HYPERLINK("https://talan.bank.gov.ua/get-user-certificate/w2_U6gvXsvUI9Xx4_Xnz","Завантажити сертифікат")</f>
        <v>Завантажити сертифікат</v>
      </c>
    </row>
    <row r="354" spans="1:4" x14ac:dyDescent="0.3">
      <c r="A354" s="4">
        <v>353</v>
      </c>
      <c r="B354" t="s">
        <v>706</v>
      </c>
      <c r="C354" t="s">
        <v>707</v>
      </c>
      <c r="D354" t="str">
        <f>HYPERLINK("https://talan.bank.gov.ua/get-user-certificate/w2_U6zZXXwT-THilqPDr","Завантажити сертифікат")</f>
        <v>Завантажити сертифікат</v>
      </c>
    </row>
    <row r="355" spans="1:4" x14ac:dyDescent="0.3">
      <c r="A355" s="4">
        <v>354</v>
      </c>
      <c r="B355" t="s">
        <v>708</v>
      </c>
      <c r="C355" t="s">
        <v>709</v>
      </c>
      <c r="D355" t="str">
        <f>HYPERLINK("https://talan.bank.gov.ua/get-user-certificate/w2_U6es91ydi9FMo4CbX","Завантажити сертифікат")</f>
        <v>Завантажити сертифікат</v>
      </c>
    </row>
    <row r="356" spans="1:4" x14ac:dyDescent="0.3">
      <c r="A356" s="4">
        <v>355</v>
      </c>
      <c r="B356" t="s">
        <v>710</v>
      </c>
      <c r="C356" t="s">
        <v>711</v>
      </c>
      <c r="D356" t="str">
        <f>HYPERLINK("https://talan.bank.gov.ua/get-user-certificate/w2_U6-1UK7P9-cuASJlX","Завантажити сертифікат")</f>
        <v>Завантажити сертифікат</v>
      </c>
    </row>
    <row r="357" spans="1:4" x14ac:dyDescent="0.3">
      <c r="A357" s="4">
        <v>356</v>
      </c>
      <c r="B357" t="s">
        <v>712</v>
      </c>
      <c r="C357" t="s">
        <v>713</v>
      </c>
      <c r="D357" t="str">
        <f>HYPERLINK("https://talan.bank.gov.ua/get-user-certificate/w2_U6W03SWQeo_TInXla","Завантажити сертифікат")</f>
        <v>Завантажити сертифікат</v>
      </c>
    </row>
    <row r="358" spans="1:4" x14ac:dyDescent="0.3">
      <c r="A358" s="4">
        <v>357</v>
      </c>
      <c r="B358" t="s">
        <v>714</v>
      </c>
      <c r="C358" t="s">
        <v>715</v>
      </c>
      <c r="D358" t="str">
        <f>HYPERLINK("https://talan.bank.gov.ua/get-user-certificate/w2_U6_mC0cuW6HaPTmvy","Завантажити сертифікат")</f>
        <v>Завантажити сертифікат</v>
      </c>
    </row>
    <row r="359" spans="1:4" x14ac:dyDescent="0.3">
      <c r="A359" s="4">
        <v>358</v>
      </c>
      <c r="B359" t="s">
        <v>716</v>
      </c>
      <c r="C359" t="s">
        <v>717</v>
      </c>
      <c r="D359" t="str">
        <f>HYPERLINK("https://talan.bank.gov.ua/get-user-certificate/w2_U6qoxJL3Ow_-t1UOR","Завантажити сертифікат")</f>
        <v>Завантажити сертифікат</v>
      </c>
    </row>
    <row r="360" spans="1:4" x14ac:dyDescent="0.3">
      <c r="A360" s="4">
        <v>359</v>
      </c>
      <c r="B360" t="s">
        <v>718</v>
      </c>
      <c r="C360" t="s">
        <v>719</v>
      </c>
      <c r="D360" t="str">
        <f>HYPERLINK("https://talan.bank.gov.ua/get-user-certificate/w2_U680BW8XJk1BEbsIo","Завантажити сертифікат")</f>
        <v>Завантажити сертифікат</v>
      </c>
    </row>
    <row r="361" spans="1:4" x14ac:dyDescent="0.3">
      <c r="A361" s="4">
        <v>360</v>
      </c>
      <c r="B361" t="s">
        <v>720</v>
      </c>
      <c r="C361" t="s">
        <v>721</v>
      </c>
      <c r="D361" t="str">
        <f>HYPERLINK("https://talan.bank.gov.ua/get-user-certificate/w2_U6ybepM0pwEyPqqTi","Завантажити сертифікат")</f>
        <v>Завантажити сертифікат</v>
      </c>
    </row>
    <row r="362" spans="1:4" x14ac:dyDescent="0.3">
      <c r="A362" s="4">
        <v>361</v>
      </c>
      <c r="B362" t="s">
        <v>722</v>
      </c>
      <c r="C362" t="s">
        <v>723</v>
      </c>
      <c r="D362" t="str">
        <f>HYPERLINK("https://talan.bank.gov.ua/get-user-certificate/w2_U64qD8RTL-v0Ay5YD","Завантажити сертифікат")</f>
        <v>Завантажити сертифікат</v>
      </c>
    </row>
    <row r="363" spans="1:4" x14ac:dyDescent="0.3">
      <c r="A363" s="4">
        <v>362</v>
      </c>
      <c r="B363" t="s">
        <v>724</v>
      </c>
      <c r="C363" t="s">
        <v>725</v>
      </c>
      <c r="D363" t="str">
        <f>HYPERLINK("https://talan.bank.gov.ua/get-user-certificate/w2_U6ysP7WF0orLFQhTW","Завантажити сертифікат")</f>
        <v>Завантажити сертифікат</v>
      </c>
    </row>
    <row r="364" spans="1:4" x14ac:dyDescent="0.3">
      <c r="A364" s="4">
        <v>363</v>
      </c>
      <c r="B364" t="s">
        <v>726</v>
      </c>
      <c r="C364" t="s">
        <v>727</v>
      </c>
      <c r="D364" t="str">
        <f>HYPERLINK("https://talan.bank.gov.ua/get-user-certificate/w2_U6zYwuUjnImjI9HFW","Завантажити сертифікат")</f>
        <v>Завантажити сертифікат</v>
      </c>
    </row>
    <row r="365" spans="1:4" x14ac:dyDescent="0.3">
      <c r="A365" s="4">
        <v>364</v>
      </c>
      <c r="B365" t="s">
        <v>728</v>
      </c>
      <c r="C365" t="s">
        <v>729</v>
      </c>
      <c r="D365" t="str">
        <f>HYPERLINK("https://talan.bank.gov.ua/get-user-certificate/w2_U6Npq-D77olq5kGSv","Завантажити сертифікат")</f>
        <v>Завантажити сертифікат</v>
      </c>
    </row>
    <row r="366" spans="1:4" x14ac:dyDescent="0.3">
      <c r="A366" s="4">
        <v>365</v>
      </c>
      <c r="B366" t="s">
        <v>730</v>
      </c>
      <c r="C366" t="s">
        <v>731</v>
      </c>
      <c r="D366" t="str">
        <f>HYPERLINK("https://talan.bank.gov.ua/get-user-certificate/w2_U6cpajaG3NEtTwpRl","Завантажити сертифікат")</f>
        <v>Завантажити сертифікат</v>
      </c>
    </row>
    <row r="367" spans="1:4" x14ac:dyDescent="0.3">
      <c r="A367" s="4">
        <v>366</v>
      </c>
      <c r="B367" t="s">
        <v>732</v>
      </c>
      <c r="C367" t="s">
        <v>733</v>
      </c>
      <c r="D367" t="str">
        <f>HYPERLINK("https://talan.bank.gov.ua/get-user-certificate/w2_U62uTl8IrEhJBXTsk","Завантажити сертифікат")</f>
        <v>Завантажити сертифікат</v>
      </c>
    </row>
    <row r="368" spans="1:4" x14ac:dyDescent="0.3">
      <c r="A368" s="4">
        <v>367</v>
      </c>
      <c r="B368" t="s">
        <v>734</v>
      </c>
      <c r="C368" t="s">
        <v>735</v>
      </c>
      <c r="D368" t="str">
        <f>HYPERLINK("https://talan.bank.gov.ua/get-user-certificate/w2_U6QzzNh9mWGhn7RPt","Завантажити сертифікат")</f>
        <v>Завантажити сертифікат</v>
      </c>
    </row>
    <row r="369" spans="1:4" x14ac:dyDescent="0.3">
      <c r="A369" s="4">
        <v>368</v>
      </c>
      <c r="B369" t="s">
        <v>736</v>
      </c>
      <c r="C369" t="s">
        <v>737</v>
      </c>
      <c r="D369" t="str">
        <f>HYPERLINK("https://talan.bank.gov.ua/get-user-certificate/w2_U6DX04KXRyu_oku8E","Завантажити сертифікат")</f>
        <v>Завантажити сертифікат</v>
      </c>
    </row>
    <row r="370" spans="1:4" x14ac:dyDescent="0.3">
      <c r="A370" s="4">
        <v>369</v>
      </c>
      <c r="B370" t="s">
        <v>738</v>
      </c>
      <c r="C370" t="s">
        <v>739</v>
      </c>
      <c r="D370" t="str">
        <f>HYPERLINK("https://talan.bank.gov.ua/get-user-certificate/w2_U6hwCrb-56_Uo5Tiw","Завантажити сертифікат")</f>
        <v>Завантажити сертифікат</v>
      </c>
    </row>
    <row r="371" spans="1:4" x14ac:dyDescent="0.3">
      <c r="A371" s="4">
        <v>370</v>
      </c>
      <c r="B371" t="s">
        <v>740</v>
      </c>
      <c r="C371" t="s">
        <v>741</v>
      </c>
      <c r="D371" t="str">
        <f>HYPERLINK("https://talan.bank.gov.ua/get-user-certificate/w2_U6oKk-zePwLRL9rYk","Завантажити сертифікат")</f>
        <v>Завантажити сертифікат</v>
      </c>
    </row>
    <row r="372" spans="1:4" x14ac:dyDescent="0.3">
      <c r="A372" s="4">
        <v>371</v>
      </c>
      <c r="B372" t="s">
        <v>742</v>
      </c>
      <c r="C372" t="s">
        <v>743</v>
      </c>
      <c r="D372" t="str">
        <f>HYPERLINK("https://talan.bank.gov.ua/get-user-certificate/w2_U608yT3A4Bfl95-d8","Завантажити сертифікат")</f>
        <v>Завантажити сертифікат</v>
      </c>
    </row>
    <row r="373" spans="1:4" x14ac:dyDescent="0.3">
      <c r="A373" s="4">
        <v>372</v>
      </c>
      <c r="B373" t="s">
        <v>744</v>
      </c>
      <c r="C373" t="s">
        <v>745</v>
      </c>
      <c r="D373" t="str">
        <f>HYPERLINK("https://talan.bank.gov.ua/get-user-certificate/w2_U6UrkSpYXQTPC2J_K","Завантажити сертифікат")</f>
        <v>Завантажити сертифікат</v>
      </c>
    </row>
    <row r="374" spans="1:4" x14ac:dyDescent="0.3">
      <c r="A374" s="4">
        <v>373</v>
      </c>
      <c r="B374" t="s">
        <v>746</v>
      </c>
      <c r="C374" t="s">
        <v>747</v>
      </c>
      <c r="D374" t="str">
        <f>HYPERLINK("https://talan.bank.gov.ua/get-user-certificate/w2_U6Kyh7vv9B9ro5sB4","Завантажити сертифікат")</f>
        <v>Завантажити сертифікат</v>
      </c>
    </row>
    <row r="375" spans="1:4" x14ac:dyDescent="0.3">
      <c r="A375" s="4">
        <v>374</v>
      </c>
      <c r="B375" t="s">
        <v>748</v>
      </c>
      <c r="C375" t="s">
        <v>749</v>
      </c>
      <c r="D375" t="str">
        <f>HYPERLINK("https://talan.bank.gov.ua/get-user-certificate/w2_U6xrrjFRe78orbvsP","Завантажити сертифікат")</f>
        <v>Завантажити сертифікат</v>
      </c>
    </row>
    <row r="376" spans="1:4" x14ac:dyDescent="0.3">
      <c r="A376" s="4">
        <v>375</v>
      </c>
      <c r="B376" t="s">
        <v>750</v>
      </c>
      <c r="C376" t="s">
        <v>751</v>
      </c>
      <c r="D376" t="str">
        <f>HYPERLINK("https://talan.bank.gov.ua/get-user-certificate/w2_U6io2Dwrxd9FqhQFo","Завантажити сертифікат")</f>
        <v>Завантажити сертифікат</v>
      </c>
    </row>
    <row r="377" spans="1:4" x14ac:dyDescent="0.3">
      <c r="A377" s="4">
        <v>376</v>
      </c>
      <c r="B377" t="s">
        <v>752</v>
      </c>
      <c r="C377" t="s">
        <v>753</v>
      </c>
      <c r="D377" t="str">
        <f>HYPERLINK("https://talan.bank.gov.ua/get-user-certificate/w2_U6gNRkBn-lZQXr6Rt","Завантажити сертифікат")</f>
        <v>Завантажити сертифікат</v>
      </c>
    </row>
    <row r="378" spans="1:4" x14ac:dyDescent="0.3">
      <c r="A378" s="4">
        <v>377</v>
      </c>
      <c r="B378" t="s">
        <v>754</v>
      </c>
      <c r="C378" t="s">
        <v>755</v>
      </c>
      <c r="D378" t="str">
        <f>HYPERLINK("https://talan.bank.gov.ua/get-user-certificate/w2_U6D-YY121JUTtITUC","Завантажити сертифікат")</f>
        <v>Завантажити сертифікат</v>
      </c>
    </row>
    <row r="379" spans="1:4" x14ac:dyDescent="0.3">
      <c r="A379" s="4">
        <v>378</v>
      </c>
      <c r="B379" t="s">
        <v>756</v>
      </c>
      <c r="C379" t="s">
        <v>757</v>
      </c>
      <c r="D379" t="str">
        <f>HYPERLINK("https://talan.bank.gov.ua/get-user-certificate/w2_U6VXQRA0DQ4Q4XDxO","Завантажити сертифікат")</f>
        <v>Завантажити сертифікат</v>
      </c>
    </row>
    <row r="380" spans="1:4" x14ac:dyDescent="0.3">
      <c r="A380" s="4">
        <v>379</v>
      </c>
      <c r="B380" t="s">
        <v>758</v>
      </c>
      <c r="C380" t="s">
        <v>759</v>
      </c>
      <c r="D380" t="str">
        <f>HYPERLINK("https://talan.bank.gov.ua/get-user-certificate/w2_U6xFfwmMAm5XMQJHc","Завантажити сертифікат")</f>
        <v>Завантажити сертифікат</v>
      </c>
    </row>
    <row r="381" spans="1:4" x14ac:dyDescent="0.3">
      <c r="A381" s="4">
        <v>380</v>
      </c>
      <c r="B381" t="s">
        <v>760</v>
      </c>
      <c r="C381" t="s">
        <v>761</v>
      </c>
      <c r="D381" t="str">
        <f>HYPERLINK("https://talan.bank.gov.ua/get-user-certificate/w2_U6xTef_hhOFkjso0L","Завантажити сертифікат")</f>
        <v>Завантажити сертифікат</v>
      </c>
    </row>
    <row r="382" spans="1:4" x14ac:dyDescent="0.3">
      <c r="A382" s="4">
        <v>381</v>
      </c>
      <c r="B382" t="s">
        <v>762</v>
      </c>
      <c r="C382" t="s">
        <v>763</v>
      </c>
      <c r="D382" t="str">
        <f>HYPERLINK("https://talan.bank.gov.ua/get-user-certificate/w2_U6oRaUDEXIIcYitjn","Завантажити сертифікат")</f>
        <v>Завантажити сертифікат</v>
      </c>
    </row>
    <row r="383" spans="1:4" x14ac:dyDescent="0.3">
      <c r="A383" s="4">
        <v>382</v>
      </c>
      <c r="B383" t="s">
        <v>764</v>
      </c>
      <c r="C383" t="s">
        <v>765</v>
      </c>
      <c r="D383" t="str">
        <f>HYPERLINK("https://talan.bank.gov.ua/get-user-certificate/w2_U689vUjv7spOMT-kt","Завантажити сертифікат")</f>
        <v>Завантажити сертифікат</v>
      </c>
    </row>
    <row r="384" spans="1:4" x14ac:dyDescent="0.3">
      <c r="A384" s="4">
        <v>383</v>
      </c>
      <c r="B384" t="s">
        <v>766</v>
      </c>
      <c r="C384" t="s">
        <v>767</v>
      </c>
      <c r="D384" t="str">
        <f>HYPERLINK("https://talan.bank.gov.ua/get-user-certificate/w2_U6vbWil6484Avn8_k","Завантажити сертифікат")</f>
        <v>Завантажити сертифікат</v>
      </c>
    </row>
    <row r="385" spans="1:4" x14ac:dyDescent="0.3">
      <c r="A385" s="4">
        <v>384</v>
      </c>
      <c r="B385" t="s">
        <v>768</v>
      </c>
      <c r="C385" t="s">
        <v>769</v>
      </c>
      <c r="D385" t="str">
        <f>HYPERLINK("https://talan.bank.gov.ua/get-user-certificate/w2_U6EYhjEGFLZY7qcVH","Завантажити сертифікат")</f>
        <v>Завантажити сертифікат</v>
      </c>
    </row>
    <row r="386" spans="1:4" x14ac:dyDescent="0.3">
      <c r="A386" s="4">
        <v>385</v>
      </c>
      <c r="B386" t="s">
        <v>770</v>
      </c>
      <c r="C386" t="s">
        <v>771</v>
      </c>
      <c r="D386" t="str">
        <f>HYPERLINK("https://talan.bank.gov.ua/get-user-certificate/w2_U6PTl5gfWGywGdq_Q","Завантажити сертифікат")</f>
        <v>Завантажити сертифікат</v>
      </c>
    </row>
    <row r="387" spans="1:4" x14ac:dyDescent="0.3">
      <c r="A387" s="4">
        <v>386</v>
      </c>
      <c r="B387" t="s">
        <v>772</v>
      </c>
      <c r="C387" t="s">
        <v>773</v>
      </c>
      <c r="D387" t="str">
        <f>HYPERLINK("https://talan.bank.gov.ua/get-user-certificate/w2_U6mcK6IGILb8Kl_b4","Завантажити сертифікат")</f>
        <v>Завантажити сертифікат</v>
      </c>
    </row>
    <row r="388" spans="1:4" x14ac:dyDescent="0.3">
      <c r="A388" s="4">
        <v>387</v>
      </c>
      <c r="B388" t="s">
        <v>774</v>
      </c>
      <c r="C388" t="s">
        <v>775</v>
      </c>
      <c r="D388" t="str">
        <f>HYPERLINK("https://talan.bank.gov.ua/get-user-certificate/w2_U6kmc7o6rJmFqYk98","Завантажити сертифікат")</f>
        <v>Завантажити сертифікат</v>
      </c>
    </row>
    <row r="389" spans="1:4" x14ac:dyDescent="0.3">
      <c r="A389" s="4">
        <v>388</v>
      </c>
      <c r="B389" t="s">
        <v>776</v>
      </c>
      <c r="C389" t="s">
        <v>777</v>
      </c>
      <c r="D389" t="str">
        <f>HYPERLINK("https://talan.bank.gov.ua/get-user-certificate/w2_U6hWxXQ7A2q48EO53","Завантажити сертифікат")</f>
        <v>Завантажити сертифікат</v>
      </c>
    </row>
    <row r="390" spans="1:4" x14ac:dyDescent="0.3">
      <c r="A390" s="4">
        <v>389</v>
      </c>
      <c r="B390" t="s">
        <v>778</v>
      </c>
      <c r="C390" t="s">
        <v>779</v>
      </c>
      <c r="D390" t="str">
        <f>HYPERLINK("https://talan.bank.gov.ua/get-user-certificate/w2_U651ZZmeQ4KGFKezf","Завантажити сертифікат")</f>
        <v>Завантажити сертифікат</v>
      </c>
    </row>
    <row r="391" spans="1:4" x14ac:dyDescent="0.3">
      <c r="A391" s="4">
        <v>390</v>
      </c>
      <c r="B391" t="s">
        <v>780</v>
      </c>
      <c r="C391" t="s">
        <v>781</v>
      </c>
      <c r="D391" t="str">
        <f>HYPERLINK("https://talan.bank.gov.ua/get-user-certificate/w2_U6bgLxyye6Ocswc6I","Завантажити сертифікат")</f>
        <v>Завантажити сертифікат</v>
      </c>
    </row>
    <row r="392" spans="1:4" x14ac:dyDescent="0.3">
      <c r="A392" s="4">
        <v>391</v>
      </c>
      <c r="B392" t="s">
        <v>782</v>
      </c>
      <c r="C392" t="s">
        <v>783</v>
      </c>
      <c r="D392" t="str">
        <f>HYPERLINK("https://talan.bank.gov.ua/get-user-certificate/w2_U6hgzNDgnRkwE3rc7","Завантажити сертифікат")</f>
        <v>Завантажити сертифікат</v>
      </c>
    </row>
    <row r="393" spans="1:4" x14ac:dyDescent="0.3">
      <c r="A393" s="4">
        <v>392</v>
      </c>
      <c r="B393" t="s">
        <v>784</v>
      </c>
      <c r="C393" t="s">
        <v>785</v>
      </c>
      <c r="D393" t="str">
        <f>HYPERLINK("https://talan.bank.gov.ua/get-user-certificate/w2_U6jHGa3zR3GtTiDC8","Завантажити сертифікат")</f>
        <v>Завантажити сертифікат</v>
      </c>
    </row>
    <row r="394" spans="1:4" x14ac:dyDescent="0.3">
      <c r="A394" s="4">
        <v>393</v>
      </c>
      <c r="B394" t="s">
        <v>786</v>
      </c>
      <c r="C394" t="s">
        <v>787</v>
      </c>
      <c r="D394" t="str">
        <f>HYPERLINK("https://talan.bank.gov.ua/get-user-certificate/w2_U6nw84WmF_G1dYAXC","Завантажити сертифікат")</f>
        <v>Завантажити сертифікат</v>
      </c>
    </row>
    <row r="395" spans="1:4" x14ac:dyDescent="0.3">
      <c r="A395" s="4">
        <v>394</v>
      </c>
      <c r="B395" t="s">
        <v>788</v>
      </c>
      <c r="C395" t="s">
        <v>789</v>
      </c>
      <c r="D395" t="str">
        <f>HYPERLINK("https://talan.bank.gov.ua/get-user-certificate/w2_U6TuhTUmhcIBZ6wzD","Завантажити сертифікат")</f>
        <v>Завантажити сертифікат</v>
      </c>
    </row>
    <row r="396" spans="1:4" x14ac:dyDescent="0.3">
      <c r="A396" s="4">
        <v>395</v>
      </c>
      <c r="B396" t="s">
        <v>790</v>
      </c>
      <c r="C396" t="s">
        <v>791</v>
      </c>
      <c r="D396" t="str">
        <f>HYPERLINK("https://talan.bank.gov.ua/get-user-certificate/w2_U6hljVfpQMee4kGq2","Завантажити сертифікат")</f>
        <v>Завантажити сертифікат</v>
      </c>
    </row>
    <row r="397" spans="1:4" x14ac:dyDescent="0.3">
      <c r="A397" s="4">
        <v>396</v>
      </c>
      <c r="B397" t="s">
        <v>792</v>
      </c>
      <c r="C397" t="s">
        <v>793</v>
      </c>
      <c r="D397" t="str">
        <f>HYPERLINK("https://talan.bank.gov.ua/get-user-certificate/w2_U68EsUkjO0RFG_kSK","Завантажити сертифікат")</f>
        <v>Завантажити сертифікат</v>
      </c>
    </row>
    <row r="398" spans="1:4" x14ac:dyDescent="0.3">
      <c r="A398" s="4">
        <v>397</v>
      </c>
      <c r="B398" t="s">
        <v>794</v>
      </c>
      <c r="C398" t="s">
        <v>795</v>
      </c>
      <c r="D398" t="str">
        <f>HYPERLINK("https://talan.bank.gov.ua/get-user-certificate/w2_U6Z0v6qSZE92c7TNC","Завантажити сертифікат")</f>
        <v>Завантажити сертифікат</v>
      </c>
    </row>
    <row r="399" spans="1:4" x14ac:dyDescent="0.3">
      <c r="A399" s="4">
        <v>398</v>
      </c>
      <c r="B399" t="s">
        <v>796</v>
      </c>
      <c r="C399" t="s">
        <v>797</v>
      </c>
      <c r="D399" t="str">
        <f>HYPERLINK("https://talan.bank.gov.ua/get-user-certificate/w2_U6Dk2vRuRd2bE8lIO","Завантажити сертифікат")</f>
        <v>Завантажити сертифікат</v>
      </c>
    </row>
    <row r="400" spans="1:4" x14ac:dyDescent="0.3">
      <c r="A400" s="4">
        <v>399</v>
      </c>
      <c r="B400" t="s">
        <v>798</v>
      </c>
      <c r="C400" t="s">
        <v>799</v>
      </c>
      <c r="D400" t="str">
        <f>HYPERLINK("https://talan.bank.gov.ua/get-user-certificate/w2_U6pnnZiiByzH5N2FO","Завантажити сертифікат")</f>
        <v>Завантажити сертифікат</v>
      </c>
    </row>
    <row r="401" spans="1:4" x14ac:dyDescent="0.3">
      <c r="A401" s="4">
        <v>400</v>
      </c>
      <c r="B401" t="s">
        <v>800</v>
      </c>
      <c r="C401" t="s">
        <v>801</v>
      </c>
      <c r="D401" t="str">
        <f>HYPERLINK("https://talan.bank.gov.ua/get-user-certificate/w2_U6_9NPQthl9QUnKUn","Завантажити сертифікат")</f>
        <v>Завантажити сертифікат</v>
      </c>
    </row>
    <row r="402" spans="1:4" x14ac:dyDescent="0.3">
      <c r="A402" s="4">
        <v>401</v>
      </c>
      <c r="B402" t="s">
        <v>802</v>
      </c>
      <c r="C402" t="s">
        <v>803</v>
      </c>
      <c r="D402" t="str">
        <f>HYPERLINK("https://talan.bank.gov.ua/get-user-certificate/w2_U60dzXCRb-yJ3jwuZ","Завантажити сертифікат")</f>
        <v>Завантажити сертифікат</v>
      </c>
    </row>
    <row r="403" spans="1:4" x14ac:dyDescent="0.3">
      <c r="A403" s="4">
        <v>402</v>
      </c>
      <c r="B403" t="s">
        <v>804</v>
      </c>
      <c r="C403" t="s">
        <v>805</v>
      </c>
      <c r="D403" t="str">
        <f>HYPERLINK("https://talan.bank.gov.ua/get-user-certificate/w2_U6JdRy_UeZ4aaCcpk","Завантажити сертифікат")</f>
        <v>Завантажити сертифікат</v>
      </c>
    </row>
    <row r="404" spans="1:4" x14ac:dyDescent="0.3">
      <c r="A404" s="4">
        <v>403</v>
      </c>
      <c r="B404" t="s">
        <v>806</v>
      </c>
      <c r="C404" t="s">
        <v>807</v>
      </c>
      <c r="D404" t="str">
        <f>HYPERLINK("https://talan.bank.gov.ua/get-user-certificate/w2_U61Snqscw5IJDGIFE","Завантажити сертифікат")</f>
        <v>Завантажити сертифікат</v>
      </c>
    </row>
    <row r="405" spans="1:4" x14ac:dyDescent="0.3">
      <c r="A405" s="4">
        <v>404</v>
      </c>
      <c r="B405" t="s">
        <v>808</v>
      </c>
      <c r="C405" t="s">
        <v>809</v>
      </c>
      <c r="D405" t="str">
        <f>HYPERLINK("https://talan.bank.gov.ua/get-user-certificate/w2_U6y9ifFDZGg17y_Yk","Завантажити сертифікат")</f>
        <v>Завантажити сертифікат</v>
      </c>
    </row>
    <row r="406" spans="1:4" x14ac:dyDescent="0.3">
      <c r="A406" s="4">
        <v>405</v>
      </c>
      <c r="B406" t="s">
        <v>810</v>
      </c>
      <c r="C406" t="s">
        <v>811</v>
      </c>
      <c r="D406" t="str">
        <f>HYPERLINK("https://talan.bank.gov.ua/get-user-certificate/w2_U6IqGpDB2SvY995OL","Завантажити сертифікат")</f>
        <v>Завантажити сертифікат</v>
      </c>
    </row>
    <row r="407" spans="1:4" x14ac:dyDescent="0.3">
      <c r="A407" s="4">
        <v>406</v>
      </c>
      <c r="B407" t="s">
        <v>812</v>
      </c>
      <c r="C407" t="s">
        <v>813</v>
      </c>
      <c r="D407" t="str">
        <f>HYPERLINK("https://talan.bank.gov.ua/get-user-certificate/w2_U6E0_wWeQQUNlqrH6","Завантажити сертифікат")</f>
        <v>Завантажити сертифікат</v>
      </c>
    </row>
    <row r="408" spans="1:4" x14ac:dyDescent="0.3">
      <c r="A408" s="4">
        <v>407</v>
      </c>
      <c r="B408" t="s">
        <v>814</v>
      </c>
      <c r="C408" t="s">
        <v>815</v>
      </c>
      <c r="D408" t="str">
        <f>HYPERLINK("https://talan.bank.gov.ua/get-user-certificate/w2_U6gnnztI_dRuH660D","Завантажити сертифікат")</f>
        <v>Завантажити сертифікат</v>
      </c>
    </row>
    <row r="409" spans="1:4" x14ac:dyDescent="0.3">
      <c r="A409" s="4">
        <v>408</v>
      </c>
      <c r="B409" t="s">
        <v>816</v>
      </c>
      <c r="C409" t="s">
        <v>817</v>
      </c>
      <c r="D409" t="str">
        <f>HYPERLINK("https://talan.bank.gov.ua/get-user-certificate/w2_U61VGntDjjouWj3Ef","Завантажити сертифікат")</f>
        <v>Завантажити сертифікат</v>
      </c>
    </row>
    <row r="410" spans="1:4" x14ac:dyDescent="0.3">
      <c r="A410" s="4">
        <v>409</v>
      </c>
      <c r="B410" t="s">
        <v>818</v>
      </c>
      <c r="C410" t="s">
        <v>819</v>
      </c>
      <c r="D410" t="str">
        <f>HYPERLINK("https://talan.bank.gov.ua/get-user-certificate/w2_U6zBVZRn6XK8BCJHa","Завантажити сертифікат")</f>
        <v>Завантажити сертифікат</v>
      </c>
    </row>
    <row r="411" spans="1:4" x14ac:dyDescent="0.3">
      <c r="A411" s="4">
        <v>410</v>
      </c>
      <c r="B411" t="s">
        <v>820</v>
      </c>
      <c r="C411" t="s">
        <v>821</v>
      </c>
      <c r="D411" t="str">
        <f>HYPERLINK("https://talan.bank.gov.ua/get-user-certificate/w2_U60DKecgpZ204VWqU","Завантажити сертифікат")</f>
        <v>Завантажити сертифікат</v>
      </c>
    </row>
    <row r="412" spans="1:4" x14ac:dyDescent="0.3">
      <c r="A412" s="4">
        <v>411</v>
      </c>
      <c r="B412" t="s">
        <v>822</v>
      </c>
      <c r="C412" t="s">
        <v>823</v>
      </c>
      <c r="D412" t="str">
        <f>HYPERLINK("https://talan.bank.gov.ua/get-user-certificate/w2_U6NoBD7M0lGqi4Ylz","Завантажити сертифікат")</f>
        <v>Завантажити сертифікат</v>
      </c>
    </row>
    <row r="413" spans="1:4" x14ac:dyDescent="0.3">
      <c r="A413" s="4">
        <v>412</v>
      </c>
      <c r="B413" t="s">
        <v>824</v>
      </c>
      <c r="C413" t="s">
        <v>825</v>
      </c>
      <c r="D413" t="str">
        <f>HYPERLINK("https://talan.bank.gov.ua/get-user-certificate/w2_U6LTZfrfEPwRoyveS","Завантажити сертифікат")</f>
        <v>Завантажити сертифікат</v>
      </c>
    </row>
    <row r="414" spans="1:4" x14ac:dyDescent="0.3">
      <c r="A414" s="4">
        <v>413</v>
      </c>
      <c r="B414" t="s">
        <v>826</v>
      </c>
      <c r="C414" t="s">
        <v>827</v>
      </c>
      <c r="D414" t="str">
        <f>HYPERLINK("https://talan.bank.gov.ua/get-user-certificate/w2_U6MzD5q0ytBgBcqOd","Завантажити сертифікат")</f>
        <v>Завантажити сертифікат</v>
      </c>
    </row>
    <row r="415" spans="1:4" x14ac:dyDescent="0.3">
      <c r="A415" s="4">
        <v>414</v>
      </c>
      <c r="B415" t="s">
        <v>828</v>
      </c>
      <c r="C415" t="s">
        <v>829</v>
      </c>
      <c r="D415" t="str">
        <f>HYPERLINK("https://talan.bank.gov.ua/get-user-certificate/w2_U6jzZ_Cx6IrClT3Pa","Завантажити сертифікат")</f>
        <v>Завантажити сертифікат</v>
      </c>
    </row>
    <row r="416" spans="1:4" x14ac:dyDescent="0.3">
      <c r="A416" s="4">
        <v>415</v>
      </c>
      <c r="B416" t="s">
        <v>830</v>
      </c>
      <c r="C416" t="s">
        <v>831</v>
      </c>
      <c r="D416" t="str">
        <f>HYPERLINK("https://talan.bank.gov.ua/get-user-certificate/w2_U65igU6laBbal6ZXp","Завантажити сертифікат")</f>
        <v>Завантажити сертифікат</v>
      </c>
    </row>
    <row r="417" spans="1:4" x14ac:dyDescent="0.3">
      <c r="A417" s="4">
        <v>416</v>
      </c>
      <c r="B417" t="s">
        <v>832</v>
      </c>
      <c r="C417" t="s">
        <v>833</v>
      </c>
      <c r="D417" t="str">
        <f>HYPERLINK("https://talan.bank.gov.ua/get-user-certificate/w2_U6RapKhvZuUDpZYds","Завантажити сертифікат")</f>
        <v>Завантажити сертифікат</v>
      </c>
    </row>
    <row r="418" spans="1:4" x14ac:dyDescent="0.3">
      <c r="A418" s="4">
        <v>417</v>
      </c>
      <c r="B418" t="s">
        <v>834</v>
      </c>
      <c r="C418" t="s">
        <v>835</v>
      </c>
      <c r="D418" t="str">
        <f>HYPERLINK("https://talan.bank.gov.ua/get-user-certificate/w2_U6zJvI8WTSvZZUVHx","Завантажити сертифікат")</f>
        <v>Завантажити сертифікат</v>
      </c>
    </row>
    <row r="419" spans="1:4" x14ac:dyDescent="0.3">
      <c r="A419" s="4">
        <v>418</v>
      </c>
      <c r="B419" t="s">
        <v>836</v>
      </c>
      <c r="C419" t="s">
        <v>837</v>
      </c>
      <c r="D419" t="str">
        <f>HYPERLINK("https://talan.bank.gov.ua/get-user-certificate/w2_U6TqhBD5rZHMa6QNb","Завантажити сертифікат")</f>
        <v>Завантажити сертифікат</v>
      </c>
    </row>
    <row r="420" spans="1:4" x14ac:dyDescent="0.3">
      <c r="A420" s="4">
        <v>419</v>
      </c>
      <c r="B420" t="s">
        <v>838</v>
      </c>
      <c r="C420" t="s">
        <v>839</v>
      </c>
      <c r="D420" t="str">
        <f>HYPERLINK("https://talan.bank.gov.ua/get-user-certificate/w2_U6UvZrKmVbOh1ljSw","Завантажити сертифікат")</f>
        <v>Завантажити сертифікат</v>
      </c>
    </row>
    <row r="421" spans="1:4" x14ac:dyDescent="0.3">
      <c r="A421" s="4">
        <v>420</v>
      </c>
      <c r="B421" t="s">
        <v>840</v>
      </c>
      <c r="C421" t="s">
        <v>841</v>
      </c>
      <c r="D421" t="str">
        <f>HYPERLINK("https://talan.bank.gov.ua/get-user-certificate/w2_U6xpJbblW98rirSWF","Завантажити сертифікат")</f>
        <v>Завантажити сертифікат</v>
      </c>
    </row>
    <row r="422" spans="1:4" x14ac:dyDescent="0.3">
      <c r="A422" s="4">
        <v>421</v>
      </c>
      <c r="B422" t="s">
        <v>842</v>
      </c>
      <c r="C422" t="s">
        <v>843</v>
      </c>
      <c r="D422" t="str">
        <f>HYPERLINK("https://talan.bank.gov.ua/get-user-certificate/w2_U6ojrnyMkz_SlSCWf","Завантажити сертифікат")</f>
        <v>Завантажити сертифікат</v>
      </c>
    </row>
    <row r="423" spans="1:4" x14ac:dyDescent="0.3">
      <c r="A423" s="4">
        <v>422</v>
      </c>
      <c r="B423" t="s">
        <v>844</v>
      </c>
      <c r="C423" t="s">
        <v>845</v>
      </c>
      <c r="D423" t="str">
        <f>HYPERLINK("https://talan.bank.gov.ua/get-user-certificate/w2_U6eLKwapU4BC3MGYD","Завантажити сертифікат")</f>
        <v>Завантажити сертифікат</v>
      </c>
    </row>
    <row r="424" spans="1:4" x14ac:dyDescent="0.3">
      <c r="A424" s="4">
        <v>423</v>
      </c>
      <c r="B424" t="s">
        <v>846</v>
      </c>
      <c r="C424" t="s">
        <v>847</v>
      </c>
      <c r="D424" t="str">
        <f>HYPERLINK("https://talan.bank.gov.ua/get-user-certificate/w2_U6mPZ2h6mMykshOXR","Завантажити сертифікат")</f>
        <v>Завантажити сертифікат</v>
      </c>
    </row>
    <row r="425" spans="1:4" x14ac:dyDescent="0.3">
      <c r="A425" s="4">
        <v>424</v>
      </c>
      <c r="B425" t="s">
        <v>848</v>
      </c>
      <c r="C425" t="s">
        <v>849</v>
      </c>
      <c r="D425" t="str">
        <f>HYPERLINK("https://talan.bank.gov.ua/get-user-certificate/w2_U6T--sM4ZXyhFJ3AS","Завантажити сертифікат")</f>
        <v>Завантажити сертифікат</v>
      </c>
    </row>
    <row r="426" spans="1:4" x14ac:dyDescent="0.3">
      <c r="A426" s="4">
        <v>425</v>
      </c>
      <c r="B426" t="s">
        <v>850</v>
      </c>
      <c r="C426" t="s">
        <v>851</v>
      </c>
      <c r="D426" t="str">
        <f>HYPERLINK("https://talan.bank.gov.ua/get-user-certificate/w2_U6EecdWFeIMVrY-BU","Завантажити сертифікат")</f>
        <v>Завантажити сертифікат</v>
      </c>
    </row>
    <row r="427" spans="1:4" x14ac:dyDescent="0.3">
      <c r="A427" s="4">
        <v>426</v>
      </c>
      <c r="B427" t="s">
        <v>852</v>
      </c>
      <c r="C427" t="s">
        <v>853</v>
      </c>
      <c r="D427" t="str">
        <f>HYPERLINK("https://talan.bank.gov.ua/get-user-certificate/w2_U6OP0PuFJ5QvSljrN","Завантажити сертифікат")</f>
        <v>Завантажити сертифікат</v>
      </c>
    </row>
    <row r="428" spans="1:4" x14ac:dyDescent="0.3">
      <c r="A428" s="4">
        <v>427</v>
      </c>
      <c r="B428" t="s">
        <v>854</v>
      </c>
      <c r="C428" t="s">
        <v>855</v>
      </c>
      <c r="D428" t="str">
        <f>HYPERLINK("https://talan.bank.gov.ua/get-user-certificate/w2_U6VeOMCHHmPGOnF7o","Завантажити сертифікат")</f>
        <v>Завантажити сертифікат</v>
      </c>
    </row>
    <row r="429" spans="1:4" x14ac:dyDescent="0.3">
      <c r="A429" s="4">
        <v>428</v>
      </c>
      <c r="B429" t="s">
        <v>856</v>
      </c>
      <c r="C429" t="s">
        <v>857</v>
      </c>
      <c r="D429" t="str">
        <f>HYPERLINK("https://talan.bank.gov.ua/get-user-certificate/w2_U6B-ca4riVXD-U5dr","Завантажити сертифікат")</f>
        <v>Завантажити сертифікат</v>
      </c>
    </row>
    <row r="430" spans="1:4" x14ac:dyDescent="0.3">
      <c r="A430" s="4">
        <v>429</v>
      </c>
      <c r="B430" t="s">
        <v>858</v>
      </c>
      <c r="C430" t="s">
        <v>859</v>
      </c>
      <c r="D430" t="str">
        <f>HYPERLINK("https://talan.bank.gov.ua/get-user-certificate/w2_U6vJLZPEU4KwgKDzu","Завантажити сертифікат")</f>
        <v>Завантажити сертифікат</v>
      </c>
    </row>
    <row r="431" spans="1:4" x14ac:dyDescent="0.3">
      <c r="A431" s="4">
        <v>430</v>
      </c>
      <c r="B431" t="s">
        <v>860</v>
      </c>
      <c r="C431" t="s">
        <v>861</v>
      </c>
      <c r="D431" t="str">
        <f>HYPERLINK("https://talan.bank.gov.ua/get-user-certificate/w2_U68-EJoELDfIghRD9","Завантажити сертифікат")</f>
        <v>Завантажити сертифікат</v>
      </c>
    </row>
    <row r="432" spans="1:4" x14ac:dyDescent="0.3">
      <c r="A432" s="4">
        <v>431</v>
      </c>
      <c r="B432" t="s">
        <v>862</v>
      </c>
      <c r="C432" t="s">
        <v>863</v>
      </c>
      <c r="D432" t="str">
        <f>HYPERLINK("https://talan.bank.gov.ua/get-user-certificate/w2_U6xjie9QB-A-DKAhh","Завантажити сертифікат")</f>
        <v>Завантажити сертифікат</v>
      </c>
    </row>
    <row r="433" spans="1:4" x14ac:dyDescent="0.3">
      <c r="A433" s="4">
        <v>432</v>
      </c>
      <c r="B433" t="s">
        <v>864</v>
      </c>
      <c r="C433" t="s">
        <v>865</v>
      </c>
      <c r="D433" t="str">
        <f>HYPERLINK("https://talan.bank.gov.ua/get-user-certificate/w2_U6fZzBHBGkSMx1ZaW","Завантажити сертифікат")</f>
        <v>Завантажити сертифікат</v>
      </c>
    </row>
    <row r="434" spans="1:4" x14ac:dyDescent="0.3">
      <c r="A434" s="4">
        <v>433</v>
      </c>
      <c r="B434" t="s">
        <v>866</v>
      </c>
      <c r="C434" t="s">
        <v>867</v>
      </c>
      <c r="D434" t="str">
        <f>HYPERLINK("https://talan.bank.gov.ua/get-user-certificate/w2_U64XxjLU2pUZ2jgbt","Завантажити сертифікат")</f>
        <v>Завантажити сертифікат</v>
      </c>
    </row>
    <row r="435" spans="1:4" x14ac:dyDescent="0.3">
      <c r="A435" s="4">
        <v>434</v>
      </c>
      <c r="B435" t="s">
        <v>868</v>
      </c>
      <c r="C435" t="s">
        <v>869</v>
      </c>
      <c r="D435" t="str">
        <f>HYPERLINK("https://talan.bank.gov.ua/get-user-certificate/w2_U6PelrOKeLxJ-p2t_","Завантажити сертифікат")</f>
        <v>Завантажити сертифікат</v>
      </c>
    </row>
    <row r="436" spans="1:4" x14ac:dyDescent="0.3">
      <c r="A436" s="4">
        <v>435</v>
      </c>
      <c r="B436" t="s">
        <v>870</v>
      </c>
      <c r="C436" t="s">
        <v>871</v>
      </c>
      <c r="D436" t="str">
        <f>HYPERLINK("https://talan.bank.gov.ua/get-user-certificate/w2_U6uSDgnEPN1aOxLtm","Завантажити сертифікат")</f>
        <v>Завантажити сертифікат</v>
      </c>
    </row>
    <row r="437" spans="1:4" x14ac:dyDescent="0.3">
      <c r="A437" s="4">
        <v>436</v>
      </c>
      <c r="B437" t="s">
        <v>872</v>
      </c>
      <c r="C437" t="s">
        <v>873</v>
      </c>
      <c r="D437" t="str">
        <f>HYPERLINK("https://talan.bank.gov.ua/get-user-certificate/w2_U6u_JZUzYjIIyHJK5","Завантажити сертифікат")</f>
        <v>Завантажити сертифікат</v>
      </c>
    </row>
    <row r="438" spans="1:4" x14ac:dyDescent="0.3">
      <c r="A438" s="4">
        <v>437</v>
      </c>
      <c r="B438" t="s">
        <v>874</v>
      </c>
      <c r="C438" t="s">
        <v>875</v>
      </c>
      <c r="D438" t="str">
        <f>HYPERLINK("https://talan.bank.gov.ua/get-user-certificate/w2_U6HAVipRPAsB-qreJ","Завантажити сертифікат")</f>
        <v>Завантажити сертифікат</v>
      </c>
    </row>
    <row r="439" spans="1:4" x14ac:dyDescent="0.3">
      <c r="A439" s="4">
        <v>438</v>
      </c>
      <c r="B439" t="s">
        <v>876</v>
      </c>
      <c r="C439" t="s">
        <v>877</v>
      </c>
      <c r="D439" t="str">
        <f>HYPERLINK("https://talan.bank.gov.ua/get-user-certificate/w2_U6gvp0SMBTv6wzT7A","Завантажити сертифікат")</f>
        <v>Завантажити сертифікат</v>
      </c>
    </row>
    <row r="440" spans="1:4" x14ac:dyDescent="0.3">
      <c r="A440" s="4">
        <v>439</v>
      </c>
      <c r="B440" t="s">
        <v>878</v>
      </c>
      <c r="C440" t="s">
        <v>879</v>
      </c>
      <c r="D440" t="str">
        <f>HYPERLINK("https://talan.bank.gov.ua/get-user-certificate/w2_U6W5IX9SHU-2SqZdv","Завантажити сертифікат")</f>
        <v>Завантажити сертифікат</v>
      </c>
    </row>
    <row r="441" spans="1:4" x14ac:dyDescent="0.3">
      <c r="A441" s="4">
        <v>440</v>
      </c>
      <c r="B441" t="s">
        <v>880</v>
      </c>
      <c r="C441" t="s">
        <v>881</v>
      </c>
      <c r="D441" t="str">
        <f>HYPERLINK("https://talan.bank.gov.ua/get-user-certificate/w2_U6yYspKG-DE6ti1vC","Завантажити сертифікат")</f>
        <v>Завантажити сертифікат</v>
      </c>
    </row>
    <row r="442" spans="1:4" x14ac:dyDescent="0.3">
      <c r="A442" s="4">
        <v>441</v>
      </c>
      <c r="B442" t="s">
        <v>882</v>
      </c>
      <c r="C442" t="s">
        <v>883</v>
      </c>
      <c r="D442" t="str">
        <f>HYPERLINK("https://talan.bank.gov.ua/get-user-certificate/w2_U6qI7hdAb-UC61rGG","Завантажити сертифікат")</f>
        <v>Завантажити сертифікат</v>
      </c>
    </row>
    <row r="443" spans="1:4" x14ac:dyDescent="0.3">
      <c r="A443" s="4">
        <v>442</v>
      </c>
      <c r="B443" t="s">
        <v>884</v>
      </c>
      <c r="C443" t="s">
        <v>885</v>
      </c>
      <c r="D443" t="str">
        <f>HYPERLINK("https://talan.bank.gov.ua/get-user-certificate/w2_U6x9zCIeJokk4gwsj","Завантажити сертифікат")</f>
        <v>Завантажити сертифікат</v>
      </c>
    </row>
    <row r="444" spans="1:4" x14ac:dyDescent="0.3">
      <c r="A444" s="4">
        <v>443</v>
      </c>
      <c r="B444" t="s">
        <v>886</v>
      </c>
      <c r="C444" t="s">
        <v>887</v>
      </c>
      <c r="D444" t="str">
        <f>HYPERLINK("https://talan.bank.gov.ua/get-user-certificate/w2_U6p90Zy0z7th_2YyO","Завантажити сертифікат")</f>
        <v>Завантажити сертифікат</v>
      </c>
    </row>
    <row r="445" spans="1:4" x14ac:dyDescent="0.3">
      <c r="A445" s="4">
        <v>444</v>
      </c>
      <c r="B445" t="s">
        <v>888</v>
      </c>
      <c r="C445" t="s">
        <v>889</v>
      </c>
      <c r="D445" t="str">
        <f>HYPERLINK("https://talan.bank.gov.ua/get-user-certificate/w2_U6rC1sT4cdxlSi2pT","Завантажити сертифікат")</f>
        <v>Завантажити сертифікат</v>
      </c>
    </row>
    <row r="446" spans="1:4" x14ac:dyDescent="0.3">
      <c r="A446" s="4">
        <v>445</v>
      </c>
      <c r="B446" t="s">
        <v>890</v>
      </c>
      <c r="C446" t="s">
        <v>891</v>
      </c>
      <c r="D446" t="str">
        <f>HYPERLINK("https://talan.bank.gov.ua/get-user-certificate/w2_U6Xb5q-PSpssV81Ez","Завантажити сертифікат")</f>
        <v>Завантажити сертифікат</v>
      </c>
    </row>
    <row r="447" spans="1:4" x14ac:dyDescent="0.3">
      <c r="A447" s="4">
        <v>446</v>
      </c>
      <c r="B447" t="s">
        <v>892</v>
      </c>
      <c r="C447" t="s">
        <v>893</v>
      </c>
      <c r="D447" t="str">
        <f>HYPERLINK("https://talan.bank.gov.ua/get-user-certificate/w2_U6Qhb2YpGS-NNwH5c","Завантажити сертифікат")</f>
        <v>Завантажити сертифікат</v>
      </c>
    </row>
    <row r="448" spans="1:4" x14ac:dyDescent="0.3">
      <c r="A448" s="4">
        <v>447</v>
      </c>
      <c r="B448" t="s">
        <v>894</v>
      </c>
      <c r="C448" t="s">
        <v>895</v>
      </c>
      <c r="D448" t="str">
        <f>HYPERLINK("https://talan.bank.gov.ua/get-user-certificate/w2_U6P4uWUJhd-ajTmDY","Завантажити сертифікат")</f>
        <v>Завантажити сертифікат</v>
      </c>
    </row>
    <row r="449" spans="1:4" x14ac:dyDescent="0.3">
      <c r="A449" s="4">
        <v>448</v>
      </c>
      <c r="B449" t="s">
        <v>896</v>
      </c>
      <c r="C449" t="s">
        <v>897</v>
      </c>
      <c r="D449" t="str">
        <f>HYPERLINK("https://talan.bank.gov.ua/get-user-certificate/w2_U6v0nRMTTHeUT7HOf","Завантажити сертифікат")</f>
        <v>Завантажити сертифікат</v>
      </c>
    </row>
    <row r="450" spans="1:4" x14ac:dyDescent="0.3">
      <c r="A450" s="4">
        <v>449</v>
      </c>
      <c r="B450" t="s">
        <v>898</v>
      </c>
      <c r="C450" t="s">
        <v>899</v>
      </c>
      <c r="D450" t="str">
        <f>HYPERLINK("https://talan.bank.gov.ua/get-user-certificate/w2_U65ZBdyNotkPrgzuE","Завантажити сертифікат")</f>
        <v>Завантажити сертифікат</v>
      </c>
    </row>
    <row r="451" spans="1:4" x14ac:dyDescent="0.3">
      <c r="A451" s="4">
        <v>450</v>
      </c>
      <c r="B451" t="s">
        <v>900</v>
      </c>
      <c r="C451" t="s">
        <v>901</v>
      </c>
      <c r="D451" t="str">
        <f>HYPERLINK("https://talan.bank.gov.ua/get-user-certificate/w2_U6kHBQae_O6IdFVCi","Завантажити сертифікат")</f>
        <v>Завантажити сертифікат</v>
      </c>
    </row>
    <row r="452" spans="1:4" x14ac:dyDescent="0.3">
      <c r="A452" s="4">
        <v>451</v>
      </c>
      <c r="B452" t="s">
        <v>902</v>
      </c>
      <c r="C452" t="s">
        <v>903</v>
      </c>
      <c r="D452" t="str">
        <f>HYPERLINK("https://talan.bank.gov.ua/get-user-certificate/w2_U6QqT2mbGkup-c_11","Завантажити сертифікат")</f>
        <v>Завантажити сертифікат</v>
      </c>
    </row>
    <row r="453" spans="1:4" x14ac:dyDescent="0.3">
      <c r="A453" s="4">
        <v>452</v>
      </c>
      <c r="B453" t="s">
        <v>904</v>
      </c>
      <c r="C453" t="s">
        <v>905</v>
      </c>
      <c r="D453" t="str">
        <f>HYPERLINK("https://talan.bank.gov.ua/get-user-certificate/w2_U6dt4pmbstUqzHy_P","Завантажити сертифікат")</f>
        <v>Завантажити сертифікат</v>
      </c>
    </row>
    <row r="454" spans="1:4" x14ac:dyDescent="0.3">
      <c r="A454" s="4">
        <v>453</v>
      </c>
      <c r="B454" t="s">
        <v>906</v>
      </c>
      <c r="C454" t="s">
        <v>907</v>
      </c>
      <c r="D454" t="str">
        <f>HYPERLINK("https://talan.bank.gov.ua/get-user-certificate/w2_U6fMkR_lHDC61bOEU","Завантажити сертифікат")</f>
        <v>Завантажити сертифікат</v>
      </c>
    </row>
    <row r="455" spans="1:4" x14ac:dyDescent="0.3">
      <c r="A455" s="4">
        <v>454</v>
      </c>
      <c r="B455" t="s">
        <v>908</v>
      </c>
      <c r="C455" t="s">
        <v>909</v>
      </c>
      <c r="D455" t="str">
        <f>HYPERLINK("https://talan.bank.gov.ua/get-user-certificate/w2_U6472FnVjEySf4Cg2","Завантажити сертифікат")</f>
        <v>Завантажити сертифікат</v>
      </c>
    </row>
    <row r="456" spans="1:4" x14ac:dyDescent="0.3">
      <c r="A456" s="4">
        <v>455</v>
      </c>
      <c r="B456" t="s">
        <v>910</v>
      </c>
      <c r="C456" t="s">
        <v>911</v>
      </c>
      <c r="D456" t="str">
        <f>HYPERLINK("https://talan.bank.gov.ua/get-user-certificate/w2_U61gvWEIww9HasbL_","Завантажити сертифікат")</f>
        <v>Завантажити сертифікат</v>
      </c>
    </row>
    <row r="457" spans="1:4" x14ac:dyDescent="0.3">
      <c r="A457" s="4">
        <v>456</v>
      </c>
      <c r="B457" t="s">
        <v>912</v>
      </c>
      <c r="C457" t="s">
        <v>913</v>
      </c>
      <c r="D457" t="str">
        <f>HYPERLINK("https://talan.bank.gov.ua/get-user-certificate/w2_U6dLhl0knEzljPFM0","Завантажити сертифікат")</f>
        <v>Завантажити сертифікат</v>
      </c>
    </row>
    <row r="458" spans="1:4" x14ac:dyDescent="0.3">
      <c r="A458" s="4">
        <v>457</v>
      </c>
      <c r="B458" t="s">
        <v>914</v>
      </c>
      <c r="C458" t="s">
        <v>915</v>
      </c>
      <c r="D458" t="str">
        <f>HYPERLINK("https://talan.bank.gov.ua/get-user-certificate/w2_U6YNRljY_mSJq1w4t","Завантажити сертифікат")</f>
        <v>Завантажити сертифікат</v>
      </c>
    </row>
    <row r="459" spans="1:4" x14ac:dyDescent="0.3">
      <c r="A459" s="4">
        <v>458</v>
      </c>
      <c r="B459" t="s">
        <v>916</v>
      </c>
      <c r="C459" t="s">
        <v>917</v>
      </c>
      <c r="D459" t="str">
        <f>HYPERLINK("https://talan.bank.gov.ua/get-user-certificate/w2_U6lZPX_IfiQbhMPjp","Завантажити сертифікат")</f>
        <v>Завантажити сертифікат</v>
      </c>
    </row>
    <row r="460" spans="1:4" x14ac:dyDescent="0.3">
      <c r="A460" s="4">
        <v>459</v>
      </c>
      <c r="B460" t="s">
        <v>918</v>
      </c>
      <c r="C460" t="s">
        <v>919</v>
      </c>
      <c r="D460" t="str">
        <f>HYPERLINK("https://talan.bank.gov.ua/get-user-certificate/w2_U6QuVqBEjuo1my8SU","Завантажити сертифікат")</f>
        <v>Завантажити сертифікат</v>
      </c>
    </row>
    <row r="461" spans="1:4" x14ac:dyDescent="0.3">
      <c r="A461" s="4">
        <v>460</v>
      </c>
      <c r="B461" t="s">
        <v>920</v>
      </c>
      <c r="C461" t="s">
        <v>921</v>
      </c>
      <c r="D461" t="str">
        <f>HYPERLINK("https://talan.bank.gov.ua/get-user-certificate/w2_U6MmQGsQQRevWZO4v","Завантажити сертифікат")</f>
        <v>Завантажити сертифікат</v>
      </c>
    </row>
    <row r="462" spans="1:4" x14ac:dyDescent="0.3">
      <c r="A462" s="4">
        <v>461</v>
      </c>
      <c r="B462" t="s">
        <v>922</v>
      </c>
      <c r="C462" t="s">
        <v>923</v>
      </c>
      <c r="D462" t="str">
        <f>HYPERLINK("https://talan.bank.gov.ua/get-user-certificate/w2_U6_NDqON7zWdhLyFy","Завантажити сертифікат")</f>
        <v>Завантажити сертифікат</v>
      </c>
    </row>
    <row r="463" spans="1:4" x14ac:dyDescent="0.3">
      <c r="A463" s="4">
        <v>462</v>
      </c>
      <c r="B463" t="s">
        <v>924</v>
      </c>
      <c r="C463" t="s">
        <v>925</v>
      </c>
      <c r="D463" t="str">
        <f>HYPERLINK("https://talan.bank.gov.ua/get-user-certificate/w2_U6cx1rY2IpWzyK5x4","Завантажити сертифікат")</f>
        <v>Завантажити сертифікат</v>
      </c>
    </row>
    <row r="464" spans="1:4" x14ac:dyDescent="0.3">
      <c r="A464" s="4">
        <v>463</v>
      </c>
      <c r="B464" t="s">
        <v>926</v>
      </c>
      <c r="C464" t="s">
        <v>927</v>
      </c>
      <c r="D464" t="str">
        <f>HYPERLINK("https://talan.bank.gov.ua/get-user-certificate/w2_U6MYkSLJh6n09mg55","Завантажити сертифікат")</f>
        <v>Завантажити сертифікат</v>
      </c>
    </row>
    <row r="465" spans="1:4" x14ac:dyDescent="0.3">
      <c r="A465" s="4">
        <v>464</v>
      </c>
      <c r="B465" t="s">
        <v>928</v>
      </c>
      <c r="C465" t="s">
        <v>929</v>
      </c>
      <c r="D465" t="str">
        <f>HYPERLINK("https://talan.bank.gov.ua/get-user-certificate/w2_U6g7MS20XHKKUeU44","Завантажити сертифікат")</f>
        <v>Завантажити сертифікат</v>
      </c>
    </row>
    <row r="466" spans="1:4" x14ac:dyDescent="0.3">
      <c r="A466" s="4">
        <v>465</v>
      </c>
      <c r="B466" t="s">
        <v>930</v>
      </c>
      <c r="C466" t="s">
        <v>931</v>
      </c>
      <c r="D466" t="str">
        <f>HYPERLINK("https://talan.bank.gov.ua/get-user-certificate/w2_U6Epb55ccw738CayM","Завантажити сертифікат")</f>
        <v>Завантажити сертифікат</v>
      </c>
    </row>
    <row r="467" spans="1:4" x14ac:dyDescent="0.3">
      <c r="A467" s="4">
        <v>466</v>
      </c>
      <c r="B467" t="s">
        <v>932</v>
      </c>
      <c r="C467" t="s">
        <v>933</v>
      </c>
      <c r="D467" t="str">
        <f>HYPERLINK("https://talan.bank.gov.ua/get-user-certificate/w2_U6wcr5OC6X3x4wILy","Завантажити сертифікат")</f>
        <v>Завантажити сертифікат</v>
      </c>
    </row>
    <row r="468" spans="1:4" x14ac:dyDescent="0.3">
      <c r="A468" s="4">
        <v>467</v>
      </c>
      <c r="B468" t="s">
        <v>934</v>
      </c>
      <c r="C468" t="s">
        <v>935</v>
      </c>
      <c r="D468" t="str">
        <f>HYPERLINK("https://talan.bank.gov.ua/get-user-certificate/w2_U6EP1iqppwmDuLoZ6","Завантажити сертифікат")</f>
        <v>Завантажити сертифікат</v>
      </c>
    </row>
    <row r="469" spans="1:4" x14ac:dyDescent="0.3">
      <c r="A469" s="4">
        <v>468</v>
      </c>
      <c r="B469" t="s">
        <v>936</v>
      </c>
      <c r="C469" t="s">
        <v>937</v>
      </c>
      <c r="D469" t="str">
        <f>HYPERLINK("https://talan.bank.gov.ua/get-user-certificate/w2_U6e5dwKeyUJanNmz7","Завантажити сертифікат")</f>
        <v>Завантажити сертифікат</v>
      </c>
    </row>
    <row r="470" spans="1:4" x14ac:dyDescent="0.3">
      <c r="A470" s="4">
        <v>469</v>
      </c>
      <c r="B470" t="s">
        <v>938</v>
      </c>
      <c r="C470" t="s">
        <v>939</v>
      </c>
      <c r="D470" t="str">
        <f>HYPERLINK("https://talan.bank.gov.ua/get-user-certificate/w2_U6huPAzG1REtONyBV","Завантажити сертифікат")</f>
        <v>Завантажити сертифікат</v>
      </c>
    </row>
    <row r="471" spans="1:4" x14ac:dyDescent="0.3">
      <c r="A471" s="4">
        <v>470</v>
      </c>
      <c r="B471" t="s">
        <v>940</v>
      </c>
      <c r="C471" t="s">
        <v>941</v>
      </c>
      <c r="D471" t="str">
        <f>HYPERLINK("https://talan.bank.gov.ua/get-user-certificate/w2_U69_lGvJbp8roIQ7G","Завантажити сертифікат")</f>
        <v>Завантажити сертифікат</v>
      </c>
    </row>
    <row r="472" spans="1:4" x14ac:dyDescent="0.3">
      <c r="A472" s="4">
        <v>471</v>
      </c>
      <c r="B472" t="s">
        <v>942</v>
      </c>
      <c r="C472" t="s">
        <v>943</v>
      </c>
      <c r="D472" t="str">
        <f>HYPERLINK("https://talan.bank.gov.ua/get-user-certificate/w2_U6IfSddJwokg1S8_h","Завантажити сертифікат")</f>
        <v>Завантажити сертифікат</v>
      </c>
    </row>
    <row r="473" spans="1:4" x14ac:dyDescent="0.3">
      <c r="A473" s="4">
        <v>472</v>
      </c>
      <c r="B473" t="s">
        <v>944</v>
      </c>
      <c r="C473" t="s">
        <v>945</v>
      </c>
      <c r="D473" t="str">
        <f>HYPERLINK("https://talan.bank.gov.ua/get-user-certificate/w2_U67GfSVfP3-0WRfgP","Завантажити сертифікат")</f>
        <v>Завантажити сертифікат</v>
      </c>
    </row>
    <row r="474" spans="1:4" x14ac:dyDescent="0.3">
      <c r="A474" s="4">
        <v>473</v>
      </c>
      <c r="B474" t="s">
        <v>946</v>
      </c>
      <c r="C474" t="s">
        <v>947</v>
      </c>
      <c r="D474" t="str">
        <f>HYPERLINK("https://talan.bank.gov.ua/get-user-certificate/w2_U6pYkOx_7zH1ZRHd3","Завантажити сертифікат")</f>
        <v>Завантажити сертифікат</v>
      </c>
    </row>
    <row r="475" spans="1:4" x14ac:dyDescent="0.3">
      <c r="A475" s="4">
        <v>474</v>
      </c>
      <c r="B475" t="s">
        <v>948</v>
      </c>
      <c r="C475" t="s">
        <v>949</v>
      </c>
      <c r="D475" t="str">
        <f>HYPERLINK("https://talan.bank.gov.ua/get-user-certificate/w2_U614WYFwsc4fG0lEO","Завантажити сертифікат")</f>
        <v>Завантажити сертифікат</v>
      </c>
    </row>
    <row r="476" spans="1:4" x14ac:dyDescent="0.3">
      <c r="A476" s="4">
        <v>475</v>
      </c>
      <c r="B476" t="s">
        <v>950</v>
      </c>
      <c r="C476" t="s">
        <v>951</v>
      </c>
      <c r="D476" t="str">
        <f>HYPERLINK("https://talan.bank.gov.ua/get-user-certificate/w2_U6V5pVHdISO8f3de7","Завантажити сертифікат")</f>
        <v>Завантажити сертифікат</v>
      </c>
    </row>
    <row r="477" spans="1:4" x14ac:dyDescent="0.3">
      <c r="A477" s="4">
        <v>476</v>
      </c>
      <c r="B477" t="s">
        <v>952</v>
      </c>
      <c r="C477" t="s">
        <v>953</v>
      </c>
      <c r="D477" t="str">
        <f>HYPERLINK("https://talan.bank.gov.ua/get-user-certificate/w2_U6afKft2e6KOiySo0","Завантажити сертифікат")</f>
        <v>Завантажити сертифікат</v>
      </c>
    </row>
    <row r="478" spans="1:4" x14ac:dyDescent="0.3">
      <c r="A478" s="4">
        <v>477</v>
      </c>
      <c r="B478" t="s">
        <v>954</v>
      </c>
      <c r="C478" t="s">
        <v>955</v>
      </c>
      <c r="D478" t="str">
        <f>HYPERLINK("https://talan.bank.gov.ua/get-user-certificate/w2_U6MLCGTo663WJqy2f","Завантажити сертифікат")</f>
        <v>Завантажити сертифікат</v>
      </c>
    </row>
    <row r="479" spans="1:4" x14ac:dyDescent="0.3">
      <c r="A479" s="4">
        <v>478</v>
      </c>
      <c r="B479" t="s">
        <v>956</v>
      </c>
      <c r="C479" t="s">
        <v>957</v>
      </c>
      <c r="D479" t="str">
        <f>HYPERLINK("https://talan.bank.gov.ua/get-user-certificate/w2_U6aMm2SEXjHROpJj2","Завантажити сертифікат")</f>
        <v>Завантажити сертифікат</v>
      </c>
    </row>
    <row r="480" spans="1:4" x14ac:dyDescent="0.3">
      <c r="A480" s="4">
        <v>479</v>
      </c>
      <c r="B480" t="s">
        <v>958</v>
      </c>
      <c r="C480" t="s">
        <v>959</v>
      </c>
      <c r="D480" t="str">
        <f>HYPERLINK("https://talan.bank.gov.ua/get-user-certificate/w2_U6A8ZYRKuZbDGY3_F","Завантажити сертифікат")</f>
        <v>Завантажити сертифікат</v>
      </c>
    </row>
    <row r="481" spans="1:4" x14ac:dyDescent="0.3">
      <c r="A481" s="4">
        <v>480</v>
      </c>
      <c r="B481" t="s">
        <v>960</v>
      </c>
      <c r="C481" t="s">
        <v>961</v>
      </c>
      <c r="D481" t="str">
        <f>HYPERLINK("https://talan.bank.gov.ua/get-user-certificate/w2_U62IX9i9nOUQFV_ic","Завантажити сертифікат")</f>
        <v>Завантажити сертифікат</v>
      </c>
    </row>
    <row r="482" spans="1:4" x14ac:dyDescent="0.3">
      <c r="A482" s="4">
        <v>481</v>
      </c>
      <c r="B482" t="s">
        <v>962</v>
      </c>
      <c r="C482" t="s">
        <v>963</v>
      </c>
      <c r="D482" t="str">
        <f>HYPERLINK("https://talan.bank.gov.ua/get-user-certificate/w2_U6iszk4st0jdv2H0P","Завантажити сертифікат")</f>
        <v>Завантажити сертифікат</v>
      </c>
    </row>
    <row r="483" spans="1:4" x14ac:dyDescent="0.3">
      <c r="A483" s="4">
        <v>482</v>
      </c>
      <c r="B483" t="s">
        <v>964</v>
      </c>
      <c r="C483" t="s">
        <v>965</v>
      </c>
      <c r="D483" t="str">
        <f>HYPERLINK("https://talan.bank.gov.ua/get-user-certificate/w2_U6rx1Djzs9NCXP1ZI","Завантажити сертифікат")</f>
        <v>Завантажити сертифікат</v>
      </c>
    </row>
    <row r="484" spans="1:4" x14ac:dyDescent="0.3">
      <c r="A484" s="4">
        <v>483</v>
      </c>
      <c r="B484" t="s">
        <v>966</v>
      </c>
      <c r="C484" t="s">
        <v>967</v>
      </c>
      <c r="D484" t="str">
        <f>HYPERLINK("https://talan.bank.gov.ua/get-user-certificate/w2_U6p_uKVV95mZSwdU4","Завантажити сертифікат")</f>
        <v>Завантажити сертифікат</v>
      </c>
    </row>
    <row r="485" spans="1:4" x14ac:dyDescent="0.3">
      <c r="A485" s="4">
        <v>484</v>
      </c>
      <c r="B485" t="s">
        <v>968</v>
      </c>
      <c r="C485" t="s">
        <v>969</v>
      </c>
      <c r="D485" t="str">
        <f>HYPERLINK("https://talan.bank.gov.ua/get-user-certificate/w2_U60MIJpF9CnR4frwV","Завантажити сертифікат")</f>
        <v>Завантажити сертифікат</v>
      </c>
    </row>
    <row r="486" spans="1:4" x14ac:dyDescent="0.3">
      <c r="A486" s="4">
        <v>485</v>
      </c>
      <c r="B486" t="s">
        <v>970</v>
      </c>
      <c r="C486" t="s">
        <v>971</v>
      </c>
      <c r="D486" t="str">
        <f>HYPERLINK("https://talan.bank.gov.ua/get-user-certificate/w2_U6Y2csJ6KiAiUzDva","Завантажити сертифікат")</f>
        <v>Завантажити сертифікат</v>
      </c>
    </row>
    <row r="487" spans="1:4" x14ac:dyDescent="0.3">
      <c r="A487" s="4">
        <v>486</v>
      </c>
      <c r="B487" t="s">
        <v>972</v>
      </c>
      <c r="C487" t="s">
        <v>973</v>
      </c>
      <c r="D487" t="str">
        <f>HYPERLINK("https://talan.bank.gov.ua/get-user-certificate/w2_U6A7TYeuocjpE-ZuU","Завантажити сертифікат")</f>
        <v>Завантажити сертифікат</v>
      </c>
    </row>
    <row r="488" spans="1:4" x14ac:dyDescent="0.3">
      <c r="A488" s="4">
        <v>487</v>
      </c>
      <c r="B488" t="s">
        <v>974</v>
      </c>
      <c r="C488" t="s">
        <v>975</v>
      </c>
      <c r="D488" t="str">
        <f>HYPERLINK("https://talan.bank.gov.ua/get-user-certificate/w2_U6CG4L1U6CIOdCRp7","Завантажити сертифікат")</f>
        <v>Завантажити сертифікат</v>
      </c>
    </row>
    <row r="489" spans="1:4" x14ac:dyDescent="0.3">
      <c r="A489" s="4">
        <v>488</v>
      </c>
      <c r="B489" t="s">
        <v>976</v>
      </c>
      <c r="C489" t="s">
        <v>977</v>
      </c>
      <c r="D489" t="str">
        <f>HYPERLINK("https://talan.bank.gov.ua/get-user-certificate/w2_U680rTj5FCZ60dDp6","Завантажити сертифікат")</f>
        <v>Завантажити сертифікат</v>
      </c>
    </row>
    <row r="490" spans="1:4" x14ac:dyDescent="0.3">
      <c r="A490" s="4">
        <v>489</v>
      </c>
      <c r="B490" t="s">
        <v>978</v>
      </c>
      <c r="C490" t="s">
        <v>979</v>
      </c>
      <c r="D490" t="str">
        <f>HYPERLINK("https://talan.bank.gov.ua/get-user-certificate/w2_U6742NKczSY6Zy0Xb","Завантажити сертифікат")</f>
        <v>Завантажити сертифікат</v>
      </c>
    </row>
    <row r="491" spans="1:4" x14ac:dyDescent="0.3">
      <c r="A491" s="4">
        <v>490</v>
      </c>
      <c r="B491" t="s">
        <v>980</v>
      </c>
      <c r="C491" t="s">
        <v>981</v>
      </c>
      <c r="D491" t="str">
        <f>HYPERLINK("https://talan.bank.gov.ua/get-user-certificate/w2_U6FBpYA9-W9deTDsc","Завантажити сертифікат")</f>
        <v>Завантажити сертифікат</v>
      </c>
    </row>
    <row r="492" spans="1:4" x14ac:dyDescent="0.3">
      <c r="A492" s="4">
        <v>491</v>
      </c>
      <c r="B492" t="s">
        <v>982</v>
      </c>
      <c r="C492" t="s">
        <v>983</v>
      </c>
      <c r="D492" t="str">
        <f>HYPERLINK("https://talan.bank.gov.ua/get-user-certificate/w2_U6VlWdFbQgDjNdqOX","Завантажити сертифікат")</f>
        <v>Завантажити сертифікат</v>
      </c>
    </row>
    <row r="493" spans="1:4" x14ac:dyDescent="0.3">
      <c r="A493" s="4">
        <v>492</v>
      </c>
      <c r="B493" t="s">
        <v>984</v>
      </c>
      <c r="C493" t="s">
        <v>985</v>
      </c>
      <c r="D493" t="str">
        <f>HYPERLINK("https://talan.bank.gov.ua/get-user-certificate/w2_U6FhQCyO8oLQ3gx4r","Завантажити сертифікат")</f>
        <v>Завантажити сертифікат</v>
      </c>
    </row>
    <row r="494" spans="1:4" x14ac:dyDescent="0.3">
      <c r="A494" s="4">
        <v>493</v>
      </c>
      <c r="B494" t="s">
        <v>986</v>
      </c>
      <c r="C494" t="s">
        <v>987</v>
      </c>
      <c r="D494" t="str">
        <f>HYPERLINK("https://talan.bank.gov.ua/get-user-certificate/w2_U6W4-dcu0ou0is23j","Завантажити сертифікат")</f>
        <v>Завантажити сертифікат</v>
      </c>
    </row>
    <row r="495" spans="1:4" x14ac:dyDescent="0.3">
      <c r="A495" s="4">
        <v>494</v>
      </c>
      <c r="B495" t="s">
        <v>988</v>
      </c>
      <c r="C495" t="s">
        <v>989</v>
      </c>
      <c r="D495" t="str">
        <f>HYPERLINK("https://talan.bank.gov.ua/get-user-certificate/w2_U662elxwPkBMum5ov","Завантажити сертифікат")</f>
        <v>Завантажити сертифікат</v>
      </c>
    </row>
    <row r="496" spans="1:4" x14ac:dyDescent="0.3">
      <c r="A496" s="4">
        <v>495</v>
      </c>
      <c r="B496" t="s">
        <v>990</v>
      </c>
      <c r="C496" t="s">
        <v>991</v>
      </c>
      <c r="D496" t="str">
        <f>HYPERLINK("https://talan.bank.gov.ua/get-user-certificate/w2_U6k4_BgdF8yQ0Eaqx","Завантажити сертифікат")</f>
        <v>Завантажити сертифікат</v>
      </c>
    </row>
    <row r="497" spans="1:4" x14ac:dyDescent="0.3">
      <c r="A497" s="4">
        <v>496</v>
      </c>
      <c r="B497" t="s">
        <v>992</v>
      </c>
      <c r="C497" t="s">
        <v>993</v>
      </c>
      <c r="D497" t="str">
        <f>HYPERLINK("https://talan.bank.gov.ua/get-user-certificate/w2_U6b_hAkFG0e950YP4","Завантажити сертифікат")</f>
        <v>Завантажити сертифікат</v>
      </c>
    </row>
    <row r="498" spans="1:4" x14ac:dyDescent="0.3">
      <c r="A498" s="4">
        <v>497</v>
      </c>
      <c r="B498" t="s">
        <v>994</v>
      </c>
      <c r="C498" t="s">
        <v>995</v>
      </c>
      <c r="D498" t="str">
        <f>HYPERLINK("https://talan.bank.gov.ua/get-user-certificate/w2_U6Ct-tabh3AoMkxu5","Завантажити сертифікат")</f>
        <v>Завантажити сертифікат</v>
      </c>
    </row>
    <row r="499" spans="1:4" x14ac:dyDescent="0.3">
      <c r="A499" s="4">
        <v>498</v>
      </c>
      <c r="B499" t="s">
        <v>996</v>
      </c>
      <c r="C499" t="s">
        <v>997</v>
      </c>
      <c r="D499" t="str">
        <f>HYPERLINK("https://talan.bank.gov.ua/get-user-certificate/w2_U6u5hxKMl5ty8aN5b","Завантажити сертифікат")</f>
        <v>Завантажити сертифікат</v>
      </c>
    </row>
    <row r="500" spans="1:4" x14ac:dyDescent="0.3">
      <c r="A500" s="4">
        <v>499</v>
      </c>
      <c r="B500" t="s">
        <v>998</v>
      </c>
      <c r="C500" t="s">
        <v>999</v>
      </c>
      <c r="D500" t="str">
        <f>HYPERLINK("https://talan.bank.gov.ua/get-user-certificate/w2_U68SQiNYyYWRyiJuv","Завантажити сертифікат")</f>
        <v>Завантажити сертифікат</v>
      </c>
    </row>
    <row r="501" spans="1:4" x14ac:dyDescent="0.3">
      <c r="A501" s="4">
        <v>500</v>
      </c>
      <c r="B501" t="s">
        <v>1000</v>
      </c>
      <c r="C501" t="s">
        <v>1001</v>
      </c>
      <c r="D501" t="str">
        <f>HYPERLINK("https://talan.bank.gov.ua/get-user-certificate/w2_U6CLTp_xB_vz5w64l","Завантажити сертифікат")</f>
        <v>Завантажити сертифікат</v>
      </c>
    </row>
    <row r="502" spans="1:4" x14ac:dyDescent="0.3">
      <c r="A502" s="4">
        <v>501</v>
      </c>
      <c r="B502" t="s">
        <v>1002</v>
      </c>
      <c r="C502" t="s">
        <v>1003</v>
      </c>
      <c r="D502" t="str">
        <f>HYPERLINK("https://talan.bank.gov.ua/get-user-certificate/w2_U6mTutLvzEtPgVCaL","Завантажити сертифікат")</f>
        <v>Завантажити сертифікат</v>
      </c>
    </row>
    <row r="503" spans="1:4" x14ac:dyDescent="0.3">
      <c r="A503" s="4">
        <v>502</v>
      </c>
      <c r="B503" t="s">
        <v>1004</v>
      </c>
      <c r="C503" t="s">
        <v>1005</v>
      </c>
      <c r="D503" t="str">
        <f>HYPERLINK("https://talan.bank.gov.ua/get-user-certificate/w2_U6HpFtTGz_0q136tq","Завантажити сертифікат")</f>
        <v>Завантажити сертифікат</v>
      </c>
    </row>
    <row r="504" spans="1:4" x14ac:dyDescent="0.3">
      <c r="A504" s="4">
        <v>503</v>
      </c>
      <c r="B504" t="s">
        <v>1006</v>
      </c>
      <c r="C504" t="s">
        <v>1007</v>
      </c>
      <c r="D504" t="str">
        <f>HYPERLINK("https://talan.bank.gov.ua/get-user-certificate/w2_U6JsPM9MkTGzyRdr4","Завантажити сертифікат")</f>
        <v>Завантажити сертифікат</v>
      </c>
    </row>
    <row r="505" spans="1:4" x14ac:dyDescent="0.3">
      <c r="A505" s="4">
        <v>504</v>
      </c>
      <c r="B505" t="s">
        <v>1008</v>
      </c>
      <c r="C505" t="s">
        <v>1009</v>
      </c>
      <c r="D505" t="str">
        <f>HYPERLINK("https://talan.bank.gov.ua/get-user-certificate/w2_U61xhYSL7O7I8BZ5l","Завантажити сертифікат")</f>
        <v>Завантажити сертифікат</v>
      </c>
    </row>
    <row r="506" spans="1:4" x14ac:dyDescent="0.3">
      <c r="A506" s="4">
        <v>505</v>
      </c>
      <c r="B506" t="s">
        <v>1010</v>
      </c>
      <c r="C506" t="s">
        <v>1011</v>
      </c>
      <c r="D506" t="str">
        <f>HYPERLINK("https://talan.bank.gov.ua/get-user-certificate/w2_U6RsMEuYEk4z-s-er","Завантажити сертифікат")</f>
        <v>Завантажити сертифікат</v>
      </c>
    </row>
    <row r="507" spans="1:4" x14ac:dyDescent="0.3">
      <c r="A507" s="4">
        <v>506</v>
      </c>
      <c r="B507" t="s">
        <v>1012</v>
      </c>
      <c r="C507" t="s">
        <v>1013</v>
      </c>
      <c r="D507" t="str">
        <f>HYPERLINK("https://talan.bank.gov.ua/get-user-certificate/w2_U6Zwqujox4oitni_N","Завантажити сертифікат")</f>
        <v>Завантажити сертифікат</v>
      </c>
    </row>
    <row r="508" spans="1:4" x14ac:dyDescent="0.3">
      <c r="A508" s="4">
        <v>507</v>
      </c>
      <c r="B508" t="s">
        <v>1014</v>
      </c>
      <c r="C508" t="s">
        <v>1015</v>
      </c>
      <c r="D508" t="str">
        <f>HYPERLINK("https://talan.bank.gov.ua/get-user-certificate/w2_U66gQHJ3_W5CuCshh","Завантажити сертифікат")</f>
        <v>Завантажити сертифікат</v>
      </c>
    </row>
    <row r="509" spans="1:4" x14ac:dyDescent="0.3">
      <c r="A509" s="4">
        <v>508</v>
      </c>
      <c r="B509" t="s">
        <v>1016</v>
      </c>
      <c r="C509" t="s">
        <v>1017</v>
      </c>
      <c r="D509" t="str">
        <f>HYPERLINK("https://talan.bank.gov.ua/get-user-certificate/w2_U6ZDVHT_63cvD2GxD","Завантажити сертифікат")</f>
        <v>Завантажити сертифікат</v>
      </c>
    </row>
    <row r="510" spans="1:4" x14ac:dyDescent="0.3">
      <c r="A510" s="4">
        <v>509</v>
      </c>
      <c r="B510" t="s">
        <v>1018</v>
      </c>
      <c r="C510" t="s">
        <v>1019</v>
      </c>
      <c r="D510" t="str">
        <f>HYPERLINK("https://talan.bank.gov.ua/get-user-certificate/w2_U6KwkZM6r7lmUtAyN","Завантажити сертифікат")</f>
        <v>Завантажити сертифікат</v>
      </c>
    </row>
    <row r="511" spans="1:4" x14ac:dyDescent="0.3">
      <c r="A511" s="4">
        <v>510</v>
      </c>
      <c r="B511" t="s">
        <v>1020</v>
      </c>
      <c r="C511" t="s">
        <v>1021</v>
      </c>
      <c r="D511" t="str">
        <f>HYPERLINK("https://talan.bank.gov.ua/get-user-certificate/w2_U6Lu5KWqREu4QGL1t","Завантажити сертифікат")</f>
        <v>Завантажити сертифікат</v>
      </c>
    </row>
    <row r="512" spans="1:4" x14ac:dyDescent="0.3">
      <c r="A512" s="4">
        <v>511</v>
      </c>
      <c r="B512" t="s">
        <v>1022</v>
      </c>
      <c r="C512" t="s">
        <v>1023</v>
      </c>
      <c r="D512" t="str">
        <f>HYPERLINK("https://talan.bank.gov.ua/get-user-certificate/w2_U68KUbThp28dcUaTt","Завантажити сертифікат")</f>
        <v>Завантажити сертифікат</v>
      </c>
    </row>
    <row r="513" spans="1:4" x14ac:dyDescent="0.3">
      <c r="A513" s="4">
        <v>512</v>
      </c>
      <c r="B513" t="s">
        <v>1024</v>
      </c>
      <c r="C513" t="s">
        <v>1025</v>
      </c>
      <c r="D513" t="str">
        <f>HYPERLINK("https://talan.bank.gov.ua/get-user-certificate/w2_U6sniJJgNm8nEQkN3","Завантажити сертифікат")</f>
        <v>Завантажити сертифікат</v>
      </c>
    </row>
    <row r="514" spans="1:4" x14ac:dyDescent="0.3">
      <c r="A514" s="4">
        <v>513</v>
      </c>
      <c r="B514" t="s">
        <v>1026</v>
      </c>
      <c r="C514" t="s">
        <v>1027</v>
      </c>
      <c r="D514" t="str">
        <f>HYPERLINK("https://talan.bank.gov.ua/get-user-certificate/w2_U67rLV0IlN9kGml0O","Завантажити сертифікат")</f>
        <v>Завантажити сертифікат</v>
      </c>
    </row>
    <row r="515" spans="1:4" x14ac:dyDescent="0.3">
      <c r="A515" s="4">
        <v>514</v>
      </c>
      <c r="B515" t="s">
        <v>1028</v>
      </c>
      <c r="C515" t="s">
        <v>1029</v>
      </c>
      <c r="D515" t="str">
        <f>HYPERLINK("https://talan.bank.gov.ua/get-user-certificate/w2_U6jZj0A2VZKWqk-Sl","Завантажити сертифікат")</f>
        <v>Завантажити сертифікат</v>
      </c>
    </row>
    <row r="516" spans="1:4" x14ac:dyDescent="0.3">
      <c r="A516" s="4">
        <v>515</v>
      </c>
      <c r="B516" t="s">
        <v>1030</v>
      </c>
      <c r="C516" t="s">
        <v>1031</v>
      </c>
      <c r="D516" t="str">
        <f>HYPERLINK("https://talan.bank.gov.ua/get-user-certificate/w2_U6TOS6SyI6Z6FxGnm","Завантажити сертифікат")</f>
        <v>Завантажити сертифікат</v>
      </c>
    </row>
    <row r="517" spans="1:4" x14ac:dyDescent="0.3">
      <c r="A517" s="4">
        <v>516</v>
      </c>
      <c r="B517" t="s">
        <v>1032</v>
      </c>
      <c r="C517" t="s">
        <v>1033</v>
      </c>
      <c r="D517" t="str">
        <f>HYPERLINK("https://talan.bank.gov.ua/get-user-certificate/w2_U6XarorqjA4ipfUis","Завантажити сертифікат")</f>
        <v>Завантажити сертифікат</v>
      </c>
    </row>
    <row r="518" spans="1:4" x14ac:dyDescent="0.3">
      <c r="A518" s="4">
        <v>517</v>
      </c>
      <c r="B518" t="s">
        <v>1034</v>
      </c>
      <c r="C518" t="s">
        <v>1035</v>
      </c>
      <c r="D518" t="str">
        <f>HYPERLINK("https://talan.bank.gov.ua/get-user-certificate/w2_U6_VuNHjyXTYjZVIy","Завантажити сертифікат")</f>
        <v>Завантажити сертифікат</v>
      </c>
    </row>
    <row r="519" spans="1:4" x14ac:dyDescent="0.3">
      <c r="A519" s="4">
        <v>518</v>
      </c>
      <c r="B519" t="s">
        <v>1036</v>
      </c>
      <c r="C519" t="s">
        <v>1037</v>
      </c>
      <c r="D519" t="str">
        <f>HYPERLINK("https://talan.bank.gov.ua/get-user-certificate/w2_U6DAA4BWr7Eq9yd_D","Завантажити сертифікат")</f>
        <v>Завантажити сертифікат</v>
      </c>
    </row>
    <row r="520" spans="1:4" x14ac:dyDescent="0.3">
      <c r="A520" s="4">
        <v>519</v>
      </c>
      <c r="B520" t="s">
        <v>1038</v>
      </c>
      <c r="C520" t="s">
        <v>1039</v>
      </c>
      <c r="D520" t="str">
        <f>HYPERLINK("https://talan.bank.gov.ua/get-user-certificate/w2_U6szkUTo39Ei1FG1L","Завантажити сертифікат")</f>
        <v>Завантажити сертифікат</v>
      </c>
    </row>
    <row r="521" spans="1:4" x14ac:dyDescent="0.3">
      <c r="A521" s="4">
        <v>520</v>
      </c>
      <c r="B521" t="s">
        <v>1040</v>
      </c>
      <c r="C521" t="s">
        <v>1041</v>
      </c>
      <c r="D521" t="str">
        <f>HYPERLINK("https://talan.bank.gov.ua/get-user-certificate/w2_U6eb2qNIxV6TbNhJl","Завантажити сертифікат")</f>
        <v>Завантажити сертифікат</v>
      </c>
    </row>
    <row r="522" spans="1:4" x14ac:dyDescent="0.3">
      <c r="A522" s="4">
        <v>521</v>
      </c>
      <c r="B522" t="s">
        <v>1042</v>
      </c>
      <c r="C522" t="s">
        <v>1043</v>
      </c>
      <c r="D522" t="str">
        <f>HYPERLINK("https://talan.bank.gov.ua/get-user-certificate/w2_U6bQy2pjih068dB5L","Завантажити сертифікат")</f>
        <v>Завантажити сертифікат</v>
      </c>
    </row>
    <row r="523" spans="1:4" x14ac:dyDescent="0.3">
      <c r="A523" s="4">
        <v>522</v>
      </c>
      <c r="B523" t="s">
        <v>1044</v>
      </c>
      <c r="C523" t="s">
        <v>1045</v>
      </c>
      <c r="D523" t="str">
        <f>HYPERLINK("https://talan.bank.gov.ua/get-user-certificate/w2_U6HuKAjkR58GmQi6N","Завантажити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D2" r:id="rId1" tooltip="Завантажити сертифікат" display="Завантажити сертифікат"/>
    <hyperlink ref="D3" r:id="rId2" tooltip="Завантажити сертифікат" display="Завантажити сертифікат"/>
    <hyperlink ref="D4" r:id="rId3" tooltip="Завантажити сертифікат" display="Завантажити сертифікат"/>
    <hyperlink ref="D5" r:id="rId4" tooltip="Завантажити сертифікат" display="Завантажити сертифікат"/>
    <hyperlink ref="D6" r:id="rId5" tooltip="Завантажити сертифікат" display="Завантажити сертифікат"/>
    <hyperlink ref="D7" r:id="rId6" tooltip="Завантажити сертифікат" display="Завантажити сертифікат"/>
    <hyperlink ref="D8" r:id="rId7" tooltip="Завантажити сертифікат" display="Завантажити сертифікат"/>
    <hyperlink ref="D9" r:id="rId8" tooltip="Завантажити сертифікат" display="Завантажити сертифікат"/>
    <hyperlink ref="D10" r:id="rId9" tooltip="Завантажити сертифікат" display="Завантажити сертифікат"/>
    <hyperlink ref="D11" r:id="rId10" tooltip="Завантажити сертифікат" display="Завантажити сертифікат"/>
    <hyperlink ref="D12" r:id="rId11" tooltip="Завантажити сертифікат" display="Завантажити сертифікат"/>
    <hyperlink ref="D13" r:id="rId12" tooltip="Завантажити сертифікат" display="Завантажити сертифікат"/>
    <hyperlink ref="D14" r:id="rId13" tooltip="Завантажити сертифікат" display="Завантажити сертифікат"/>
    <hyperlink ref="D15" r:id="rId14" tooltip="Завантажити сертифікат" display="Завантажити сертифікат"/>
    <hyperlink ref="D16" r:id="rId15" tooltip="Завантажити сертифікат" display="Завантажити сертифікат"/>
    <hyperlink ref="D17" r:id="rId16" tooltip="Завантажити сертифікат" display="Завантажити сертифікат"/>
    <hyperlink ref="D18" r:id="rId17" tooltip="Завантажити сертифікат" display="Завантажити сертифікат"/>
    <hyperlink ref="D19" r:id="rId18" tooltip="Завантажити сертифікат" display="Завантажити сертифікат"/>
    <hyperlink ref="D20" r:id="rId19" tooltip="Завантажити сертифікат" display="Завантажити сертифікат"/>
    <hyperlink ref="D21" r:id="rId20" tooltip="Завантажити сертифікат" display="Завантажити сертифікат"/>
    <hyperlink ref="D22" r:id="rId21" tooltip="Завантажити сертифікат" display="Завантажити сертифікат"/>
    <hyperlink ref="D23" r:id="rId22" tooltip="Завантажити сертифікат" display="Завантажити сертифікат"/>
    <hyperlink ref="D24" r:id="rId23" tooltip="Завантажити сертифікат" display="Завантажити сертифікат"/>
    <hyperlink ref="D25" r:id="rId24" tooltip="Завантажити сертифікат" display="Завантажити сертифікат"/>
    <hyperlink ref="D26" r:id="rId25" tooltip="Завантажити сертифікат" display="Завантажити сертифікат"/>
    <hyperlink ref="D27" r:id="rId26" tooltip="Завантажити сертифікат" display="Завантажити сертифікат"/>
    <hyperlink ref="D28" r:id="rId27" tooltip="Завантажити сертифікат" display="Завантажити сертифікат"/>
    <hyperlink ref="D29" r:id="rId28" tooltip="Завантажити сертифікат" display="Завантажити сертифікат"/>
    <hyperlink ref="D30" r:id="rId29" tooltip="Завантажити сертифікат" display="Завантажити сертифікат"/>
    <hyperlink ref="D31" r:id="rId30" tooltip="Завантажити сертифікат" display="Завантажити сертифікат"/>
    <hyperlink ref="D32" r:id="rId31" tooltip="Завантажити сертифікат" display="Завантажити сертифікат"/>
    <hyperlink ref="D33" r:id="rId32" tooltip="Завантажити сертифікат" display="Завантажити сертифікат"/>
    <hyperlink ref="D34" r:id="rId33" tooltip="Завантажити сертифікат" display="Завантажити сертифікат"/>
    <hyperlink ref="D35" r:id="rId34" tooltip="Завантажити сертифікат" display="Завантажити сертифікат"/>
    <hyperlink ref="D36" r:id="rId35" tooltip="Завантажити сертифікат" display="Завантажити сертифікат"/>
    <hyperlink ref="D37" r:id="rId36" tooltip="Завантажити сертифікат" display="Завантажити сертифікат"/>
    <hyperlink ref="D38" r:id="rId37" tooltip="Завантажити сертифікат" display="Завантажити сертифікат"/>
    <hyperlink ref="D39" r:id="rId38" tooltip="Завантажити сертифікат" display="Завантажити сертифікат"/>
    <hyperlink ref="D40" r:id="rId39" tooltip="Завантажити сертифікат" display="Завантажити сертифікат"/>
    <hyperlink ref="D41" r:id="rId40" tooltip="Завантажити сертифікат" display="Завантажити сертифікат"/>
    <hyperlink ref="D42" r:id="rId41" tooltip="Завантажити сертифікат" display="Завантажити сертифікат"/>
    <hyperlink ref="D43" r:id="rId42" tooltip="Завантажити сертифікат" display="Завантажити сертифікат"/>
    <hyperlink ref="D44" r:id="rId43" tooltip="Завантажити сертифікат" display="Завантажити сертифікат"/>
    <hyperlink ref="D45" r:id="rId44" tooltip="Завантажити сертифікат" display="Завантажити сертифікат"/>
    <hyperlink ref="D46" r:id="rId45" tooltip="Завантажити сертифікат" display="Завантажити сертифікат"/>
    <hyperlink ref="D47" r:id="rId46" tooltip="Завантажити сертифікат" display="Завантажити сертифікат"/>
    <hyperlink ref="D48" r:id="rId47" tooltip="Завантажити сертифікат" display="Завантажити сертифікат"/>
    <hyperlink ref="D49" r:id="rId48" tooltip="Завантажити сертифікат" display="Завантажити сертифікат"/>
    <hyperlink ref="D50" r:id="rId49" tooltip="Завантажити сертифікат" display="Завантажити сертифікат"/>
    <hyperlink ref="D51" r:id="rId50" tooltip="Завантажити сертифікат" display="Завантажити сертифікат"/>
    <hyperlink ref="D52" r:id="rId51" tooltip="Завантажити сертифікат" display="Завантажити сертифікат"/>
    <hyperlink ref="D53" r:id="rId52" tooltip="Завантажити сертифікат" display="Завантажити сертифікат"/>
    <hyperlink ref="D54" r:id="rId53" tooltip="Завантажити сертифікат" display="Завантажити сертифікат"/>
    <hyperlink ref="D55" r:id="rId54" tooltip="Завантажити сертифікат" display="Завантажити сертифікат"/>
    <hyperlink ref="D56" r:id="rId55" tooltip="Завантажити сертифікат" display="Завантажити сертифікат"/>
    <hyperlink ref="D57" r:id="rId56" tooltip="Завантажити сертифікат" display="Завантажити сертифікат"/>
    <hyperlink ref="D58" r:id="rId57" tooltip="Завантажити сертифікат" display="Завантажити сертифікат"/>
    <hyperlink ref="D59" r:id="rId58" tooltip="Завантажити сертифікат" display="Завантажити сертифікат"/>
    <hyperlink ref="D60" r:id="rId59" tooltip="Завантажити сертифікат" display="Завантажити сертифікат"/>
    <hyperlink ref="D61" r:id="rId60" tooltip="Завантажити сертифікат" display="Завантажити сертифікат"/>
    <hyperlink ref="D62" r:id="rId61" tooltip="Завантажити сертифікат" display="Завантажити сертифікат"/>
    <hyperlink ref="D63" r:id="rId62" tooltip="Завантажити сертифікат" display="Завантажити сертифікат"/>
    <hyperlink ref="D64" r:id="rId63" tooltip="Завантажити сертифікат" display="Завантажити сертифікат"/>
    <hyperlink ref="D65" r:id="rId64" tooltip="Завантажити сертифікат" display="Завантажити сертифікат"/>
    <hyperlink ref="D66" r:id="rId65" tooltip="Завантажити сертифікат" display="Завантажити сертифікат"/>
    <hyperlink ref="D67" r:id="rId66" tooltip="Завантажити сертифікат" display="Завантажити сертифікат"/>
    <hyperlink ref="D68" r:id="rId67" tooltip="Завантажити сертифікат" display="Завантажити сертифікат"/>
    <hyperlink ref="D69" r:id="rId68" tooltip="Завантажити сертифікат" display="Завантажити сертифікат"/>
    <hyperlink ref="D70" r:id="rId69" tooltip="Завантажити сертифікат" display="Завантажити сертифікат"/>
    <hyperlink ref="D71" r:id="rId70" tooltip="Завантажити сертифікат" display="Завантажити сертифікат"/>
    <hyperlink ref="D72" r:id="rId71" tooltip="Завантажити сертифікат" display="Завантажити сертифікат"/>
    <hyperlink ref="D73" r:id="rId72" tooltip="Завантажити сертифікат" display="Завантажити сертифікат"/>
    <hyperlink ref="D74" r:id="rId73" tooltip="Завантажити сертифікат" display="Завантажити сертифікат"/>
    <hyperlink ref="D75" r:id="rId74" tooltip="Завантажити сертифікат" display="Завантажити сертифікат"/>
    <hyperlink ref="D76" r:id="rId75" tooltip="Завантажити сертифікат" display="Завантажити сертифікат"/>
    <hyperlink ref="D77" r:id="rId76" tooltip="Завантажити сертифікат" display="Завантажити сертифікат"/>
    <hyperlink ref="D78" r:id="rId77" tooltip="Завантажити сертифікат" display="Завантажити сертифікат"/>
    <hyperlink ref="D79" r:id="rId78" tooltip="Завантажити сертифікат" display="Завантажити сертифікат"/>
    <hyperlink ref="D80" r:id="rId79" tooltip="Завантажити сертифікат" display="Завантажити сертифікат"/>
    <hyperlink ref="D81" r:id="rId80" tooltip="Завантажити сертифікат" display="Завантажити сертифікат"/>
    <hyperlink ref="D82" r:id="rId81" tooltip="Завантажити сертифікат" display="Завантажити сертифікат"/>
    <hyperlink ref="D83" r:id="rId82" tooltip="Завантажити сертифікат" display="Завантажити сертифікат"/>
    <hyperlink ref="D84" r:id="rId83" tooltip="Завантажити сертифікат" display="Завантажити сертифікат"/>
    <hyperlink ref="D85" r:id="rId84" tooltip="Завантажити сертифікат" display="Завантажити сертифікат"/>
    <hyperlink ref="D86" r:id="rId85" tooltip="Завантажити сертифікат" display="Завантажити сертифікат"/>
    <hyperlink ref="D87" r:id="rId86" tooltip="Завантажити сертифікат" display="Завантажити сертифікат"/>
    <hyperlink ref="D88" r:id="rId87" tooltip="Завантажити сертифікат" display="Завантажити сертифікат"/>
    <hyperlink ref="D89" r:id="rId88" tooltip="Завантажити сертифікат" display="Завантажити сертифікат"/>
    <hyperlink ref="D90" r:id="rId89" tooltip="Завантажити сертифікат" display="Завантажити сертифікат"/>
    <hyperlink ref="D91" r:id="rId90" tooltip="Завантажити сертифікат" display="Завантажити сертифікат"/>
    <hyperlink ref="D92" r:id="rId91" tooltip="Завантажити сертифікат" display="Завантажити сертифікат"/>
    <hyperlink ref="D93" r:id="rId92" tooltip="Завантажити сертифікат" display="Завантажити сертифікат"/>
    <hyperlink ref="D94" r:id="rId93" tooltip="Завантажити сертифікат" display="Завантажити сертифікат"/>
    <hyperlink ref="D95" r:id="rId94" tooltip="Завантажити сертифікат" display="Завантажити сертифікат"/>
    <hyperlink ref="D96" r:id="rId95" tooltip="Завантажити сертифікат" display="Завантажити сертифікат"/>
    <hyperlink ref="D97" r:id="rId96" tooltip="Завантажити сертифікат" display="Завантажити сертифікат"/>
    <hyperlink ref="D98" r:id="rId97" tooltip="Завантажити сертифікат" display="Завантажити сертифікат"/>
    <hyperlink ref="D99" r:id="rId98" tooltip="Завантажити сертифікат" display="Завантажити сертифікат"/>
    <hyperlink ref="D100" r:id="rId99" tooltip="Завантажити сертифікат" display="Завантажити сертифікат"/>
    <hyperlink ref="D101" r:id="rId100" tooltip="Завантажити сертифікат" display="Завантажити сертифікат"/>
    <hyperlink ref="D102" r:id="rId101" tooltip="Завантажити сертифікат" display="Завантажити сертифікат"/>
    <hyperlink ref="D103" r:id="rId102" tooltip="Завантажити сертифікат" display="Завантажити сертифікат"/>
    <hyperlink ref="D104" r:id="rId103" tooltip="Завантажити сертифікат" display="Завантажити сертифікат"/>
    <hyperlink ref="D105" r:id="rId104" tooltip="Завантажити сертифікат" display="Завантажити сертифікат"/>
    <hyperlink ref="D106" r:id="rId105" tooltip="Завантажити сертифікат" display="Завантажити сертифікат"/>
    <hyperlink ref="D107" r:id="rId106" tooltip="Завантажити сертифікат" display="Завантажити сертифікат"/>
    <hyperlink ref="D108" r:id="rId107" tooltip="Завантажити сертифікат" display="Завантажити сертифікат"/>
    <hyperlink ref="D109" r:id="rId108" tooltip="Завантажити сертифікат" display="Завантажити сертифікат"/>
    <hyperlink ref="D110" r:id="rId109" tooltip="Завантажити сертифікат" display="Завантажити сертифікат"/>
    <hyperlink ref="D111" r:id="rId110" tooltip="Завантажити сертифікат" display="Завантажити сертифікат"/>
    <hyperlink ref="D112" r:id="rId111" tooltip="Завантажити сертифікат" display="Завантажити сертифікат"/>
    <hyperlink ref="D113" r:id="rId112" tooltip="Завантажити сертифікат" display="Завантажити сертифікат"/>
    <hyperlink ref="D114" r:id="rId113" tooltip="Завантажити сертифікат" display="Завантажити сертифікат"/>
    <hyperlink ref="D115" r:id="rId114" tooltip="Завантажити сертифікат" display="Завантажити сертифікат"/>
    <hyperlink ref="D116" r:id="rId115" tooltip="Завантажити сертифікат" display="Завантажити сертифікат"/>
    <hyperlink ref="D117" r:id="rId116" tooltip="Завантажити сертифікат" display="Завантажити сертифікат"/>
    <hyperlink ref="D118" r:id="rId117" tooltip="Завантажити сертифікат" display="Завантажити сертифікат"/>
    <hyperlink ref="D119" r:id="rId118" tooltip="Завантажити сертифікат" display="Завантажити сертифікат"/>
    <hyperlink ref="D120" r:id="rId119" tooltip="Завантажити сертифікат" display="Завантажити сертифікат"/>
    <hyperlink ref="D121" r:id="rId120" tooltip="Завантажити сертифікат" display="Завантажити сертифікат"/>
    <hyperlink ref="D122" r:id="rId121" tooltip="Завантажити сертифікат" display="Завантажити сертифікат"/>
    <hyperlink ref="D123" r:id="rId122" tooltip="Завантажити сертифікат" display="Завантажити сертифікат"/>
    <hyperlink ref="D124" r:id="rId123" tooltip="Завантажити сертифікат" display="Завантажити сертифікат"/>
    <hyperlink ref="D125" r:id="rId124" tooltip="Завантажити сертифікат" display="Завантажити сертифікат"/>
    <hyperlink ref="D126" r:id="rId125" tooltip="Завантажити сертифікат" display="Завантажити сертифікат"/>
    <hyperlink ref="D127" r:id="rId126" tooltip="Завантажити сертифікат" display="Завантажити сертифікат"/>
    <hyperlink ref="D128" r:id="rId127" tooltip="Завантажити сертифікат" display="Завантажити сертифікат"/>
    <hyperlink ref="D129" r:id="rId128" tooltip="Завантажити сертифікат" display="Завантажити сертифікат"/>
    <hyperlink ref="D130" r:id="rId129" tooltip="Завантажити сертифікат" display="Завантажити сертифікат"/>
    <hyperlink ref="D131" r:id="rId130" tooltip="Завантажити сертифікат" display="Завантажити сертифікат"/>
    <hyperlink ref="D132" r:id="rId131" tooltip="Завантажити сертифікат" display="Завантажити сертифікат"/>
    <hyperlink ref="D133" r:id="rId132" tooltip="Завантажити сертифікат" display="Завантажити сертифікат"/>
    <hyperlink ref="D134" r:id="rId133" tooltip="Завантажити сертифікат" display="Завантажити сертифікат"/>
    <hyperlink ref="D135" r:id="rId134" tooltip="Завантажити сертифікат" display="Завантажити сертифікат"/>
    <hyperlink ref="D136" r:id="rId135" tooltip="Завантажити сертифікат" display="Завантажити сертифікат"/>
    <hyperlink ref="D137" r:id="rId136" tooltip="Завантажити сертифікат" display="Завантажити сертифікат"/>
    <hyperlink ref="D138" r:id="rId137" tooltip="Завантажити сертифікат" display="Завантажити сертифікат"/>
    <hyperlink ref="D139" r:id="rId138" tooltip="Завантажити сертифікат" display="Завантажити сертифікат"/>
    <hyperlink ref="D140" r:id="rId139" tooltip="Завантажити сертифікат" display="Завантажити сертифікат"/>
    <hyperlink ref="D141" r:id="rId140" tooltip="Завантажити сертифікат" display="Завантажити сертифікат"/>
    <hyperlink ref="D142" r:id="rId141" tooltip="Завантажити сертифікат" display="Завантажити сертифікат"/>
    <hyperlink ref="D143" r:id="rId142" tooltip="Завантажити сертифікат" display="Завантажити сертифікат"/>
    <hyperlink ref="D144" r:id="rId143" tooltip="Завантажити сертифікат" display="Завантажити сертифікат"/>
    <hyperlink ref="D145" r:id="rId144" tooltip="Завантажити сертифікат" display="Завантажити сертифікат"/>
    <hyperlink ref="D146" r:id="rId145" tooltip="Завантажити сертифікат" display="Завантажити сертифікат"/>
    <hyperlink ref="D147" r:id="rId146" tooltip="Завантажити сертифікат" display="Завантажити сертифікат"/>
    <hyperlink ref="D148" r:id="rId147" tooltip="Завантажити сертифікат" display="Завантажити сертифікат"/>
    <hyperlink ref="D149" r:id="rId148" tooltip="Завантажити сертифікат" display="Завантажити сертифікат"/>
    <hyperlink ref="D150" r:id="rId149" tooltip="Завантажити сертифікат" display="Завантажити сертифікат"/>
    <hyperlink ref="D151" r:id="rId150" tooltip="Завантажити сертифікат" display="Завантажити сертифікат"/>
    <hyperlink ref="D152" r:id="rId151" tooltip="Завантажити сертифікат" display="Завантажити сертифікат"/>
    <hyperlink ref="D153" r:id="rId152" tooltip="Завантажити сертифікат" display="Завантажити сертифікат"/>
    <hyperlink ref="D154" r:id="rId153" tooltip="Завантажити сертифікат" display="Завантажити сертифікат"/>
    <hyperlink ref="D155" r:id="rId154" tooltip="Завантажити сертифікат" display="Завантажити сертифікат"/>
    <hyperlink ref="D156" r:id="rId155" tooltip="Завантажити сертифікат" display="Завантажити сертифікат"/>
    <hyperlink ref="D157" r:id="rId156" tooltip="Завантажити сертифікат" display="Завантажити сертифікат"/>
    <hyperlink ref="D158" r:id="rId157" tooltip="Завантажити сертифікат" display="Завантажити сертифікат"/>
    <hyperlink ref="D159" r:id="rId158" tooltip="Завантажити сертифікат" display="Завантажити сертифікат"/>
    <hyperlink ref="D160" r:id="rId159" tooltip="Завантажити сертифікат" display="Завантажити сертифікат"/>
    <hyperlink ref="D161" r:id="rId160" tooltip="Завантажити сертифікат" display="Завантажити сертифікат"/>
    <hyperlink ref="D162" r:id="rId161" tooltip="Завантажити сертифікат" display="Завантажити сертифікат"/>
    <hyperlink ref="D163" r:id="rId162" tooltip="Завантажити сертифікат" display="Завантажити сертифікат"/>
    <hyperlink ref="D164" r:id="rId163" tooltip="Завантажити сертифікат" display="Завантажити сертифікат"/>
    <hyperlink ref="D165" r:id="rId164" tooltip="Завантажити сертифікат" display="Завантажити сертифікат"/>
    <hyperlink ref="D166" r:id="rId165" tooltip="Завантажити сертифікат" display="Завантажити сертифікат"/>
    <hyperlink ref="D167" r:id="rId166" tooltip="Завантажити сертифікат" display="Завантажити сертифікат"/>
    <hyperlink ref="D168" r:id="rId167" tooltip="Завантажити сертифікат" display="Завантажити сертифікат"/>
    <hyperlink ref="D169" r:id="rId168" tooltip="Завантажити сертифікат" display="Завантажити сертифікат"/>
    <hyperlink ref="D170" r:id="rId169" tooltip="Завантажити сертифікат" display="Завантажити сертифікат"/>
    <hyperlink ref="D171" r:id="rId170" tooltip="Завантажити сертифікат" display="Завантажити сертифікат"/>
    <hyperlink ref="D172" r:id="rId171" tooltip="Завантажити сертифікат" display="Завантажити сертифікат"/>
    <hyperlink ref="D173" r:id="rId172" tooltip="Завантажити сертифікат" display="Завантажити сертифікат"/>
    <hyperlink ref="D174" r:id="rId173" tooltip="Завантажити сертифікат" display="Завантажити сертифікат"/>
    <hyperlink ref="D175" r:id="rId174" tooltip="Завантажити сертифікат" display="Завантажити сертифікат"/>
    <hyperlink ref="D176" r:id="rId175" tooltip="Завантажити сертифікат" display="Завантажити сертифікат"/>
    <hyperlink ref="D177" r:id="rId176" tooltip="Завантажити сертифікат" display="Завантажити сертифікат"/>
    <hyperlink ref="D178" r:id="rId177" tooltip="Завантажити сертифікат" display="Завантажити сертифікат"/>
    <hyperlink ref="D179" r:id="rId178" tooltip="Завантажити сертифікат" display="Завантажити сертифікат"/>
    <hyperlink ref="D180" r:id="rId179" tooltip="Завантажити сертифікат" display="Завантажити сертифікат"/>
    <hyperlink ref="D181" r:id="rId180" tooltip="Завантажити сертифікат" display="Завантажити сертифікат"/>
    <hyperlink ref="D182" r:id="rId181" tooltip="Завантажити сертифікат" display="Завантажити сертифікат"/>
    <hyperlink ref="D183" r:id="rId182" tooltip="Завантажити сертифікат" display="Завантажити сертифікат"/>
    <hyperlink ref="D184" r:id="rId183" tooltip="Завантажити сертифікат" display="Завантажити сертифікат"/>
    <hyperlink ref="D185" r:id="rId184" tooltip="Завантажити сертифікат" display="Завантажити сертифікат"/>
    <hyperlink ref="D186" r:id="rId185" tooltip="Завантажити сертифікат" display="Завантажити сертифікат"/>
    <hyperlink ref="D187" r:id="rId186" tooltip="Завантажити сертифікат" display="Завантажити сертифікат"/>
    <hyperlink ref="D188" r:id="rId187" tooltip="Завантажити сертифікат" display="Завантажити сертифікат"/>
    <hyperlink ref="D189" r:id="rId188" tooltip="Завантажити сертифікат" display="Завантажити сертифікат"/>
    <hyperlink ref="D190" r:id="rId189" tooltip="Завантажити сертифікат" display="Завантажити сертифікат"/>
    <hyperlink ref="D191" r:id="rId190" tooltip="Завантажити сертифікат" display="Завантажити сертифікат"/>
    <hyperlink ref="D192" r:id="rId191" tooltip="Завантажити сертифікат" display="Завантажити сертифікат"/>
    <hyperlink ref="D193" r:id="rId192" tooltip="Завантажити сертифікат" display="Завантажити сертифікат"/>
    <hyperlink ref="D194" r:id="rId193" tooltip="Завантажити сертифікат" display="Завантажити сертифікат"/>
    <hyperlink ref="D195" r:id="rId194" tooltip="Завантажити сертифікат" display="Завантажити сертифікат"/>
    <hyperlink ref="D196" r:id="rId195" tooltip="Завантажити сертифікат" display="Завантажити сертифікат"/>
    <hyperlink ref="D197" r:id="rId196" tooltip="Завантажити сертифікат" display="Завантажити сертифікат"/>
    <hyperlink ref="D198" r:id="rId197" tooltip="Завантажити сертифікат" display="Завантажити сертифікат"/>
    <hyperlink ref="D199" r:id="rId198" tooltip="Завантажити сертифікат" display="Завантажити сертифікат"/>
    <hyperlink ref="D200" r:id="rId199" tooltip="Завантажити сертифікат" display="Завантажити сертифікат"/>
    <hyperlink ref="D201" r:id="rId200" tooltip="Завантажити сертифікат" display="Завантажити сертифікат"/>
    <hyperlink ref="D202" r:id="rId201" tooltip="Завантажити сертифікат" display="Завантажити сертифікат"/>
    <hyperlink ref="D203" r:id="rId202" tooltip="Завантажити сертифікат" display="Завантажити сертифікат"/>
    <hyperlink ref="D204" r:id="rId203" tooltip="Завантажити сертифікат" display="Завантажити сертифікат"/>
    <hyperlink ref="D205" r:id="rId204" tooltip="Завантажити сертифікат" display="Завантажити сертифікат"/>
    <hyperlink ref="D206" r:id="rId205" tooltip="Завантажити сертифікат" display="Завантажити сертифікат"/>
    <hyperlink ref="D207" r:id="rId206" tooltip="Завантажити сертифікат" display="Завантажити сертифікат"/>
    <hyperlink ref="D208" r:id="rId207" tooltip="Завантажити сертифікат" display="Завантажити сертифікат"/>
    <hyperlink ref="D209" r:id="rId208" tooltip="Завантажити сертифікат" display="Завантажити сертифікат"/>
    <hyperlink ref="D210" r:id="rId209" tooltip="Завантажити сертифікат" display="Завантажити сертифікат"/>
    <hyperlink ref="D211" r:id="rId210" tooltip="Завантажити сертифікат" display="Завантажити сертифікат"/>
    <hyperlink ref="D212" r:id="rId211" tooltip="Завантажити сертифікат" display="Завантажити сертифікат"/>
    <hyperlink ref="D213" r:id="rId212" tooltip="Завантажити сертифікат" display="Завантажити сертифікат"/>
    <hyperlink ref="D214" r:id="rId213" tooltip="Завантажити сертифікат" display="Завантажити сертифікат"/>
    <hyperlink ref="D215" r:id="rId214" tooltip="Завантажити сертифікат" display="Завантажити сертифікат"/>
    <hyperlink ref="D216" r:id="rId215" tooltip="Завантажити сертифікат" display="Завантажити сертифікат"/>
    <hyperlink ref="D217" r:id="rId216" tooltip="Завантажити сертифікат" display="Завантажити сертифікат"/>
    <hyperlink ref="D218" r:id="rId217" tooltip="Завантажити сертифікат" display="Завантажити сертифікат"/>
    <hyperlink ref="D219" r:id="rId218" tooltip="Завантажити сертифікат" display="Завантажити сертифікат"/>
    <hyperlink ref="D220" r:id="rId219" tooltip="Завантажити сертифікат" display="Завантажити сертифікат"/>
    <hyperlink ref="D221" r:id="rId220" tooltip="Завантажити сертифікат" display="Завантажити сертифікат"/>
    <hyperlink ref="D222" r:id="rId221" tooltip="Завантажити сертифікат" display="Завантажити сертифікат"/>
    <hyperlink ref="D223" r:id="rId222" tooltip="Завантажити сертифікат" display="Завантажити сертифікат"/>
    <hyperlink ref="D224" r:id="rId223" tooltip="Завантажити сертифікат" display="Завантажити сертифікат"/>
    <hyperlink ref="D225" r:id="rId224" tooltip="Завантажити сертифікат" display="Завантажити сертифікат"/>
    <hyperlink ref="D226" r:id="rId225" tooltip="Завантажити сертифікат" display="Завантажити сертифікат"/>
    <hyperlink ref="D227" r:id="rId226" tooltip="Завантажити сертифікат" display="Завантажити сертифікат"/>
    <hyperlink ref="D228" r:id="rId227" tooltip="Завантажити сертифікат" display="Завантажити сертифікат"/>
    <hyperlink ref="D229" r:id="rId228" tooltip="Завантажити сертифікат" display="Завантажити сертифікат"/>
    <hyperlink ref="D230" r:id="rId229" tooltip="Завантажити сертифікат" display="Завантажити сертифікат"/>
    <hyperlink ref="D231" r:id="rId230" tooltip="Завантажити сертифікат" display="Завантажити сертифікат"/>
    <hyperlink ref="D232" r:id="rId231" tooltip="Завантажити сертифікат" display="Завантажити сертифікат"/>
    <hyperlink ref="D233" r:id="rId232" tooltip="Завантажити сертифікат" display="Завантажити сертифікат"/>
    <hyperlink ref="D234" r:id="rId233" tooltip="Завантажити сертифікат" display="Завантажити сертифікат"/>
    <hyperlink ref="D235" r:id="rId234" tooltip="Завантажити сертифікат" display="Завантажити сертифікат"/>
    <hyperlink ref="D236" r:id="rId235" tooltip="Завантажити сертифікат" display="Завантажити сертифікат"/>
    <hyperlink ref="D237" r:id="rId236" tooltip="Завантажити сертифікат" display="Завантажити сертифікат"/>
    <hyperlink ref="D238" r:id="rId237" tooltip="Завантажити сертифікат" display="Завантажити сертифікат"/>
    <hyperlink ref="D239" r:id="rId238" tooltip="Завантажити сертифікат" display="Завантажити сертифікат"/>
    <hyperlink ref="D240" r:id="rId239" tooltip="Завантажити сертифікат" display="Завантажити сертифікат"/>
    <hyperlink ref="D241" r:id="rId240" tooltip="Завантажити сертифікат" display="Завантажити сертифікат"/>
    <hyperlink ref="D242" r:id="rId241" tooltip="Завантажити сертифікат" display="Завантажити сертифікат"/>
    <hyperlink ref="D243" r:id="rId242" tooltip="Завантажити сертифікат" display="Завантажити сертифікат"/>
    <hyperlink ref="D244" r:id="rId243" tooltip="Завантажити сертифікат" display="Завантажити сертифікат"/>
    <hyperlink ref="D245" r:id="rId244" tooltip="Завантажити сертифікат" display="Завантажити сертифікат"/>
    <hyperlink ref="D246" r:id="rId245" tooltip="Завантажити сертифікат" display="Завантажити сертифікат"/>
    <hyperlink ref="D247" r:id="rId246" tooltip="Завантажити сертифікат" display="Завантажити сертифікат"/>
    <hyperlink ref="D248" r:id="rId247" tooltip="Завантажити сертифікат" display="Завантажити сертифікат"/>
    <hyperlink ref="D249" r:id="rId248" tooltip="Завантажити сертифікат" display="Завантажити сертифікат"/>
    <hyperlink ref="D250" r:id="rId249" tooltip="Завантажити сертифікат" display="Завантажити сертифікат"/>
    <hyperlink ref="D251" r:id="rId250" tooltip="Завантажити сертифікат" display="Завантажити сертифікат"/>
    <hyperlink ref="D252" r:id="rId251" tooltip="Завантажити сертифікат" display="Завантажити сертифікат"/>
    <hyperlink ref="D253" r:id="rId252" tooltip="Завантажити сертифікат" display="Завантажити сертифікат"/>
    <hyperlink ref="D254" r:id="rId253" tooltip="Завантажити сертифікат" display="Завантажити сертифікат"/>
    <hyperlink ref="D255" r:id="rId254" tooltip="Завантажити сертифікат" display="Завантажити сертифікат"/>
    <hyperlink ref="D256" r:id="rId255" tooltip="Завантажити сертифікат" display="Завантажити сертифікат"/>
    <hyperlink ref="D257" r:id="rId256" tooltip="Завантажити сертифікат" display="Завантажити сертифікат"/>
    <hyperlink ref="D258" r:id="rId257" tooltip="Завантажити сертифікат" display="Завантажити сертифікат"/>
    <hyperlink ref="D259" r:id="rId258" tooltip="Завантажити сертифікат" display="Завантажити сертифікат"/>
    <hyperlink ref="D260" r:id="rId259" tooltip="Завантажити сертифікат" display="Завантажити сертифікат"/>
    <hyperlink ref="D261" r:id="rId260" tooltip="Завантажити сертифікат" display="Завантажити сертифікат"/>
    <hyperlink ref="D262" r:id="rId261" tooltip="Завантажити сертифікат" display="Завантажити сертифікат"/>
    <hyperlink ref="D263" r:id="rId262" tooltip="Завантажити сертифікат" display="Завантажити сертифікат"/>
    <hyperlink ref="D264" r:id="rId263" tooltip="Завантажити сертифікат" display="Завантажити сертифікат"/>
    <hyperlink ref="D265" r:id="rId264" tooltip="Завантажити сертифікат" display="Завантажити сертифікат"/>
    <hyperlink ref="D266" r:id="rId265" tooltip="Завантажити сертифікат" display="Завантажити сертифікат"/>
    <hyperlink ref="D267" r:id="rId266" tooltip="Завантажити сертифікат" display="Завантажити сертифікат"/>
    <hyperlink ref="D268" r:id="rId267" tooltip="Завантажити сертифікат" display="Завантажити сертифікат"/>
    <hyperlink ref="D269" r:id="rId268" tooltip="Завантажити сертифікат" display="Завантажити сертифікат"/>
    <hyperlink ref="D270" r:id="rId269" tooltip="Завантажити сертифікат" display="Завантажити сертифікат"/>
    <hyperlink ref="D271" r:id="rId270" tooltip="Завантажити сертифікат" display="Завантажити сертифікат"/>
    <hyperlink ref="D272" r:id="rId271" tooltip="Завантажити сертифікат" display="Завантажити сертифікат"/>
    <hyperlink ref="D273" r:id="rId272" tooltip="Завантажити сертифікат" display="Завантажити сертифікат"/>
    <hyperlink ref="D274" r:id="rId273" tooltip="Завантажити сертифікат" display="Завантажити сертифікат"/>
    <hyperlink ref="D275" r:id="rId274" tooltip="Завантажити сертифікат" display="Завантажити сертифікат"/>
    <hyperlink ref="D276" r:id="rId275" tooltip="Завантажити сертифікат" display="Завантажити сертифікат"/>
    <hyperlink ref="D277" r:id="rId276" tooltip="Завантажити сертифікат" display="Завантажити сертифікат"/>
    <hyperlink ref="D278" r:id="rId277" tooltip="Завантажити сертифікат" display="Завантажити сертифікат"/>
    <hyperlink ref="D279" r:id="rId278" tooltip="Завантажити сертифікат" display="Завантажити сертифікат"/>
    <hyperlink ref="D280" r:id="rId279" tooltip="Завантажити сертифікат" display="Завантажити сертифікат"/>
    <hyperlink ref="D281" r:id="rId280" tooltip="Завантажити сертифікат" display="Завантажити сертифікат"/>
    <hyperlink ref="D282" r:id="rId281" tooltip="Завантажити сертифікат" display="Завантажити сертифікат"/>
    <hyperlink ref="D283" r:id="rId282" tooltip="Завантажити сертифікат" display="Завантажити сертифікат"/>
    <hyperlink ref="D284" r:id="rId283" tooltip="Завантажити сертифікат" display="Завантажити сертифікат"/>
    <hyperlink ref="D285" r:id="rId284" tooltip="Завантажити сертифікат" display="Завантажити сертифікат"/>
    <hyperlink ref="D286" r:id="rId285" tooltip="Завантажити сертифікат" display="Завантажити сертифікат"/>
    <hyperlink ref="D287" r:id="rId286" tooltip="Завантажити сертифікат" display="Завантажити сертифікат"/>
    <hyperlink ref="D288" r:id="rId287" tooltip="Завантажити сертифікат" display="Завантажити сертифікат"/>
    <hyperlink ref="D289" r:id="rId288" tooltip="Завантажити сертифікат" display="Завантажити сертифікат"/>
    <hyperlink ref="D290" r:id="rId289" tooltip="Завантажити сертифікат" display="Завантажити сертифікат"/>
    <hyperlink ref="D291" r:id="rId290" tooltip="Завантажити сертифікат" display="Завантажити сертифікат"/>
    <hyperlink ref="D292" r:id="rId291" tooltip="Завантажити сертифікат" display="Завантажити сертифікат"/>
    <hyperlink ref="D293" r:id="rId292" tooltip="Завантажити сертифікат" display="Завантажити сертифікат"/>
    <hyperlink ref="D294" r:id="rId293" tooltip="Завантажити сертифікат" display="Завантажити сертифікат"/>
    <hyperlink ref="D295" r:id="rId294" tooltip="Завантажити сертифікат" display="Завантажити сертифікат"/>
    <hyperlink ref="D296" r:id="rId295" tooltip="Завантажити сертифікат" display="Завантажити сертифікат"/>
    <hyperlink ref="D297" r:id="rId296" tooltip="Завантажити сертифікат" display="Завантажити сертифікат"/>
    <hyperlink ref="D298" r:id="rId297" tooltip="Завантажити сертифікат" display="Завантажити сертифікат"/>
    <hyperlink ref="D299" r:id="rId298" tooltip="Завантажити сертифікат" display="Завантажити сертифікат"/>
    <hyperlink ref="D300" r:id="rId299" tooltip="Завантажити сертифікат" display="Завантажити сертифікат"/>
    <hyperlink ref="D301" r:id="rId300" tooltip="Завантажити сертифікат" display="Завантажити сертифікат"/>
    <hyperlink ref="D302" r:id="rId301" tooltip="Завантажити сертифікат" display="Завантажити сертифікат"/>
    <hyperlink ref="D303" r:id="rId302" tooltip="Завантажити сертифікат" display="Завантажити сертифікат"/>
    <hyperlink ref="D304" r:id="rId303" tooltip="Завантажити сертифікат" display="Завантажити сертифікат"/>
    <hyperlink ref="D305" r:id="rId304" tooltip="Завантажити сертифікат" display="Завантажити сертифікат"/>
    <hyperlink ref="D306" r:id="rId305" tooltip="Завантажити сертифікат" display="Завантажити сертифікат"/>
    <hyperlink ref="D307" r:id="rId306" tooltip="Завантажити сертифікат" display="Завантажити сертифікат"/>
    <hyperlink ref="D308" r:id="rId307" tooltip="Завантажити сертифікат" display="Завантажити сертифікат"/>
    <hyperlink ref="D309" r:id="rId308" tooltip="Завантажити сертифікат" display="Завантажити сертифікат"/>
    <hyperlink ref="D310" r:id="rId309" tooltip="Завантажити сертифікат" display="Завантажити сертифікат"/>
    <hyperlink ref="D311" r:id="rId310" tooltip="Завантажити сертифікат" display="Завантажити сертифікат"/>
    <hyperlink ref="D312" r:id="rId311" tooltip="Завантажити сертифікат" display="Завантажити сертифікат"/>
    <hyperlink ref="D313" r:id="rId312" tooltip="Завантажити сертифікат" display="Завантажити сертифікат"/>
    <hyperlink ref="D314" r:id="rId313" tooltip="Завантажити сертифікат" display="Завантажити сертифікат"/>
    <hyperlink ref="D315" r:id="rId314" tooltip="Завантажити сертифікат" display="Завантажити сертифікат"/>
    <hyperlink ref="D316" r:id="rId315" tooltip="Завантажити сертифікат" display="Завантажити сертифікат"/>
    <hyperlink ref="D317" r:id="rId316" tooltip="Завантажити сертифікат" display="Завантажити сертифікат"/>
    <hyperlink ref="D318" r:id="rId317" tooltip="Завантажити сертифікат" display="Завантажити сертифікат"/>
    <hyperlink ref="D319" r:id="rId318" tooltip="Завантажити сертифікат" display="Завантажити сертифікат"/>
    <hyperlink ref="D320" r:id="rId319" tooltip="Завантажити сертифікат" display="Завантажити сертифікат"/>
    <hyperlink ref="D321" r:id="rId320" tooltip="Завантажити сертифікат" display="Завантажити сертифікат"/>
    <hyperlink ref="D322" r:id="rId321" tooltip="Завантажити сертифікат" display="Завантажити сертифікат"/>
    <hyperlink ref="D323" r:id="rId322" tooltip="Завантажити сертифікат" display="Завантажити сертифікат"/>
    <hyperlink ref="D324" r:id="rId323" tooltip="Завантажити сертифікат" display="Завантажити сертифікат"/>
    <hyperlink ref="D325" r:id="rId324" tooltip="Завантажити сертифікат" display="Завантажити сертифікат"/>
    <hyperlink ref="D326" r:id="rId325" tooltip="Завантажити сертифікат" display="Завантажити сертифікат"/>
    <hyperlink ref="D327" r:id="rId326" tooltip="Завантажити сертифікат" display="Завантажити сертифікат"/>
    <hyperlink ref="D328" r:id="rId327" tooltip="Завантажити сертифікат" display="Завантажити сертифікат"/>
    <hyperlink ref="D329" r:id="rId328" tooltip="Завантажити сертифікат" display="Завантажити сертифікат"/>
    <hyperlink ref="D330" r:id="rId329" tooltip="Завантажити сертифікат" display="Завантажити сертифікат"/>
    <hyperlink ref="D331" r:id="rId330" tooltip="Завантажити сертифікат" display="Завантажити сертифікат"/>
    <hyperlink ref="D332" r:id="rId331" tooltip="Завантажити сертифікат" display="Завантажити сертифікат"/>
    <hyperlink ref="D333" r:id="rId332" tooltip="Завантажити сертифікат" display="Завантажити сертифікат"/>
    <hyperlink ref="D334" r:id="rId333" tooltip="Завантажити сертифікат" display="Завантажити сертифікат"/>
    <hyperlink ref="D335" r:id="rId334" tooltip="Завантажити сертифікат" display="Завантажити сертифікат"/>
    <hyperlink ref="D336" r:id="rId335" tooltip="Завантажити сертифікат" display="Завантажити сертифікат"/>
    <hyperlink ref="D337" r:id="rId336" tooltip="Завантажити сертифікат" display="Завантажити сертифікат"/>
    <hyperlink ref="D338" r:id="rId337" tooltip="Завантажити сертифікат" display="Завантажити сертифікат"/>
    <hyperlink ref="D339" r:id="rId338" tooltip="Завантажити сертифікат" display="Завантажити сертифікат"/>
    <hyperlink ref="D340" r:id="rId339" tooltip="Завантажити сертифікат" display="Завантажити сертифікат"/>
    <hyperlink ref="D341" r:id="rId340" tooltip="Завантажити сертифікат" display="Завантажити сертифікат"/>
    <hyperlink ref="D342" r:id="rId341" tooltip="Завантажити сертифікат" display="Завантажити сертифікат"/>
    <hyperlink ref="D343" r:id="rId342" tooltip="Завантажити сертифікат" display="Завантажити сертифікат"/>
    <hyperlink ref="D344" r:id="rId343" tooltip="Завантажити сертифікат" display="Завантажити сертифікат"/>
    <hyperlink ref="D345" r:id="rId344" tooltip="Завантажити сертифікат" display="Завантажити сертифікат"/>
    <hyperlink ref="D346" r:id="rId345" tooltip="Завантажити сертифікат" display="Завантажити сертифікат"/>
    <hyperlink ref="D347" r:id="rId346" tooltip="Завантажити сертифікат" display="Завантажити сертифікат"/>
    <hyperlink ref="D348" r:id="rId347" tooltip="Завантажити сертифікат" display="Завантажити сертифікат"/>
    <hyperlink ref="D349" r:id="rId348" tooltip="Завантажити сертифікат" display="Завантажити сертифікат"/>
    <hyperlink ref="D350" r:id="rId349" tooltip="Завантажити сертифікат" display="Завантажити сертифікат"/>
    <hyperlink ref="D351" r:id="rId350" tooltip="Завантажити сертифікат" display="Завантажити сертифікат"/>
    <hyperlink ref="D352" r:id="rId351" tooltip="Завантажити сертифікат" display="Завантажити сертифікат"/>
    <hyperlink ref="D353" r:id="rId352" tooltip="Завантажити сертифікат" display="Завантажити сертифікат"/>
    <hyperlink ref="D354" r:id="rId353" tooltip="Завантажити сертифікат" display="Завантажити сертифікат"/>
    <hyperlink ref="D355" r:id="rId354" tooltip="Завантажити сертифікат" display="Завантажити сертифікат"/>
    <hyperlink ref="D356" r:id="rId355" tooltip="Завантажити сертифікат" display="Завантажити сертифікат"/>
    <hyperlink ref="D357" r:id="rId356" tooltip="Завантажити сертифікат" display="Завантажити сертифікат"/>
    <hyperlink ref="D358" r:id="rId357" tooltip="Завантажити сертифікат" display="Завантажити сертифікат"/>
    <hyperlink ref="D359" r:id="rId358" tooltip="Завантажити сертифікат" display="Завантажити сертифікат"/>
    <hyperlink ref="D360" r:id="rId359" tooltip="Завантажити сертифікат" display="Завантажити сертифікат"/>
    <hyperlink ref="D361" r:id="rId360" tooltip="Завантажити сертифікат" display="Завантажити сертифікат"/>
    <hyperlink ref="D362" r:id="rId361" tooltip="Завантажити сертифікат" display="Завантажити сертифікат"/>
    <hyperlink ref="D363" r:id="rId362" tooltip="Завантажити сертифікат" display="Завантажити сертифікат"/>
    <hyperlink ref="D364" r:id="rId363" tooltip="Завантажити сертифікат" display="Завантажити сертифікат"/>
    <hyperlink ref="D365" r:id="rId364" tooltip="Завантажити сертифікат" display="Завантажити сертифікат"/>
    <hyperlink ref="D366" r:id="rId365" tooltip="Завантажити сертифікат" display="Завантажити сертифікат"/>
    <hyperlink ref="D367" r:id="rId366" tooltip="Завантажити сертифікат" display="Завантажити сертифікат"/>
    <hyperlink ref="D368" r:id="rId367" tooltip="Завантажити сертифікат" display="Завантажити сертифікат"/>
    <hyperlink ref="D369" r:id="rId368" tooltip="Завантажити сертифікат" display="Завантажити сертифікат"/>
    <hyperlink ref="D370" r:id="rId369" tooltip="Завантажити сертифікат" display="Завантажити сертифікат"/>
    <hyperlink ref="D371" r:id="rId370" tooltip="Завантажити сертифікат" display="Завантажити сертифікат"/>
    <hyperlink ref="D372" r:id="rId371" tooltip="Завантажити сертифікат" display="Завантажити сертифікат"/>
    <hyperlink ref="D373" r:id="rId372" tooltip="Завантажити сертифікат" display="Завантажити сертифікат"/>
    <hyperlink ref="D374" r:id="rId373" tooltip="Завантажити сертифікат" display="Завантажити сертифікат"/>
    <hyperlink ref="D375" r:id="rId374" tooltip="Завантажити сертифікат" display="Завантажити сертифікат"/>
    <hyperlink ref="D376" r:id="rId375" tooltip="Завантажити сертифікат" display="Завантажити сертифікат"/>
    <hyperlink ref="D377" r:id="rId376" tooltip="Завантажити сертифікат" display="Завантажити сертифікат"/>
    <hyperlink ref="D378" r:id="rId377" tooltip="Завантажити сертифікат" display="Завантажити сертифікат"/>
    <hyperlink ref="D379" r:id="rId378" tooltip="Завантажити сертифікат" display="Завантажити сертифікат"/>
    <hyperlink ref="D380" r:id="rId379" tooltip="Завантажити сертифікат" display="Завантажити сертифікат"/>
    <hyperlink ref="D381" r:id="rId380" tooltip="Завантажити сертифікат" display="Завантажити сертифікат"/>
    <hyperlink ref="D382" r:id="rId381" tooltip="Завантажити сертифікат" display="Завантажити сертифікат"/>
    <hyperlink ref="D383" r:id="rId382" tooltip="Завантажити сертифікат" display="Завантажити сертифікат"/>
    <hyperlink ref="D384" r:id="rId383" tooltip="Завантажити сертифікат" display="Завантажити сертифікат"/>
    <hyperlink ref="D385" r:id="rId384" tooltip="Завантажити сертифікат" display="Завантажити сертифікат"/>
    <hyperlink ref="D386" r:id="rId385" tooltip="Завантажити сертифікат" display="Завантажити сертифікат"/>
    <hyperlink ref="D387" r:id="rId386" tooltip="Завантажити сертифікат" display="Завантажити сертифікат"/>
    <hyperlink ref="D388" r:id="rId387" tooltip="Завантажити сертифікат" display="Завантажити сертифікат"/>
    <hyperlink ref="D389" r:id="rId388" tooltip="Завантажити сертифікат" display="Завантажити сертифікат"/>
    <hyperlink ref="D390" r:id="rId389" tooltip="Завантажити сертифікат" display="Завантажити сертифікат"/>
    <hyperlink ref="D391" r:id="rId390" tooltip="Завантажити сертифікат" display="Завантажити сертифікат"/>
    <hyperlink ref="D392" r:id="rId391" tooltip="Завантажити сертифікат" display="Завантажити сертифікат"/>
    <hyperlink ref="D393" r:id="rId392" tooltip="Завантажити сертифікат" display="Завантажити сертифікат"/>
    <hyperlink ref="D394" r:id="rId393" tooltip="Завантажити сертифікат" display="Завантажити сертифікат"/>
    <hyperlink ref="D395" r:id="rId394" tooltip="Завантажити сертифікат" display="Завантажити сертифікат"/>
    <hyperlink ref="D396" r:id="rId395" tooltip="Завантажити сертифікат" display="Завантажити сертифікат"/>
    <hyperlink ref="D397" r:id="rId396" tooltip="Завантажити сертифікат" display="Завантажити сертифікат"/>
    <hyperlink ref="D398" r:id="rId397" tooltip="Завантажити сертифікат" display="Завантажити сертифікат"/>
    <hyperlink ref="D399" r:id="rId398" tooltip="Завантажити сертифікат" display="Завантажити сертифікат"/>
    <hyperlink ref="D400" r:id="rId399" tooltip="Завантажити сертифікат" display="Завантажити сертифікат"/>
    <hyperlink ref="D401" r:id="rId400" tooltip="Завантажити сертифікат" display="Завантажити сертифікат"/>
    <hyperlink ref="D402" r:id="rId401" tooltip="Завантажити сертифікат" display="Завантажити сертифікат"/>
    <hyperlink ref="D403" r:id="rId402" tooltip="Завантажити сертифікат" display="Завантажити сертифікат"/>
    <hyperlink ref="D404" r:id="rId403" tooltip="Завантажити сертифікат" display="Завантажити сертифікат"/>
    <hyperlink ref="D405" r:id="rId404" tooltip="Завантажити сертифікат" display="Завантажити сертифікат"/>
    <hyperlink ref="D406" r:id="rId405" tooltip="Завантажити сертифікат" display="Завантажити сертифікат"/>
    <hyperlink ref="D407" r:id="rId406" tooltip="Завантажити сертифікат" display="Завантажити сертифікат"/>
    <hyperlink ref="D408" r:id="rId407" tooltip="Завантажити сертифікат" display="Завантажити сертифікат"/>
    <hyperlink ref="D409" r:id="rId408" tooltip="Завантажити сертифікат" display="Завантажити сертифікат"/>
    <hyperlink ref="D410" r:id="rId409" tooltip="Завантажити сертифікат" display="Завантажити сертифікат"/>
    <hyperlink ref="D411" r:id="rId410" tooltip="Завантажити сертифікат" display="Завантажити сертифікат"/>
    <hyperlink ref="D412" r:id="rId411" tooltip="Завантажити сертифікат" display="Завантажити сертифікат"/>
    <hyperlink ref="D413" r:id="rId412" tooltip="Завантажити сертифікат" display="Завантажити сертифікат"/>
    <hyperlink ref="D414" r:id="rId413" tooltip="Завантажити сертифікат" display="Завантажити сертифікат"/>
    <hyperlink ref="D415" r:id="rId414" tooltip="Завантажити сертифікат" display="Завантажити сертифікат"/>
    <hyperlink ref="D416" r:id="rId415" tooltip="Завантажити сертифікат" display="Завантажити сертифікат"/>
    <hyperlink ref="D417" r:id="rId416" tooltip="Завантажити сертифікат" display="Завантажити сертифікат"/>
    <hyperlink ref="D418" r:id="rId417" tooltip="Завантажити сертифікат" display="Завантажити сертифікат"/>
    <hyperlink ref="D419" r:id="rId418" tooltip="Завантажити сертифікат" display="Завантажити сертифікат"/>
    <hyperlink ref="D420" r:id="rId419" tooltip="Завантажити сертифікат" display="Завантажити сертифікат"/>
    <hyperlink ref="D421" r:id="rId420" tooltip="Завантажити сертифікат" display="Завантажити сертифікат"/>
    <hyperlink ref="D422" r:id="rId421" tooltip="Завантажити сертифікат" display="Завантажити сертифікат"/>
    <hyperlink ref="D423" r:id="rId422" tooltip="Завантажити сертифікат" display="Завантажити сертифікат"/>
    <hyperlink ref="D424" r:id="rId423" tooltip="Завантажити сертифікат" display="Завантажити сертифікат"/>
    <hyperlink ref="D425" r:id="rId424" tooltip="Завантажити сертифікат" display="Завантажити сертифікат"/>
    <hyperlink ref="D426" r:id="rId425" tooltip="Завантажити сертифікат" display="Завантажити сертифікат"/>
    <hyperlink ref="D427" r:id="rId426" tooltip="Завантажити сертифікат" display="Завантажити сертифікат"/>
    <hyperlink ref="D428" r:id="rId427" tooltip="Завантажити сертифікат" display="Завантажити сертифікат"/>
    <hyperlink ref="D429" r:id="rId428" tooltip="Завантажити сертифікат" display="Завантажити сертифікат"/>
    <hyperlink ref="D430" r:id="rId429" tooltip="Завантажити сертифікат" display="Завантажити сертифікат"/>
    <hyperlink ref="D431" r:id="rId430" tooltip="Завантажити сертифікат" display="Завантажити сертифікат"/>
    <hyperlink ref="D432" r:id="rId431" tooltip="Завантажити сертифікат" display="Завантажити сертифікат"/>
    <hyperlink ref="D433" r:id="rId432" tooltip="Завантажити сертифікат" display="Завантажити сертифікат"/>
    <hyperlink ref="D434" r:id="rId433" tooltip="Завантажити сертифікат" display="Завантажити сертифікат"/>
    <hyperlink ref="D435" r:id="rId434" tooltip="Завантажити сертифікат" display="Завантажити сертифікат"/>
    <hyperlink ref="D436" r:id="rId435" tooltip="Завантажити сертифікат" display="Завантажити сертифікат"/>
    <hyperlink ref="D437" r:id="rId436" tooltip="Завантажити сертифікат" display="Завантажити сертифікат"/>
    <hyperlink ref="D438" r:id="rId437" tooltip="Завантажити сертифікат" display="Завантажити сертифікат"/>
    <hyperlink ref="D439" r:id="rId438" tooltip="Завантажити сертифікат" display="Завантажити сертифікат"/>
    <hyperlink ref="D440" r:id="rId439" tooltip="Завантажити сертифікат" display="Завантажити сертифікат"/>
    <hyperlink ref="D441" r:id="rId440" tooltip="Завантажити сертифікат" display="Завантажити сертифікат"/>
    <hyperlink ref="D442" r:id="rId441" tooltip="Завантажити сертифікат" display="Завантажити сертифікат"/>
    <hyperlink ref="D443" r:id="rId442" tooltip="Завантажити сертифікат" display="Завантажити сертифікат"/>
    <hyperlink ref="D444" r:id="rId443" tooltip="Завантажити сертифікат" display="Завантажити сертифікат"/>
    <hyperlink ref="D445" r:id="rId444" tooltip="Завантажити сертифікат" display="Завантажити сертифікат"/>
    <hyperlink ref="D446" r:id="rId445" tooltip="Завантажити сертифікат" display="Завантажити сертифікат"/>
    <hyperlink ref="D447" r:id="rId446" tooltip="Завантажити сертифікат" display="Завантажити сертифікат"/>
    <hyperlink ref="D448" r:id="rId447" tooltip="Завантажити сертифікат" display="Завантажити сертифікат"/>
    <hyperlink ref="D449" r:id="rId448" tooltip="Завантажити сертифікат" display="Завантажити сертифікат"/>
    <hyperlink ref="D450" r:id="rId449" tooltip="Завантажити сертифікат" display="Завантажити сертифікат"/>
    <hyperlink ref="D451" r:id="rId450" tooltip="Завантажити сертифікат" display="Завантажити сертифікат"/>
    <hyperlink ref="D452" r:id="rId451" tooltip="Завантажити сертифікат" display="Завантажити сертифікат"/>
    <hyperlink ref="D453" r:id="rId452" tooltip="Завантажити сертифікат" display="Завантажити сертифікат"/>
    <hyperlink ref="D454" r:id="rId453" tooltip="Завантажити сертифікат" display="Завантажити сертифікат"/>
    <hyperlink ref="D455" r:id="rId454" tooltip="Завантажити сертифікат" display="Завантажити сертифікат"/>
    <hyperlink ref="D456" r:id="rId455" tooltip="Завантажити сертифікат" display="Завантажити сертифікат"/>
    <hyperlink ref="D457" r:id="rId456" tooltip="Завантажити сертифікат" display="Завантажити сертифікат"/>
    <hyperlink ref="D458" r:id="rId457" tooltip="Завантажити сертифікат" display="Завантажити сертифікат"/>
    <hyperlink ref="D459" r:id="rId458" tooltip="Завантажити сертифікат" display="Завантажити сертифікат"/>
    <hyperlink ref="D460" r:id="rId459" tooltip="Завантажити сертифікат" display="Завантажити сертифікат"/>
    <hyperlink ref="D461" r:id="rId460" tooltip="Завантажити сертифікат" display="Завантажити сертифікат"/>
    <hyperlink ref="D462" r:id="rId461" tooltip="Завантажити сертифікат" display="Завантажити сертифікат"/>
    <hyperlink ref="D463" r:id="rId462" tooltip="Завантажити сертифікат" display="Завантажити сертифікат"/>
    <hyperlink ref="D464" r:id="rId463" tooltip="Завантажити сертифікат" display="Завантажити сертифікат"/>
    <hyperlink ref="D465" r:id="rId464" tooltip="Завантажити сертифікат" display="Завантажити сертифікат"/>
    <hyperlink ref="D466" r:id="rId465" tooltip="Завантажити сертифікат" display="Завантажити сертифікат"/>
    <hyperlink ref="D467" r:id="rId466" tooltip="Завантажити сертифікат" display="Завантажити сертифікат"/>
    <hyperlink ref="D468" r:id="rId467" tooltip="Завантажити сертифікат" display="Завантажити сертифікат"/>
    <hyperlink ref="D469" r:id="rId468" tooltip="Завантажити сертифікат" display="Завантажити сертифікат"/>
    <hyperlink ref="D470" r:id="rId469" tooltip="Завантажити сертифікат" display="Завантажити сертифікат"/>
    <hyperlink ref="D471" r:id="rId470" tooltip="Завантажити сертифікат" display="Завантажити сертифікат"/>
    <hyperlink ref="D472" r:id="rId471" tooltip="Завантажити сертифікат" display="Завантажити сертифікат"/>
    <hyperlink ref="D473" r:id="rId472" tooltip="Завантажити сертифікат" display="Завантажити сертифікат"/>
    <hyperlink ref="D474" r:id="rId473" tooltip="Завантажити сертифікат" display="Завантажити сертифікат"/>
    <hyperlink ref="D475" r:id="rId474" tooltip="Завантажити сертифікат" display="Завантажити сертифікат"/>
    <hyperlink ref="D476" r:id="rId475" tooltip="Завантажити сертифікат" display="Завантажити сертифікат"/>
    <hyperlink ref="D477" r:id="rId476" tooltip="Завантажити сертифікат" display="Завантажити сертифікат"/>
    <hyperlink ref="D478" r:id="rId477" tooltip="Завантажити сертифікат" display="Завантажити сертифікат"/>
    <hyperlink ref="D479" r:id="rId478" tooltip="Завантажити сертифікат" display="Завантажити сертифікат"/>
    <hyperlink ref="D480" r:id="rId479" tooltip="Завантажити сертифікат" display="Завантажити сертифікат"/>
    <hyperlink ref="D481" r:id="rId480" tooltip="Завантажити сертифікат" display="Завантажити сертифікат"/>
    <hyperlink ref="D482" r:id="rId481" tooltip="Завантажити сертифікат" display="Завантажити сертифікат"/>
    <hyperlink ref="D483" r:id="rId482" tooltip="Завантажити сертифікат" display="Завантажити сертифікат"/>
    <hyperlink ref="D484" r:id="rId483" tooltip="Завантажити сертифікат" display="Завантажити сертифікат"/>
    <hyperlink ref="D485" r:id="rId484" tooltip="Завантажити сертифікат" display="Завантажити сертифікат"/>
    <hyperlink ref="D486" r:id="rId485" tooltip="Завантажити сертифікат" display="Завантажити сертифікат"/>
    <hyperlink ref="D487" r:id="rId486" tooltip="Завантажити сертифікат" display="Завантажити сертифікат"/>
    <hyperlink ref="D488" r:id="rId487" tooltip="Завантажити сертифікат" display="Завантажити сертифікат"/>
    <hyperlink ref="D489" r:id="rId488" tooltip="Завантажити сертифікат" display="Завантажити сертифікат"/>
    <hyperlink ref="D490" r:id="rId489" tooltip="Завантажити сертифікат" display="Завантажити сертифікат"/>
    <hyperlink ref="D491" r:id="rId490" tooltip="Завантажити сертифікат" display="Завантажити сертифікат"/>
    <hyperlink ref="D492" r:id="rId491" tooltip="Завантажити сертифікат" display="Завантажити сертифікат"/>
    <hyperlink ref="D493" r:id="rId492" tooltip="Завантажити сертифікат" display="Завантажити сертифікат"/>
    <hyperlink ref="D494" r:id="rId493" tooltip="Завантажити сертифікат" display="Завантажити сертифікат"/>
    <hyperlink ref="D495" r:id="rId494" tooltip="Завантажити сертифікат" display="Завантажити сертифікат"/>
    <hyperlink ref="D496" r:id="rId495" tooltip="Завантажити сертифікат" display="Завантажити сертифікат"/>
    <hyperlink ref="D497" r:id="rId496" tooltip="Завантажити сертифікат" display="Завантажити сертифікат"/>
    <hyperlink ref="D498" r:id="rId497" tooltip="Завантажити сертифікат" display="Завантажити сертифікат"/>
    <hyperlink ref="D499" r:id="rId498" tooltip="Завантажити сертифікат" display="Завантажити сертифікат"/>
    <hyperlink ref="D500" r:id="rId499" tooltip="Завантажити сертифікат" display="Завантажити сертифікат"/>
    <hyperlink ref="D501" r:id="rId500" tooltip="Завантажити сертифікат" display="Завантажити сертифікат"/>
    <hyperlink ref="D502" r:id="rId501" tooltip="Завантажити сертифікат" display="Завантажити сертифікат"/>
    <hyperlink ref="D503" r:id="rId502" tooltip="Завантажити сертифікат" display="Завантажити сертифікат"/>
    <hyperlink ref="D504" r:id="rId503" tooltip="Завантажити сертифікат" display="Завантажити сертифікат"/>
    <hyperlink ref="D505" r:id="rId504" tooltip="Завантажити сертифікат" display="Завантажити сертифікат"/>
    <hyperlink ref="D506" r:id="rId505" tooltip="Завантажити сертифікат" display="Завантажити сертифікат"/>
    <hyperlink ref="D507" r:id="rId506" tooltip="Завантажити сертифікат" display="Завантажити сертифікат"/>
    <hyperlink ref="D508" r:id="rId507" tooltip="Завантажити сертифікат" display="Завантажити сертифікат"/>
    <hyperlink ref="D509" r:id="rId508" tooltip="Завантажити сертифікат" display="Завантажити сертифікат"/>
    <hyperlink ref="D510" r:id="rId509" tooltip="Завантажити сертифікат" display="Завантажити сертифікат"/>
    <hyperlink ref="D511" r:id="rId510" tooltip="Завантажити сертифікат" display="Завантажити сертифікат"/>
    <hyperlink ref="D512" r:id="rId511" tooltip="Завантажити сертифікат" display="Завантажити сертифікат"/>
    <hyperlink ref="D513" r:id="rId512" tooltip="Завантажити сертифікат" display="Завантажити сертифікат"/>
    <hyperlink ref="D514" r:id="rId513" tooltip="Завантажити сертифікат" display="Завантажити сертифікат"/>
    <hyperlink ref="D515" r:id="rId514" tooltip="Завантажити сертифікат" display="Завантажити сертифікат"/>
    <hyperlink ref="D516" r:id="rId515" tooltip="Завантажити сертифікат" display="Завантажити сертифікат"/>
    <hyperlink ref="D517" r:id="rId516" tooltip="Завантажити сертифікат" display="Завантажити сертифікат"/>
    <hyperlink ref="D518" r:id="rId517" tooltip="Завантажити сертифікат" display="Завантажити сертифікат"/>
    <hyperlink ref="D519" r:id="rId518" tooltip="Завантажити сертифікат" display="Завантажити сертифікат"/>
    <hyperlink ref="D520" r:id="rId519" tooltip="Завантажити сертифікат" display="Завантажити сертифікат"/>
    <hyperlink ref="D521" r:id="rId520" tooltip="Завантажити сертифікат" display="Завантажити сертифікат"/>
    <hyperlink ref="D522" r:id="rId521" tooltip="Завантажити сертифікат" display="Завантажити сертифікат"/>
    <hyperlink ref="D523" r:id="rId522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2024-10-17T08:42:49Z</dcterms:created>
  <dcterms:modified xsi:type="dcterms:W3CDTF">2024-10-17T08:53:07Z</dcterms:modified>
  <cp:category/>
</cp:coreProperties>
</file>