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Школа страхування_2024\Сертифікати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412" i="1" l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<sst xmlns="http://schemas.openxmlformats.org/spreadsheetml/2006/main" count="826" uniqueCount="826">
  <si>
    <t>ПІБ</t>
  </si>
  <si>
    <t>Посилання на сертифікат</t>
  </si>
  <si>
    <t>SI2024_2170</t>
  </si>
  <si>
    <t xml:space="preserve">Вариченко Андрій Валерійович </t>
  </si>
  <si>
    <t>SI2024_2171</t>
  </si>
  <si>
    <t>Нестеренко Альона Федорівна</t>
  </si>
  <si>
    <t>SI2024_2172</t>
  </si>
  <si>
    <t>Шолойко Антоніна Сергіївна</t>
  </si>
  <si>
    <t>SI2024_2173</t>
  </si>
  <si>
    <t>Дарков Василь Миколайови</t>
  </si>
  <si>
    <t>SI2024_2174</t>
  </si>
  <si>
    <t>Мельничук Ірина Іванівна</t>
  </si>
  <si>
    <t>SI2024_2175</t>
  </si>
  <si>
    <t>Терешкін Денис Миколайович</t>
  </si>
  <si>
    <t>SI2024_2176</t>
  </si>
  <si>
    <t>Гребенюк Надія Василівна</t>
  </si>
  <si>
    <t>SI2024_2177</t>
  </si>
  <si>
    <t>Ковач Тетяна Іванівна</t>
  </si>
  <si>
    <t>SI2024_2178</t>
  </si>
  <si>
    <t>Катаранова Ольга Олександрівна</t>
  </si>
  <si>
    <t>SI2024_2179</t>
  </si>
  <si>
    <t>Соловейко Олександр Вячеславович</t>
  </si>
  <si>
    <t>SI2024_2180</t>
  </si>
  <si>
    <t>Шафорост Тетяна Миколаївна</t>
  </si>
  <si>
    <t>SI2024_2181</t>
  </si>
  <si>
    <t>Суздалєва Олена Сергіївна</t>
  </si>
  <si>
    <t>SI2024_2182</t>
  </si>
  <si>
    <t xml:space="preserve">Луценко Ольга Василівна </t>
  </si>
  <si>
    <t>SI2024_2183</t>
  </si>
  <si>
    <t>Берест Тетяна Іванівна</t>
  </si>
  <si>
    <t>SI2024_2184</t>
  </si>
  <si>
    <t>Дорошенко Владислав В'ячеславович</t>
  </si>
  <si>
    <t>SI2024_2185</t>
  </si>
  <si>
    <t xml:space="preserve">Шимко Карина Ігорівна </t>
  </si>
  <si>
    <t>SI2024_2186</t>
  </si>
  <si>
    <t>Pysmenchuk Mykola</t>
  </si>
  <si>
    <t>SI2024_2187</t>
  </si>
  <si>
    <t xml:space="preserve">Поливода Дарʼя Романівна </t>
  </si>
  <si>
    <t>SI2024_2188</t>
  </si>
  <si>
    <t xml:space="preserve">Романенко Вікторія Валеріївна </t>
  </si>
  <si>
    <t>SI2024_2189</t>
  </si>
  <si>
    <t xml:space="preserve">Нечай Оксана Григорівна </t>
  </si>
  <si>
    <t>SI2024_2190</t>
  </si>
  <si>
    <t xml:space="preserve">Остапенко Дарина Віталіївна </t>
  </si>
  <si>
    <t>SI2024_2191</t>
  </si>
  <si>
    <t>Зелениця Ірина Михайлівна</t>
  </si>
  <si>
    <t>SI2024_2192</t>
  </si>
  <si>
    <t xml:space="preserve">Григорук Наталія Георгіївна </t>
  </si>
  <si>
    <t>SI2024_2193</t>
  </si>
  <si>
    <t>Журавка Олена Сергіївна</t>
  </si>
  <si>
    <t>SI2024_2194</t>
  </si>
  <si>
    <t>Шимко Олена Володимирівна</t>
  </si>
  <si>
    <t>SI2024_2195</t>
  </si>
  <si>
    <t>Міроненко Олена Євгенвна</t>
  </si>
  <si>
    <t>SI2024_2196</t>
  </si>
  <si>
    <t>Салига Валентина Романівна</t>
  </si>
  <si>
    <t>SI2024_2197</t>
  </si>
  <si>
    <t>Іванова Тетяна Миколаївна</t>
  </si>
  <si>
    <t>SI2024_2198</t>
  </si>
  <si>
    <t>Тереня Роман Юрійович</t>
  </si>
  <si>
    <t>SI2024_2199</t>
  </si>
  <si>
    <t>Козуб Ярослава Віталіївна</t>
  </si>
  <si>
    <t>SI2024_2200</t>
  </si>
  <si>
    <t>Тринчук Віктор Вікторович</t>
  </si>
  <si>
    <t>SI2024_2201</t>
  </si>
  <si>
    <t>Герасименко Ольга Вікторівна</t>
  </si>
  <si>
    <t>SI2024_2202</t>
  </si>
  <si>
    <t xml:space="preserve">Кравець Олександр Олександрович </t>
  </si>
  <si>
    <t>SI2024_2203</t>
  </si>
  <si>
    <t>Брезіцька Олена Вікторівна</t>
  </si>
  <si>
    <t>SI2024_2204</t>
  </si>
  <si>
    <t>Правдивцев Павло Анатолійович</t>
  </si>
  <si>
    <t>SI2024_2205</t>
  </si>
  <si>
    <t>Ляліна Ірина Сергіївна</t>
  </si>
  <si>
    <t>SI2024_2206</t>
  </si>
  <si>
    <t>Дудич Андрій Романович</t>
  </si>
  <si>
    <t>SI2024_2207</t>
  </si>
  <si>
    <t>МЕЛЬНИК Тетяна Андріївна</t>
  </si>
  <si>
    <t>SI2024_2208</t>
  </si>
  <si>
    <t>Карпова Наталія Миколаївна</t>
  </si>
  <si>
    <t>SI2024_2209</t>
  </si>
  <si>
    <t xml:space="preserve">Пилипів Ольга Михайлівна </t>
  </si>
  <si>
    <t>SI2024_2210</t>
  </si>
  <si>
    <t>Бащук Лілія Володимирівна</t>
  </si>
  <si>
    <t>SI2024_2211</t>
  </si>
  <si>
    <t>Гут Любов Василівна</t>
  </si>
  <si>
    <t>SI2024_2212</t>
  </si>
  <si>
    <t>Медведський Євгеній Віталійович</t>
  </si>
  <si>
    <t>SI2024_2213</t>
  </si>
  <si>
    <t>Кузнецова Світлана Вячеславівна</t>
  </si>
  <si>
    <t>SI2024_2214</t>
  </si>
  <si>
    <t xml:space="preserve">Зимовець Анастасія Іванівна </t>
  </si>
  <si>
    <t>SI2024_2215</t>
  </si>
  <si>
    <t>Загородній Олег</t>
  </si>
  <si>
    <t>SI2024_2216</t>
  </si>
  <si>
    <t xml:space="preserve">Куртєва Оксана Вікторівна </t>
  </si>
  <si>
    <t>SI2024_2217</t>
  </si>
  <si>
    <t xml:space="preserve">С'єдіна Інна Олегівна </t>
  </si>
  <si>
    <t>SI2024_2218</t>
  </si>
  <si>
    <t xml:space="preserve">Родіна Анна Олександрівна </t>
  </si>
  <si>
    <t>SI2024_2219</t>
  </si>
  <si>
    <t>Петрик Софія Сергіївна</t>
  </si>
  <si>
    <t>SI2024_2220</t>
  </si>
  <si>
    <t>Шевченко Галина Анатоліївна</t>
  </si>
  <si>
    <t>SI2024_2221</t>
  </si>
  <si>
    <t xml:space="preserve">Новицька Яна Володимирівна </t>
  </si>
  <si>
    <t>SI2024_2222</t>
  </si>
  <si>
    <t>Чернова Тетяна</t>
  </si>
  <si>
    <t>SI2024_2223</t>
  </si>
  <si>
    <t>Крилова Олена Валер'янівна</t>
  </si>
  <si>
    <t>SI2024_2224</t>
  </si>
  <si>
    <t>Агекян Світлана Іванівна</t>
  </si>
  <si>
    <t>SI2024_2225</t>
  </si>
  <si>
    <t>Макаренко Андрій Петрович</t>
  </si>
  <si>
    <t>SI2024_2226</t>
  </si>
  <si>
    <t>Кравченко Ольга Олексіївна</t>
  </si>
  <si>
    <t>SI2024_2227</t>
  </si>
  <si>
    <t>Маринич Тетяна Василівна</t>
  </si>
  <si>
    <t>SI2024_2228</t>
  </si>
  <si>
    <t>Івашина Олександр Флорович</t>
  </si>
  <si>
    <t>SI2024_2229</t>
  </si>
  <si>
    <t>Качур Віталій Вікторович</t>
  </si>
  <si>
    <t>SI2024_2230</t>
  </si>
  <si>
    <t>Бакалова Наталія Миколаївна</t>
  </si>
  <si>
    <t>SI2024_2231</t>
  </si>
  <si>
    <t>Івашина Світлана Юріївна</t>
  </si>
  <si>
    <t>SI2024_2232</t>
  </si>
  <si>
    <t>Меліхова Тетяна Олегівна</t>
  </si>
  <si>
    <t>SI2024_2233</t>
  </si>
  <si>
    <t>Бойко Людмила Олександрівна</t>
  </si>
  <si>
    <t>SI2024_2234</t>
  </si>
  <si>
    <t>Дяченко Вікторія Олексіївна</t>
  </si>
  <si>
    <t>SI2024_2235</t>
  </si>
  <si>
    <t>Меліхов Євгеній Валентинович</t>
  </si>
  <si>
    <t>SI2024_2236</t>
  </si>
  <si>
    <t xml:space="preserve">Дятлова Юлія Володимирівна </t>
  </si>
  <si>
    <t>SI2024_2237</t>
  </si>
  <si>
    <t>Рущак Галина</t>
  </si>
  <si>
    <t>SI2024_2238</t>
  </si>
  <si>
    <t xml:space="preserve">Оглобліна Вікторія Олександрівна </t>
  </si>
  <si>
    <t>SI2024_2239</t>
  </si>
  <si>
    <t>Євтушенко Наталія Миколаївна</t>
  </si>
  <si>
    <t>SI2024_2240</t>
  </si>
  <si>
    <t xml:space="preserve">Сеник Єлізавета Олександрівна </t>
  </si>
  <si>
    <t>SI2024_2241</t>
  </si>
  <si>
    <t>Сіліна Ірина Вадимівна</t>
  </si>
  <si>
    <t>SI2024_2242</t>
  </si>
  <si>
    <t>Кривогуз Яна Миколаївна</t>
  </si>
  <si>
    <t>SI2024_2243</t>
  </si>
  <si>
    <t>Богомаз Карина Олексіївна</t>
  </si>
  <si>
    <t>SI2024_2244</t>
  </si>
  <si>
    <t>Глущевський В'ячеслав Валентинович</t>
  </si>
  <si>
    <t>SI2024_2245</t>
  </si>
  <si>
    <t>Бережний Євген Сергійович</t>
  </si>
  <si>
    <t>SI2024_2246</t>
  </si>
  <si>
    <t xml:space="preserve">Пірог Іванна Віталіївна </t>
  </si>
  <si>
    <t>SI2024_2247</t>
  </si>
  <si>
    <t>Курська Марія Ігорівна</t>
  </si>
  <si>
    <t>SI2024_2248</t>
  </si>
  <si>
    <t xml:space="preserve">Мельник Катерина Іванівна </t>
  </si>
  <si>
    <t>SI2024_2249</t>
  </si>
  <si>
    <t>Сауляк Софія Павлівна</t>
  </si>
  <si>
    <t>SI2024_2250</t>
  </si>
  <si>
    <t xml:space="preserve">Перевозняк Василь Миколайович </t>
  </si>
  <si>
    <t>SI2024_2251</t>
  </si>
  <si>
    <t>Метеленко Наталя Георгіївна</t>
  </si>
  <si>
    <t>SI2024_2252</t>
  </si>
  <si>
    <t>Коломієць Ростислав Анатолійович</t>
  </si>
  <si>
    <t>SI2024_2253</t>
  </si>
  <si>
    <t xml:space="preserve">Слободянюк Марина Вадимівна </t>
  </si>
  <si>
    <t>SI2024_2254</t>
  </si>
  <si>
    <t>Репетій Катерина Вадимівна</t>
  </si>
  <si>
    <t>SI2024_2255</t>
  </si>
  <si>
    <t>Раїн Олена Ростиславівна</t>
  </si>
  <si>
    <t>SI2024_2256</t>
  </si>
  <si>
    <t>Мержинський Євгеній Костянтинович</t>
  </si>
  <si>
    <t>SI2024_2257</t>
  </si>
  <si>
    <t>Білан Олена Леонідівна</t>
  </si>
  <si>
    <t>SI2024_2258</t>
  </si>
  <si>
    <t>Грицук Юрій Валерійович</t>
  </si>
  <si>
    <t>SI2024_2259</t>
  </si>
  <si>
    <t>Шарамок Яна Гуріївна</t>
  </si>
  <si>
    <t>SI2024_2260</t>
  </si>
  <si>
    <t>Щербина Віталіна Вікторівна</t>
  </si>
  <si>
    <t>SI2024_2261</t>
  </si>
  <si>
    <t xml:space="preserve">Веліченко Дмитро Святославович </t>
  </si>
  <si>
    <t>SI2024_2262</t>
  </si>
  <si>
    <t>Ткач Валентина Михайлівна</t>
  </si>
  <si>
    <t>SI2024_2263</t>
  </si>
  <si>
    <t>Спориш Карина Юріївна</t>
  </si>
  <si>
    <t>SI2024_2264</t>
  </si>
  <si>
    <t>Загідуліна Наталія Георгіївна</t>
  </si>
  <si>
    <t>SI2024_2265</t>
  </si>
  <si>
    <t xml:space="preserve">Огренич Юлія Олександрівна </t>
  </si>
  <si>
    <t>SI2024_2266</t>
  </si>
  <si>
    <t>Хорошун Вікторія Василівна</t>
  </si>
  <si>
    <t>SI2024_2267</t>
  </si>
  <si>
    <t xml:space="preserve">Вовк Галина Іванівна </t>
  </si>
  <si>
    <t>SI2024_2268</t>
  </si>
  <si>
    <t>Козинець Каріна Віталіївна</t>
  </si>
  <si>
    <t>SI2024_2269</t>
  </si>
  <si>
    <t>Сютрик Марія Богданівна</t>
  </si>
  <si>
    <t>SI2024_2270</t>
  </si>
  <si>
    <t xml:space="preserve">Дещиця Олеся </t>
  </si>
  <si>
    <t>SI2024_2271</t>
  </si>
  <si>
    <t xml:space="preserve">Вдовиченко Ліна Віталіївна </t>
  </si>
  <si>
    <t>SI2024_2272</t>
  </si>
  <si>
    <t>Шкуренко Ольга Володимирівна</t>
  </si>
  <si>
    <t>SI2024_2273</t>
  </si>
  <si>
    <t xml:space="preserve">Кравчук Наталія Іванівна </t>
  </si>
  <si>
    <t>SI2024_2274</t>
  </si>
  <si>
    <t>Зіненко Неллі Рафаелівна</t>
  </si>
  <si>
    <t>SI2024_2275</t>
  </si>
  <si>
    <t>Зоря Світлана Петрівна</t>
  </si>
  <si>
    <t>SI2024_2276</t>
  </si>
  <si>
    <t>Опилат Яна Петрівна</t>
  </si>
  <si>
    <t>SI2024_2277</t>
  </si>
  <si>
    <t>Чкан Ірина Олександрівна</t>
  </si>
  <si>
    <t>SI2024_2278</t>
  </si>
  <si>
    <t>Процик Марія Миколаївна</t>
  </si>
  <si>
    <t>SI2024_2279</t>
  </si>
  <si>
    <t>Палажченко Андрій Сергійович</t>
  </si>
  <si>
    <t>SI2024_2280</t>
  </si>
  <si>
    <t>Шинкарик Іван Васильович</t>
  </si>
  <si>
    <t>SI2024_2281</t>
  </si>
  <si>
    <t>Бабенко-Левада Вікторія Геннадіївна</t>
  </si>
  <si>
    <t>SI2024_2282</t>
  </si>
  <si>
    <t>Тимошик Наталія Степанівна</t>
  </si>
  <si>
    <t>SI2024_2283</t>
  </si>
  <si>
    <t>Білан Роман Володимирович</t>
  </si>
  <si>
    <t>SI2024_2284</t>
  </si>
  <si>
    <t>Новікова Людмила Флорівна</t>
  </si>
  <si>
    <t>SI2024_2285</t>
  </si>
  <si>
    <t>Келюхова Юлія Вікторівна</t>
  </si>
  <si>
    <t>SI2024_2286</t>
  </si>
  <si>
    <t xml:space="preserve">Юр'як Уляна Омелянівна </t>
  </si>
  <si>
    <t>SI2024_2287</t>
  </si>
  <si>
    <t xml:space="preserve">Юр'як Роман Іванович </t>
  </si>
  <si>
    <t>SI2024_2288</t>
  </si>
  <si>
    <t>Харечко Валентин Олександрович</t>
  </si>
  <si>
    <t>SI2024_2289</t>
  </si>
  <si>
    <t>Мосійчук Алла Ярославівна</t>
  </si>
  <si>
    <t>SI2024_2290</t>
  </si>
  <si>
    <t>Голуб Наталія Володимирівна</t>
  </si>
  <si>
    <t>SI2024_2291</t>
  </si>
  <si>
    <t>Мікуляк Катерина Анатоліївна</t>
  </si>
  <si>
    <t>SI2024_2292</t>
  </si>
  <si>
    <t>Батанін Артем Дмитрович</t>
  </si>
  <si>
    <t>SI2024_2293</t>
  </si>
  <si>
    <t>Басараб Володимир Ярославович</t>
  </si>
  <si>
    <t>SI2024_2294</t>
  </si>
  <si>
    <t>Андріянова Анна Русланівна</t>
  </si>
  <si>
    <t>SI2024_2295</t>
  </si>
  <si>
    <t>Середюк Ольга Ярославівна</t>
  </si>
  <si>
    <t>SI2024_2296</t>
  </si>
  <si>
    <t>Короташ Аріна Ігорівна</t>
  </si>
  <si>
    <t>SI2024_2297</t>
  </si>
  <si>
    <t>Булах Ірина Іванівна</t>
  </si>
  <si>
    <t>SI2024_2298</t>
  </si>
  <si>
    <t>Рубан Аліна Вячеславівна</t>
  </si>
  <si>
    <t>SI2024_2299</t>
  </si>
  <si>
    <t xml:space="preserve">Луцак Ярина Миколаївна </t>
  </si>
  <si>
    <t>SI2024_2300</t>
  </si>
  <si>
    <t>Криховський Микола Михайлович</t>
  </si>
  <si>
    <t>SI2024_2301</t>
  </si>
  <si>
    <t xml:space="preserve">Довгань Галина Дмитрівна </t>
  </si>
  <si>
    <t>SI2024_2302</t>
  </si>
  <si>
    <t>Кужелєв Михайло Олександрович</t>
  </si>
  <si>
    <t>SI2024_2303</t>
  </si>
  <si>
    <t>Нечипоренко Аліна Володимирівна</t>
  </si>
  <si>
    <t>SI2024_2304</t>
  </si>
  <si>
    <t>Канюк Тетяна</t>
  </si>
  <si>
    <t>SI2024_2305</t>
  </si>
  <si>
    <t>Горбань Катерина Володимирівна</t>
  </si>
  <si>
    <t>SI2024_2306</t>
  </si>
  <si>
    <t xml:space="preserve">Іридчин Світлана Володимирівна </t>
  </si>
  <si>
    <t>SI2024_2307</t>
  </si>
  <si>
    <t>Бондар Галина Анатоліївна</t>
  </si>
  <si>
    <t>SI2024_2308</t>
  </si>
  <si>
    <t>Скрипник Микола Євгенович</t>
  </si>
  <si>
    <t>SI2024_2309</t>
  </si>
  <si>
    <t>Костенко Юрій Олексійович</t>
  </si>
  <si>
    <t>SI2024_2310</t>
  </si>
  <si>
    <t xml:space="preserve">Поліщук Вадим Григорович </t>
  </si>
  <si>
    <t>SI2024_2311</t>
  </si>
  <si>
    <t>Слєпцова Наталія Василівна</t>
  </si>
  <si>
    <t>SI2024_2312</t>
  </si>
  <si>
    <t>Доскалюк Вікторія Фрізанівна</t>
  </si>
  <si>
    <t>SI2024_2313</t>
  </si>
  <si>
    <t>Вінницька Оксана Анатоліївна</t>
  </si>
  <si>
    <t>SI2024_2314</t>
  </si>
  <si>
    <t>Чвертко Людмила Андріївна</t>
  </si>
  <si>
    <t>SI2024_2315</t>
  </si>
  <si>
    <t>Хавер Данііл Ігорович</t>
  </si>
  <si>
    <t>SI2024_2316</t>
  </si>
  <si>
    <t xml:space="preserve">Слижук Маріанна Віталіївна </t>
  </si>
  <si>
    <t>SI2024_2317</t>
  </si>
  <si>
    <t>Будрик Оксана Ігорівна</t>
  </si>
  <si>
    <t>SI2024_2318</t>
  </si>
  <si>
    <t>Кондрацька Наталія Миколаївна</t>
  </si>
  <si>
    <t>SI2024_2319</t>
  </si>
  <si>
    <t>Котик Ольга Василівна</t>
  </si>
  <si>
    <t>SI2024_2320</t>
  </si>
  <si>
    <t xml:space="preserve">Задорожна Ольга Володимирівна </t>
  </si>
  <si>
    <t>SI2024_2321</t>
  </si>
  <si>
    <t>Лукутова Валентина Степанівна</t>
  </si>
  <si>
    <t>SI2024_2322</t>
  </si>
  <si>
    <t>Нєізвєстна Олена Володимирівна</t>
  </si>
  <si>
    <t>SI2024_2323</t>
  </si>
  <si>
    <t xml:space="preserve">Веремеєнко Юлія Андріївна </t>
  </si>
  <si>
    <t>SI2024_2324</t>
  </si>
  <si>
    <t>Тарасенко Денис Вадимович</t>
  </si>
  <si>
    <t>SI2024_2325</t>
  </si>
  <si>
    <t xml:space="preserve">Ротар Віра Віталіївна </t>
  </si>
  <si>
    <t>SI2024_2326</t>
  </si>
  <si>
    <t>Михайлюк Валентина Володимирівна</t>
  </si>
  <si>
    <t>SI2024_2327</t>
  </si>
  <si>
    <t xml:space="preserve">Бірзул Наталія Дмитрівна </t>
  </si>
  <si>
    <t>SI2024_2328</t>
  </si>
  <si>
    <t>Тверітінова тетяна Вікторівна</t>
  </si>
  <si>
    <t>SI2024_2329</t>
  </si>
  <si>
    <t>Супрун Наталія Вікторівна</t>
  </si>
  <si>
    <t>SI2024_2330</t>
  </si>
  <si>
    <t>Маслак Наталія Григорівна</t>
  </si>
  <si>
    <t>SI2024_2331</t>
  </si>
  <si>
    <t xml:space="preserve">Коханова Олена Федорівна </t>
  </si>
  <si>
    <t>SI2024_2332</t>
  </si>
  <si>
    <t>Орешко Тетяна Олексіївна</t>
  </si>
  <si>
    <t>SI2024_2333</t>
  </si>
  <si>
    <t>Ломачинська Ірина Анатоліївна</t>
  </si>
  <si>
    <t>SI2024_2334</t>
  </si>
  <si>
    <t xml:space="preserve">Лабзун Аліна Акімівна </t>
  </si>
  <si>
    <t>SI2024_2335</t>
  </si>
  <si>
    <t>Мазнєва Єлизавета Сергіївна</t>
  </si>
  <si>
    <t>SI2024_2336</t>
  </si>
  <si>
    <t>Курмазенко Олег</t>
  </si>
  <si>
    <t>SI2024_2337</t>
  </si>
  <si>
    <t>Хмелинська Алла Юріївна</t>
  </si>
  <si>
    <t>SI2024_2338</t>
  </si>
  <si>
    <t>Трощук Любомир Любомирович</t>
  </si>
  <si>
    <t>SI2024_2339</t>
  </si>
  <si>
    <t>Курдіяшко Ольга Василівна</t>
  </si>
  <si>
    <t>SI2024_2340</t>
  </si>
  <si>
    <t xml:space="preserve">Паюк Мар'яна Сергіївна </t>
  </si>
  <si>
    <t>SI2024_2341</t>
  </si>
  <si>
    <t>Ющенко Тетяна Олександрівна</t>
  </si>
  <si>
    <t>SI2024_2342</t>
  </si>
  <si>
    <t xml:space="preserve">Коробська Анна Олександрівна </t>
  </si>
  <si>
    <t>SI2024_2343</t>
  </si>
  <si>
    <t xml:space="preserve">Луньо Микола Орестович </t>
  </si>
  <si>
    <t>SI2024_2344</t>
  </si>
  <si>
    <t>Пестовська Зоя Станіславівна</t>
  </si>
  <si>
    <t>SI2024_2345</t>
  </si>
  <si>
    <t>Рожко Зоя Павлівна</t>
  </si>
  <si>
    <t>SI2024_2346</t>
  </si>
  <si>
    <t>Таран Анастасія Олегівна</t>
  </si>
  <si>
    <t>SI2024_2347</t>
  </si>
  <si>
    <t>Лимар Олена Федорівна</t>
  </si>
  <si>
    <t>SI2024_2348</t>
  </si>
  <si>
    <t>Костюкевич Олег Миколайович</t>
  </si>
  <si>
    <t>SI2024_2349</t>
  </si>
  <si>
    <t>Пристемський Олександр Станіславович</t>
  </si>
  <si>
    <t>SI2024_2350</t>
  </si>
  <si>
    <t>Кучер Андрій Анатолійович</t>
  </si>
  <si>
    <t>SI2024_2351</t>
  </si>
  <si>
    <t xml:space="preserve">Касьян Катерина </t>
  </si>
  <si>
    <t>SI2024_2352</t>
  </si>
  <si>
    <t xml:space="preserve">Федорів Оксана Вікторівна </t>
  </si>
  <si>
    <t>SI2024_2353</t>
  </si>
  <si>
    <t>Багнат Олександр Павлович</t>
  </si>
  <si>
    <t>SI2024_2354</t>
  </si>
  <si>
    <t>Гаврилюк Лілія Миколаївна</t>
  </si>
  <si>
    <t>SI2024_2355</t>
  </si>
  <si>
    <t>Скородзієвська Лариса Василівна</t>
  </si>
  <si>
    <t>SI2024_2356</t>
  </si>
  <si>
    <t xml:space="preserve">Цьомко -Крук Іванна Вікторівна </t>
  </si>
  <si>
    <t>SI2024_2357</t>
  </si>
  <si>
    <t>Тищенко Олена Ігорівна</t>
  </si>
  <si>
    <t>SI2024_2358</t>
  </si>
  <si>
    <t xml:space="preserve">Белюженко Марія Валентинівна </t>
  </si>
  <si>
    <t>SI2024_2359</t>
  </si>
  <si>
    <t>Клопов Іван</t>
  </si>
  <si>
    <t>SI2024_2360</t>
  </si>
  <si>
    <t>Кукурудзяк Леся Василівна</t>
  </si>
  <si>
    <t>SI2024_2361</t>
  </si>
  <si>
    <t>Рахімова Ірина Іванівна</t>
  </si>
  <si>
    <t>SI2024_2362</t>
  </si>
  <si>
    <t>Валентин</t>
  </si>
  <si>
    <t>SI2024_2363</t>
  </si>
  <si>
    <t>Сергеєв Артем Миколайович</t>
  </si>
  <si>
    <t>SI2024_2364</t>
  </si>
  <si>
    <t>Кондира Олена</t>
  </si>
  <si>
    <t>SI2024_2365</t>
  </si>
  <si>
    <t>Прокопчук Олена Тодорівна</t>
  </si>
  <si>
    <t>SI2024_2366</t>
  </si>
  <si>
    <t xml:space="preserve">Хоша Марина Олександрівна </t>
  </si>
  <si>
    <t>SI2024_2367</t>
  </si>
  <si>
    <t xml:space="preserve">Бескидевич Вероніка Романівна </t>
  </si>
  <si>
    <t>SI2024_2368</t>
  </si>
  <si>
    <t>Драган Оксана Олександрівна</t>
  </si>
  <si>
    <t>SI2024_2369</t>
  </si>
  <si>
    <t xml:space="preserve">Денисюк Анна Михайлівна </t>
  </si>
  <si>
    <t>SI2024_2370</t>
  </si>
  <si>
    <t xml:space="preserve">Пастушенко Анжела Володимирівна </t>
  </si>
  <si>
    <t>SI2024_2371</t>
  </si>
  <si>
    <t>Орленко Яна Анатоліївна</t>
  </si>
  <si>
    <t>SI2024_2372</t>
  </si>
  <si>
    <t>Нікольчук Юлія Миколаївна</t>
  </si>
  <si>
    <t>SI2024_2373</t>
  </si>
  <si>
    <t>Гордієнко Аліна Василівна</t>
  </si>
  <si>
    <t>SI2024_2374</t>
  </si>
  <si>
    <t>Чукевич Оксана Миколаївна</t>
  </si>
  <si>
    <t>SI2024_2375</t>
  </si>
  <si>
    <t>Майя Мотренко</t>
  </si>
  <si>
    <t>SI2024_2376</t>
  </si>
  <si>
    <t xml:space="preserve">Марковська Катерина Анатоліївна </t>
  </si>
  <si>
    <t>SI2024_2377</t>
  </si>
  <si>
    <t xml:space="preserve">Гончарук Дарина Анатоліївна </t>
  </si>
  <si>
    <t>SI2024_2378</t>
  </si>
  <si>
    <t>Драчук Ганна</t>
  </si>
  <si>
    <t>SI2024_2379</t>
  </si>
  <si>
    <t>Деркач Анна Миколаївна</t>
  </si>
  <si>
    <t>SI2024_2380</t>
  </si>
  <si>
    <t>Бартельова Алла Анатоліївна</t>
  </si>
  <si>
    <t>SI2024_2381</t>
  </si>
  <si>
    <t>Тиха Світлана Іванівна</t>
  </si>
  <si>
    <t>SI2024_2382</t>
  </si>
  <si>
    <t>Полозова Вікторія Валеріївна</t>
  </si>
  <si>
    <t>SI2024_2383</t>
  </si>
  <si>
    <t xml:space="preserve">Кузів Юлія Володимирівна </t>
  </si>
  <si>
    <t>SI2024_2384</t>
  </si>
  <si>
    <t>Мигдаль Лілія Михайлівна</t>
  </si>
  <si>
    <t>SI2024_2385</t>
  </si>
  <si>
    <t>Ільченко Галина Юріївна</t>
  </si>
  <si>
    <t>SI2024_2386</t>
  </si>
  <si>
    <t xml:space="preserve">Тертична Юлія Олексіївна </t>
  </si>
  <si>
    <t>SI2024_2387</t>
  </si>
  <si>
    <t>Нагорна Олена Володимирівна</t>
  </si>
  <si>
    <t>SI2024_2388</t>
  </si>
  <si>
    <t>Голомб Вікторія Володимирівна</t>
  </si>
  <si>
    <t>SI2024_2389</t>
  </si>
  <si>
    <t>Павлишинець Наталія Людвиківна</t>
  </si>
  <si>
    <t>SI2024_2390</t>
  </si>
  <si>
    <t>Шпомер Тетяна Олександрівна</t>
  </si>
  <si>
    <t>SI2024_2391</t>
  </si>
  <si>
    <t>Левкович Оксана Володимирівна</t>
  </si>
  <si>
    <t>SI2024_2392</t>
  </si>
  <si>
    <t>Людмила Біла</t>
  </si>
  <si>
    <t>SI2024_2393</t>
  </si>
  <si>
    <t>Ганзас ВІкторія Миколаївна</t>
  </si>
  <si>
    <t>SI2024_2394</t>
  </si>
  <si>
    <t xml:space="preserve">Білоус Олександра Сергіївна </t>
  </si>
  <si>
    <t>SI2024_2395</t>
  </si>
  <si>
    <t>Рудь Інна Юріівна</t>
  </si>
  <si>
    <t>SI2024_2396</t>
  </si>
  <si>
    <t xml:space="preserve">Жилякова Олена Валеріївна </t>
  </si>
  <si>
    <t>SI2024_2397</t>
  </si>
  <si>
    <t xml:space="preserve">Грабівська Катерина Юліанівна </t>
  </si>
  <si>
    <t>SI2024_2398</t>
  </si>
  <si>
    <t>Вячеслав Валерійович Черняховський</t>
  </si>
  <si>
    <t>SI2024_2399</t>
  </si>
  <si>
    <t>Колесник Альона Ігорівна</t>
  </si>
  <si>
    <t>SI2024_2400</t>
  </si>
  <si>
    <t>Репетій Наталя Василівна</t>
  </si>
  <si>
    <t>SI2024_2401</t>
  </si>
  <si>
    <t>Пиріг Світлана Олександрівна</t>
  </si>
  <si>
    <t>SI2024_2402</t>
  </si>
  <si>
    <t xml:space="preserve">Марценюк Олена Василівна </t>
  </si>
  <si>
    <t>SI2024_2403</t>
  </si>
  <si>
    <t>Рилєєв Сергій Володимирович</t>
  </si>
  <si>
    <t>SI2024_2404</t>
  </si>
  <si>
    <t xml:space="preserve">Максименко Олена Антонівна </t>
  </si>
  <si>
    <t>SI2024_2405</t>
  </si>
  <si>
    <t>Янковський Валерій Андрійович</t>
  </si>
  <si>
    <t>SI2024_2406</t>
  </si>
  <si>
    <t>Подгорна Алла Олександрівна</t>
  </si>
  <si>
    <t>SI2024_2407</t>
  </si>
  <si>
    <t>Соколова Альона Миколаївна</t>
  </si>
  <si>
    <t>SI2024_2408</t>
  </si>
  <si>
    <t>Струс Михайло Романович</t>
  </si>
  <si>
    <t>SI2024_2409</t>
  </si>
  <si>
    <t>Семенюк Юліанна Валеріївна</t>
  </si>
  <si>
    <t>SI2024_2410</t>
  </si>
  <si>
    <t>Козачок Алла Василівна</t>
  </si>
  <si>
    <t>SI2024_2411</t>
  </si>
  <si>
    <t>Кучерівська Софія Степанівна</t>
  </si>
  <si>
    <t>SI2024_2412</t>
  </si>
  <si>
    <t>Семененко Вікторія Петрівна</t>
  </si>
  <si>
    <t>SI2024_2413</t>
  </si>
  <si>
    <t xml:space="preserve">Багрій Марта Володимирівна </t>
  </si>
  <si>
    <t>SI2024_2414</t>
  </si>
  <si>
    <t>Рибак Ірина Леонідівна</t>
  </si>
  <si>
    <t>SI2024_2415</t>
  </si>
  <si>
    <t>Білокрила Ольга Яковлівна</t>
  </si>
  <si>
    <t>SI2024_2416</t>
  </si>
  <si>
    <t>Бурачок Оксана Іванівна</t>
  </si>
  <si>
    <t>SI2024_2417</t>
  </si>
  <si>
    <t>Кравчук Марія Богданівна</t>
  </si>
  <si>
    <t>SI2024_2418</t>
  </si>
  <si>
    <t>Церпиш Діана Анатоліївна</t>
  </si>
  <si>
    <t>SI2024_2419</t>
  </si>
  <si>
    <t>Людмила Бутова</t>
  </si>
  <si>
    <t>SI2024_2420</t>
  </si>
  <si>
    <t>Шмалько Ілона Артурівна</t>
  </si>
  <si>
    <t>SI2024_2421</t>
  </si>
  <si>
    <t xml:space="preserve">Гнидка Наталія Василівна </t>
  </si>
  <si>
    <t>SI2024_2422</t>
  </si>
  <si>
    <t xml:space="preserve">Мартинюк Софія Володимирівна </t>
  </si>
  <si>
    <t>SI2024_2423</t>
  </si>
  <si>
    <t xml:space="preserve">Мартинюк Богдана Богданівна </t>
  </si>
  <si>
    <t>SI2024_2424</t>
  </si>
  <si>
    <t>Кущак Оксана Михайлівна</t>
  </si>
  <si>
    <t>SI2024_2425</t>
  </si>
  <si>
    <t>Ткачук Наталія Василівна</t>
  </si>
  <si>
    <t>SI2024_2426</t>
  </si>
  <si>
    <t>Деліцой Олена Василівна</t>
  </si>
  <si>
    <t>SI2024_2427</t>
  </si>
  <si>
    <t>Стоєв Володимир Леонідович</t>
  </si>
  <si>
    <t>SI2024_2428</t>
  </si>
  <si>
    <t>Ярмощук Леся Ярославівна</t>
  </si>
  <si>
    <t>SI2024_2429</t>
  </si>
  <si>
    <t>Ковова Ірина Сергіївна</t>
  </si>
  <si>
    <t>SI2024_2430</t>
  </si>
  <si>
    <t>Падалка Руслана Василівна</t>
  </si>
  <si>
    <t>SI2024_2431</t>
  </si>
  <si>
    <t xml:space="preserve">Маначинська Юлія Анатоліївна </t>
  </si>
  <si>
    <t>SI2024_2432</t>
  </si>
  <si>
    <t>Терещенко Тетяна Євгеніївна</t>
  </si>
  <si>
    <t>SI2024_2433</t>
  </si>
  <si>
    <t xml:space="preserve">Кочмарук Ольга Михайлівна </t>
  </si>
  <si>
    <t>SI2024_2434</t>
  </si>
  <si>
    <t>Борисова Вікторія Анатоліївна</t>
  </si>
  <si>
    <t>SI2024_2435</t>
  </si>
  <si>
    <t>Бережна Леся Віталіївна</t>
  </si>
  <si>
    <t>SI2024_2436</t>
  </si>
  <si>
    <t>Вітценко Леонід Русланович</t>
  </si>
  <si>
    <t>SI2024_2437</t>
  </si>
  <si>
    <t>Кокоша Вікторія Миколаївна</t>
  </si>
  <si>
    <t>SI2024_2438</t>
  </si>
  <si>
    <t xml:space="preserve">Вершигора Дарія Олегівна </t>
  </si>
  <si>
    <t>SI2024_2439</t>
  </si>
  <si>
    <t>Кожухар Надія Михайлівна</t>
  </si>
  <si>
    <t>SI2024_2440</t>
  </si>
  <si>
    <t>Чорна Тетяна Василівна</t>
  </si>
  <si>
    <t>SI2024_2441</t>
  </si>
  <si>
    <t>Новаторова Поліна Олександрівна</t>
  </si>
  <si>
    <t>SI2024_2442</t>
  </si>
  <si>
    <t xml:space="preserve">Черняк Володимир Костянтинович </t>
  </si>
  <si>
    <t>SI2024_2443</t>
  </si>
  <si>
    <t>Юхименко Володимир Миколайович</t>
  </si>
  <si>
    <t>SI2024_2444</t>
  </si>
  <si>
    <t>Маслій Олександра Анатоліївна</t>
  </si>
  <si>
    <t>SI2024_2445</t>
  </si>
  <si>
    <t>Черненко Наталя Олександрівна</t>
  </si>
  <si>
    <t>SI2024_2446</t>
  </si>
  <si>
    <t>Святченко Ірина Костянтинівна</t>
  </si>
  <si>
    <t>SI2024_2447</t>
  </si>
  <si>
    <t>Таршина Тетяна Володимирівна</t>
  </si>
  <si>
    <t>SI2024_2448</t>
  </si>
  <si>
    <t>Сегеда Світлана Василівна</t>
  </si>
  <si>
    <t>SI2024_2449</t>
  </si>
  <si>
    <t>Новоселецька Анна Олександрівна</t>
  </si>
  <si>
    <t>SI2024_2450</t>
  </si>
  <si>
    <t>Гриліцька Анжела Вікторівна</t>
  </si>
  <si>
    <t>SI2024_2451</t>
  </si>
  <si>
    <t xml:space="preserve">Степанчук Світлана Леонідівна </t>
  </si>
  <si>
    <t>SI2024_2452</t>
  </si>
  <si>
    <t>Маруняк Михайло Миколайович</t>
  </si>
  <si>
    <t>SI2024_2453</t>
  </si>
  <si>
    <t>Галас Олексій Сергійович</t>
  </si>
  <si>
    <t>SI2024_2454</t>
  </si>
  <si>
    <t xml:space="preserve">Лабзенко Вікторія Олександрівна </t>
  </si>
  <si>
    <t>SI2024_2455</t>
  </si>
  <si>
    <t>Солоха Максим Сергійович</t>
  </si>
  <si>
    <t>SI2024_2456</t>
  </si>
  <si>
    <t>Баранов Андрій Леонідович</t>
  </si>
  <si>
    <t>SI2024_2457</t>
  </si>
  <si>
    <t>Городецька Людмила Петрівна</t>
  </si>
  <si>
    <t>SI2024_2458</t>
  </si>
  <si>
    <t>Мельник Олена Василівна</t>
  </si>
  <si>
    <t>SI2024_2459</t>
  </si>
  <si>
    <t xml:space="preserve">Тверітінова Тетяна Вікторівна </t>
  </si>
  <si>
    <t>SI2024_2460</t>
  </si>
  <si>
    <t>Сухоцький Дмитро Олексійович</t>
  </si>
  <si>
    <t>SI2024_2461</t>
  </si>
  <si>
    <t>Ігнатенко Леся Євгенівна</t>
  </si>
  <si>
    <t>SI2024_2462</t>
  </si>
  <si>
    <t>Каленська Алла Володимирівна</t>
  </si>
  <si>
    <t>SI2024_2463</t>
  </si>
  <si>
    <t>Бурбела Алла Леонідівна</t>
  </si>
  <si>
    <t>SI2024_2464</t>
  </si>
  <si>
    <t>Вишивана Богдана Михайлівна</t>
  </si>
  <si>
    <t>SI2024_2465</t>
  </si>
  <si>
    <t>Дусан Владислав Ігорович</t>
  </si>
  <si>
    <t>SI2024_2466</t>
  </si>
  <si>
    <t>Бойко Анна Леонідівна</t>
  </si>
  <si>
    <t>SI2024_2467</t>
  </si>
  <si>
    <t xml:space="preserve">Семенюк Богдан Ігорович </t>
  </si>
  <si>
    <t>SI2024_2468</t>
  </si>
  <si>
    <t xml:space="preserve">Савчук Іванна Василівна </t>
  </si>
  <si>
    <t>SI2024_2469</t>
  </si>
  <si>
    <t>Гузенко Владислав Сергійович</t>
  </si>
  <si>
    <t>SI2024_2470</t>
  </si>
  <si>
    <t xml:space="preserve">Кривич Олена Романівна </t>
  </si>
  <si>
    <t>SI2024_2471</t>
  </si>
  <si>
    <t>Павлюк Ірина Ярославівна</t>
  </si>
  <si>
    <t>SI2024_2472</t>
  </si>
  <si>
    <t>Козак Ганна Олександрівна</t>
  </si>
  <si>
    <t>SI2024_2473</t>
  </si>
  <si>
    <t xml:space="preserve">Рябченко Ірина Михайлівна </t>
  </si>
  <si>
    <t>SI2024_2474</t>
  </si>
  <si>
    <t>Калушка Любов Володимирівна</t>
  </si>
  <si>
    <t>SI2024_2475</t>
  </si>
  <si>
    <t xml:space="preserve">Гузенко Дмитро Олександрович </t>
  </si>
  <si>
    <t>SI2024_2476</t>
  </si>
  <si>
    <t>Філончук Зоя Володимирівна</t>
  </si>
  <si>
    <t>SI2024_2477</t>
  </si>
  <si>
    <t>Паламарюк Анастасія Василівна</t>
  </si>
  <si>
    <t>SI2024_2478</t>
  </si>
  <si>
    <t>Прокопенко Наталія Віталіївна</t>
  </si>
  <si>
    <t>SI2024_2479</t>
  </si>
  <si>
    <t>Дученко Ганна Вікторівна</t>
  </si>
  <si>
    <t>SI2024_2480</t>
  </si>
  <si>
    <t xml:space="preserve">Воробйова Марія Олександрівна </t>
  </si>
  <si>
    <t>SI2024_2481</t>
  </si>
  <si>
    <t>Гнип Наталія Олексіївна</t>
  </si>
  <si>
    <t>SI2024_2482</t>
  </si>
  <si>
    <t>Задорожня Лариса Михайлівна</t>
  </si>
  <si>
    <t>SI2024_2483</t>
  </si>
  <si>
    <t>Лук'янів Владислав Русланович</t>
  </si>
  <si>
    <t>SI2024_2484</t>
  </si>
  <si>
    <t>Водоп'янов Роман Вікторович</t>
  </si>
  <si>
    <t>SI2024_2485</t>
  </si>
  <si>
    <t>Кафідова Поліна Олексіївна</t>
  </si>
  <si>
    <t>SI2024_2486</t>
  </si>
  <si>
    <t>Троценко Дмитро Іванович</t>
  </si>
  <si>
    <t>SI2024_2487</t>
  </si>
  <si>
    <t>Гордієнко Анна Юріївна</t>
  </si>
  <si>
    <t>SI2024_2488</t>
  </si>
  <si>
    <t xml:space="preserve">Вакаров Михайло Михайлович </t>
  </si>
  <si>
    <t>SI2024_2489</t>
  </si>
  <si>
    <t>Вакаров Олена Степанівна</t>
  </si>
  <si>
    <t>SI2024_2490</t>
  </si>
  <si>
    <t>В'язовий Сергій Михайлович</t>
  </si>
  <si>
    <t>SI2024_2491</t>
  </si>
  <si>
    <t>Грицьків Вікторія Русланівна</t>
  </si>
  <si>
    <t>SI2024_2492</t>
  </si>
  <si>
    <t>Здрок Ірина Миколаївна</t>
  </si>
  <si>
    <t>SI2024_2493</t>
  </si>
  <si>
    <t>Гудзь Ірина Миколаївна</t>
  </si>
  <si>
    <t>SI2024_2494</t>
  </si>
  <si>
    <t>Яцура Анастасія Андріївна</t>
  </si>
  <si>
    <t>SI2024_2495</t>
  </si>
  <si>
    <t>Крамарева  Ольга Вікторівна</t>
  </si>
  <si>
    <t>SI2024_2496</t>
  </si>
  <si>
    <t>Гаркава Лариса Олександрівна</t>
  </si>
  <si>
    <t>SI2024_2497</t>
  </si>
  <si>
    <t>Гончар Каріна Богданівна</t>
  </si>
  <si>
    <t>SI2024_2498</t>
  </si>
  <si>
    <t>Гладик Олександра</t>
  </si>
  <si>
    <t>SI2024_2499</t>
  </si>
  <si>
    <t>Карновська Тамара Валентинівна</t>
  </si>
  <si>
    <t>SI2024_2500</t>
  </si>
  <si>
    <t xml:space="preserve">Мельник Ольга Іванівна </t>
  </si>
  <si>
    <t>SI2024_2501</t>
  </si>
  <si>
    <t>Дидюк Вікторія Юріївна</t>
  </si>
  <si>
    <t>SI2024_2502</t>
  </si>
  <si>
    <t>Голобородько Тетяна Володимирівна</t>
  </si>
  <si>
    <t>SI2024_2503</t>
  </si>
  <si>
    <t>Лабінцева Олена Петрівна</t>
  </si>
  <si>
    <t>SI2024_2504</t>
  </si>
  <si>
    <t>Курячей Віра Олександрівна</t>
  </si>
  <si>
    <t>SI2024_2505</t>
  </si>
  <si>
    <t>Нікітченко Сергій Олександрович</t>
  </si>
  <si>
    <t>SI2024_2506</t>
  </si>
  <si>
    <t>Черняк Костянтин Володимирович</t>
  </si>
  <si>
    <t>SI2024_2507</t>
  </si>
  <si>
    <t>Скарбарчук Ірина Петрівна</t>
  </si>
  <si>
    <t>SI2024_2508</t>
  </si>
  <si>
    <t>Фока Данило Андрійович</t>
  </si>
  <si>
    <t>SI2024_2509</t>
  </si>
  <si>
    <t xml:space="preserve">Кошмела Віта Василівна </t>
  </si>
  <si>
    <t>SI2024_2510</t>
  </si>
  <si>
    <t xml:space="preserve">Онуфрик Андрій Матвійович </t>
  </si>
  <si>
    <t>SI2024_2511</t>
  </si>
  <si>
    <t>Ткаченко Наталія Володимирівна</t>
  </si>
  <si>
    <t>SI2024_2512</t>
  </si>
  <si>
    <t>Шевченко Анна Русланівна</t>
  </si>
  <si>
    <t>SI2024_2513</t>
  </si>
  <si>
    <t xml:space="preserve">Орел Анастасія Павлівна </t>
  </si>
  <si>
    <t>SI2024_2514</t>
  </si>
  <si>
    <t xml:space="preserve">Головко Олена Григорівна </t>
  </si>
  <si>
    <t>SI2024_2515</t>
  </si>
  <si>
    <t xml:space="preserve">Ткаченко Єлизавета Юріівна </t>
  </si>
  <si>
    <t>SI2024_2516</t>
  </si>
  <si>
    <t>Стародубцев Дмитро Євгенович</t>
  </si>
  <si>
    <t>SI2024_2517</t>
  </si>
  <si>
    <t xml:space="preserve">Зінченко Віктор Володимирович </t>
  </si>
  <si>
    <t>SI2024_2518</t>
  </si>
  <si>
    <t>Шпак Вікторія Юріївна</t>
  </si>
  <si>
    <t>SI2024_2519</t>
  </si>
  <si>
    <t>Шматко Юлія Олегівна</t>
  </si>
  <si>
    <t>SI2024_2520</t>
  </si>
  <si>
    <t>Верхогляд Катерина Сергіївна</t>
  </si>
  <si>
    <t>SI2024_2521</t>
  </si>
  <si>
    <t xml:space="preserve">Мостепан Олеся Володимирівна </t>
  </si>
  <si>
    <t>SI2024_2522</t>
  </si>
  <si>
    <t>Мазуров Руслан Геннадійович</t>
  </si>
  <si>
    <t>SI2024_2523</t>
  </si>
  <si>
    <t>Коваленко Вікторія Володимирівна</t>
  </si>
  <si>
    <t>SI2024_2524</t>
  </si>
  <si>
    <t>Коваленко Юлія Михайлівна</t>
  </si>
  <si>
    <t>SI2024_2525</t>
  </si>
  <si>
    <t>Сибірцев Володимир Васильович</t>
  </si>
  <si>
    <t>SI2024_2526</t>
  </si>
  <si>
    <t>Савела Анна Андріївна</t>
  </si>
  <si>
    <t>SI2024_2527</t>
  </si>
  <si>
    <t>Яцентюк Світлана Ярославівна</t>
  </si>
  <si>
    <t>SI2024_2528</t>
  </si>
  <si>
    <t xml:space="preserve">Матвійчук Юлія Сергіївна </t>
  </si>
  <si>
    <t>SI2024_2529</t>
  </si>
  <si>
    <t xml:space="preserve">Губа Анна В'ячеславівна </t>
  </si>
  <si>
    <t>SI2024_2530</t>
  </si>
  <si>
    <t>Кравченко Марина Олександрівна</t>
  </si>
  <si>
    <t>SI2024_2531</t>
  </si>
  <si>
    <t>Легенчук Оксана Анатоліївна</t>
  </si>
  <si>
    <t>SI2024_2532</t>
  </si>
  <si>
    <t>Коцюрба Ольга Юріївна</t>
  </si>
  <si>
    <t>SI2024_2533</t>
  </si>
  <si>
    <t xml:space="preserve">Галтман Тетяна Василівна </t>
  </si>
  <si>
    <t>SI2024_2534</t>
  </si>
  <si>
    <t xml:space="preserve">Матушевська Оксана Степанівна </t>
  </si>
  <si>
    <t>SI2024_2535</t>
  </si>
  <si>
    <t>Холодна Юлія Євгеніївна</t>
  </si>
  <si>
    <t>SI2024_2536</t>
  </si>
  <si>
    <t>Ткачук Валентина Віталіївна</t>
  </si>
  <si>
    <t>SI2024_2537</t>
  </si>
  <si>
    <t>Ярмоліцька Ольга Василівна</t>
  </si>
  <si>
    <t>SI2024_2538</t>
  </si>
  <si>
    <t>Соник Ольга Василівна</t>
  </si>
  <si>
    <t>SI2024_2539</t>
  </si>
  <si>
    <t>Галата Ірина Петрівна</t>
  </si>
  <si>
    <t>SI2024_2540</t>
  </si>
  <si>
    <t>Панас Олександр Геннадійович</t>
  </si>
  <si>
    <t>SI2024_2541</t>
  </si>
  <si>
    <t>Тодорова Аліна Сергіївна</t>
  </si>
  <si>
    <t>SI2024_2542</t>
  </si>
  <si>
    <t>Сопко Анастасії Андріївна</t>
  </si>
  <si>
    <t>SI2024_2543</t>
  </si>
  <si>
    <t>Черненко Вікторія Анатолн</t>
  </si>
  <si>
    <t>SI2024_2544</t>
  </si>
  <si>
    <t xml:space="preserve">Колесник Алла Анатоліївна </t>
  </si>
  <si>
    <t>SI2024_2545</t>
  </si>
  <si>
    <t>Квасницька Раїса Степанівна</t>
  </si>
  <si>
    <t>SI2024_2546</t>
  </si>
  <si>
    <t>Шірінян Лада Василівна</t>
  </si>
  <si>
    <t>SI2024_2547</t>
  </si>
  <si>
    <t>Самошкіна Ірина Дмитрівна</t>
  </si>
  <si>
    <t>SI2024_2548</t>
  </si>
  <si>
    <t>Степаненко Тетяна Олександрівна</t>
  </si>
  <si>
    <t>SI2024_2549</t>
  </si>
  <si>
    <t>Вовченко Оксана Сергіївна</t>
  </si>
  <si>
    <t>SI2024_2550</t>
  </si>
  <si>
    <t>Кундис Віталій Теодозійович</t>
  </si>
  <si>
    <t>SI2024_2551</t>
  </si>
  <si>
    <t>Східницька Галина Володимирівна</t>
  </si>
  <si>
    <t>SI2024_2552</t>
  </si>
  <si>
    <t>Лимар Валентина Анатоліївна</t>
  </si>
  <si>
    <t>SI2024_2553</t>
  </si>
  <si>
    <t xml:space="preserve">Лупенко Марина Олександрівна </t>
  </si>
  <si>
    <t>SI2024_2554</t>
  </si>
  <si>
    <t>Андрій Сергійович Криволапов</t>
  </si>
  <si>
    <t>SI2024_2555</t>
  </si>
  <si>
    <t>Бутенко Лариса Григорівна</t>
  </si>
  <si>
    <t>SI2024_2556</t>
  </si>
  <si>
    <t>Ковальова Олена Сергіївна</t>
  </si>
  <si>
    <t>SI2024_2557</t>
  </si>
  <si>
    <t xml:space="preserve">Періста Аліна Євгенівна </t>
  </si>
  <si>
    <t>SI2024_2558</t>
  </si>
  <si>
    <t xml:space="preserve">Чубак Анастасія </t>
  </si>
  <si>
    <t>SI2024_2559</t>
  </si>
  <si>
    <t>Васильєва Ольга Вікторівна</t>
  </si>
  <si>
    <t>SI2024_2560</t>
  </si>
  <si>
    <t>Іщак Олена Вікторівна</t>
  </si>
  <si>
    <t>SI2024_2561</t>
  </si>
  <si>
    <t>Гавриленко Любов Іванівна</t>
  </si>
  <si>
    <t>SI2024_2562</t>
  </si>
  <si>
    <t xml:space="preserve">Лопатовська Оксана Олександрівна </t>
  </si>
  <si>
    <t>SI2024_2563</t>
  </si>
  <si>
    <t>Головіна Катерина Олександрівна</t>
  </si>
  <si>
    <t>SI2024_2564</t>
  </si>
  <si>
    <t xml:space="preserve">Лещик Ірина Богданівна </t>
  </si>
  <si>
    <t>SI2024_2565</t>
  </si>
  <si>
    <t>Буйна Лариса Миколаївна</t>
  </si>
  <si>
    <t>SI2024_2566</t>
  </si>
  <si>
    <t>Матвєєва Ірина Дмитрівна</t>
  </si>
  <si>
    <t>SI2024_2567</t>
  </si>
  <si>
    <t>Ярмола Вікторія Василівна</t>
  </si>
  <si>
    <t>SI2024_2568</t>
  </si>
  <si>
    <t>Гончар Богдан Генадійович</t>
  </si>
  <si>
    <t>SI2024_2569</t>
  </si>
  <si>
    <t>Опальчук Руслана Миколаївна</t>
  </si>
  <si>
    <t>SI2024_2570</t>
  </si>
  <si>
    <t>Конкіна Наталія Іванівна</t>
  </si>
  <si>
    <t>SI2024_2571</t>
  </si>
  <si>
    <t>Щербатих Денис Володимирович</t>
  </si>
  <si>
    <t>SI2024_2572</t>
  </si>
  <si>
    <t xml:space="preserve">Подільчук Мирослава Іванівна </t>
  </si>
  <si>
    <t>SI2024_2573</t>
  </si>
  <si>
    <t>Фіалковська Анастасія Андріївна</t>
  </si>
  <si>
    <t>SI2024_2574</t>
  </si>
  <si>
    <t>Шведова Юлія Борисівна</t>
  </si>
  <si>
    <t>SI2024_2575</t>
  </si>
  <si>
    <t>Чубін Тетяна Костянтинівна</t>
  </si>
  <si>
    <t>SI2024_2576</t>
  </si>
  <si>
    <t xml:space="preserve">Ковальська Юлія Василівна </t>
  </si>
  <si>
    <t>SI2024_2577</t>
  </si>
  <si>
    <t>Канцір Ірина Анатоліївна</t>
  </si>
  <si>
    <t>SI2024_2578</t>
  </si>
  <si>
    <t>Синиця Юлія Сергіївна</t>
  </si>
  <si>
    <t>SI2024_2579</t>
  </si>
  <si>
    <t>Бутко Ольга Володимирівна</t>
  </si>
  <si>
    <t>SI2024_2580</t>
  </si>
  <si>
    <t xml:space="preserve">Федишин Майя Пилипівна </t>
  </si>
  <si>
    <t>№ з/п</t>
  </si>
  <si>
    <t>Номер сертифіката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</si>
</sst>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VpT9337Bi19JmiVd84QX" TargetMode="External"/><Relationship Id="rId299" Type="http://schemas.openxmlformats.org/officeDocument/2006/relationships/hyperlink" Target="https://talan.bank.gov.ua/get-user-certificate/VpT93_B24DqcFKFQAGbr" TargetMode="External"/><Relationship Id="rId21" Type="http://schemas.openxmlformats.org/officeDocument/2006/relationships/hyperlink" Target="https://talan.bank.gov.ua/get-user-certificate/VpT93p7kWqYOG4aVHzfy" TargetMode="External"/><Relationship Id="rId63" Type="http://schemas.openxmlformats.org/officeDocument/2006/relationships/hyperlink" Target="https://talan.bank.gov.ua/get-user-certificate/VpT938Bk1Oc39Y62zWhk" TargetMode="External"/><Relationship Id="rId159" Type="http://schemas.openxmlformats.org/officeDocument/2006/relationships/hyperlink" Target="https://talan.bank.gov.ua/get-user-certificate/VpT93eUcYLCBHem02Rp3" TargetMode="External"/><Relationship Id="rId324" Type="http://schemas.openxmlformats.org/officeDocument/2006/relationships/hyperlink" Target="https://talan.bank.gov.ua/get-user-certificate/VpT93Q5sy4wz6PdwEL69" TargetMode="External"/><Relationship Id="rId366" Type="http://schemas.openxmlformats.org/officeDocument/2006/relationships/hyperlink" Target="https://talan.bank.gov.ua/get-user-certificate/VpT932zw6Xs8pBgCfnlM" TargetMode="External"/><Relationship Id="rId170" Type="http://schemas.openxmlformats.org/officeDocument/2006/relationships/hyperlink" Target="https://talan.bank.gov.ua/get-user-certificate/VpT93Wn1TpIVCPpa7OVM" TargetMode="External"/><Relationship Id="rId226" Type="http://schemas.openxmlformats.org/officeDocument/2006/relationships/hyperlink" Target="https://talan.bank.gov.ua/get-user-certificate/VpT93cY1FXT4SuDQSrmb" TargetMode="External"/><Relationship Id="rId268" Type="http://schemas.openxmlformats.org/officeDocument/2006/relationships/hyperlink" Target="https://talan.bank.gov.ua/get-user-certificate/VpT93A4KI0G6lKDftLsD" TargetMode="External"/><Relationship Id="rId32" Type="http://schemas.openxmlformats.org/officeDocument/2006/relationships/hyperlink" Target="https://talan.bank.gov.ua/get-user-certificate/VpT933jwdaURKTffhAVf" TargetMode="External"/><Relationship Id="rId74" Type="http://schemas.openxmlformats.org/officeDocument/2006/relationships/hyperlink" Target="https://talan.bank.gov.ua/get-user-certificate/VpT93YCIuANkte7QmJP8" TargetMode="External"/><Relationship Id="rId128" Type="http://schemas.openxmlformats.org/officeDocument/2006/relationships/hyperlink" Target="https://talan.bank.gov.ua/get-user-certificate/VpT939WWc4QbDvnzT5wx" TargetMode="External"/><Relationship Id="rId335" Type="http://schemas.openxmlformats.org/officeDocument/2006/relationships/hyperlink" Target="https://talan.bank.gov.ua/get-user-certificate/VpT93SQJmYNY8jFtdape" TargetMode="External"/><Relationship Id="rId377" Type="http://schemas.openxmlformats.org/officeDocument/2006/relationships/hyperlink" Target="https://talan.bank.gov.ua/get-user-certificate/VpT93JBTz65hgOihFiI2" TargetMode="External"/><Relationship Id="rId5" Type="http://schemas.openxmlformats.org/officeDocument/2006/relationships/hyperlink" Target="https://talan.bank.gov.ua/get-user-certificate/VpT93mZVWbjYYC5Hb80P" TargetMode="External"/><Relationship Id="rId181" Type="http://schemas.openxmlformats.org/officeDocument/2006/relationships/hyperlink" Target="https://talan.bank.gov.ua/get-user-certificate/VpT93PLETkG5arMV1eTZ" TargetMode="External"/><Relationship Id="rId237" Type="http://schemas.openxmlformats.org/officeDocument/2006/relationships/hyperlink" Target="https://talan.bank.gov.ua/get-user-certificate/VpT93g7S_CmmPAOT_y87" TargetMode="External"/><Relationship Id="rId402" Type="http://schemas.openxmlformats.org/officeDocument/2006/relationships/hyperlink" Target="https://talan.bank.gov.ua/get-user-certificate/VpT93lxhzyvA6Pac_PG8" TargetMode="External"/><Relationship Id="rId279" Type="http://schemas.openxmlformats.org/officeDocument/2006/relationships/hyperlink" Target="https://talan.bank.gov.ua/get-user-certificate/VpT93OaGLQZBdKMuua7p" TargetMode="External"/><Relationship Id="rId43" Type="http://schemas.openxmlformats.org/officeDocument/2006/relationships/hyperlink" Target="https://talan.bank.gov.ua/get-user-certificate/VpT930S-eFqw8wl_DtGe" TargetMode="External"/><Relationship Id="rId139" Type="http://schemas.openxmlformats.org/officeDocument/2006/relationships/hyperlink" Target="https://talan.bank.gov.ua/get-user-certificate/VpT93SYviHNW_EtsyKWJ" TargetMode="External"/><Relationship Id="rId290" Type="http://schemas.openxmlformats.org/officeDocument/2006/relationships/hyperlink" Target="https://talan.bank.gov.ua/get-user-certificate/VpT93vZ0aBFI7TF00Ep-" TargetMode="External"/><Relationship Id="rId304" Type="http://schemas.openxmlformats.org/officeDocument/2006/relationships/hyperlink" Target="https://talan.bank.gov.ua/get-user-certificate/VpT93714smFugS_zHn2k" TargetMode="External"/><Relationship Id="rId346" Type="http://schemas.openxmlformats.org/officeDocument/2006/relationships/hyperlink" Target="https://talan.bank.gov.ua/get-user-certificate/VpT93bYrLzbp5Z0TVlIL" TargetMode="External"/><Relationship Id="rId388" Type="http://schemas.openxmlformats.org/officeDocument/2006/relationships/hyperlink" Target="https://talan.bank.gov.ua/get-user-certificate/VpT93baswLXmL5GCz9qJ" TargetMode="External"/><Relationship Id="rId85" Type="http://schemas.openxmlformats.org/officeDocument/2006/relationships/hyperlink" Target="https://talan.bank.gov.ua/get-user-certificate/VpT93h6ERA5iJTWWOiBV" TargetMode="External"/><Relationship Id="rId150" Type="http://schemas.openxmlformats.org/officeDocument/2006/relationships/hyperlink" Target="https://talan.bank.gov.ua/get-user-certificate/VpT931mPA_xWe5xe0ZwB" TargetMode="External"/><Relationship Id="rId192" Type="http://schemas.openxmlformats.org/officeDocument/2006/relationships/hyperlink" Target="https://talan.bank.gov.ua/get-user-certificate/VpT93926NHJqfpVTDECz" TargetMode="External"/><Relationship Id="rId206" Type="http://schemas.openxmlformats.org/officeDocument/2006/relationships/hyperlink" Target="https://talan.bank.gov.ua/get-user-certificate/VpT93sKaMG4qJuwTObJP" TargetMode="External"/><Relationship Id="rId248" Type="http://schemas.openxmlformats.org/officeDocument/2006/relationships/hyperlink" Target="https://talan.bank.gov.ua/get-user-certificate/VpT939tTqrcNreroCLoN" TargetMode="External"/><Relationship Id="rId12" Type="http://schemas.openxmlformats.org/officeDocument/2006/relationships/hyperlink" Target="https://talan.bank.gov.ua/get-user-certificate/VpT93v7ujkEJIzeJ72dF" TargetMode="External"/><Relationship Id="rId108" Type="http://schemas.openxmlformats.org/officeDocument/2006/relationships/hyperlink" Target="https://talan.bank.gov.ua/get-user-certificate/VpT93VuDEfw9nbegY70L" TargetMode="External"/><Relationship Id="rId315" Type="http://schemas.openxmlformats.org/officeDocument/2006/relationships/hyperlink" Target="https://talan.bank.gov.ua/get-user-certificate/VpT93_PWJI8Ed8M3yII6" TargetMode="External"/><Relationship Id="rId357" Type="http://schemas.openxmlformats.org/officeDocument/2006/relationships/hyperlink" Target="https://talan.bank.gov.ua/get-user-certificate/VpT93WW3n7bpdnizr9SY" TargetMode="External"/><Relationship Id="rId54" Type="http://schemas.openxmlformats.org/officeDocument/2006/relationships/hyperlink" Target="https://talan.bank.gov.ua/get-user-certificate/VpT93I5NrLNJ8PexbLvk" TargetMode="External"/><Relationship Id="rId96" Type="http://schemas.openxmlformats.org/officeDocument/2006/relationships/hyperlink" Target="https://talan.bank.gov.ua/get-user-certificate/VpT93Wofc4Cj5FKhVfhV" TargetMode="External"/><Relationship Id="rId161" Type="http://schemas.openxmlformats.org/officeDocument/2006/relationships/hyperlink" Target="https://talan.bank.gov.ua/get-user-certificate/VpT93Mp85ZzptsvBvyeU" TargetMode="External"/><Relationship Id="rId217" Type="http://schemas.openxmlformats.org/officeDocument/2006/relationships/hyperlink" Target="https://talan.bank.gov.ua/get-user-certificate/VpT93WvV7dwAADUQZZmp" TargetMode="External"/><Relationship Id="rId399" Type="http://schemas.openxmlformats.org/officeDocument/2006/relationships/hyperlink" Target="https://talan.bank.gov.ua/get-user-certificate/VpT93cE2HHOEGlxPM8zd" TargetMode="External"/><Relationship Id="rId259" Type="http://schemas.openxmlformats.org/officeDocument/2006/relationships/hyperlink" Target="https://talan.bank.gov.ua/get-user-certificate/VpT93l4t8OiI7j_WkoFR" TargetMode="External"/><Relationship Id="rId23" Type="http://schemas.openxmlformats.org/officeDocument/2006/relationships/hyperlink" Target="https://talan.bank.gov.ua/get-user-certificate/VpT93AYbE0-bSXx3X_iL" TargetMode="External"/><Relationship Id="rId119" Type="http://schemas.openxmlformats.org/officeDocument/2006/relationships/hyperlink" Target="https://talan.bank.gov.ua/get-user-certificate/VpT934FIL6NNvzmrMqGo" TargetMode="External"/><Relationship Id="rId270" Type="http://schemas.openxmlformats.org/officeDocument/2006/relationships/hyperlink" Target="https://talan.bank.gov.ua/get-user-certificate/VpT93xdIX9RWTlsDgFDp" TargetMode="External"/><Relationship Id="rId326" Type="http://schemas.openxmlformats.org/officeDocument/2006/relationships/hyperlink" Target="https://talan.bank.gov.ua/get-user-certificate/VpT93p6XSlXGWBOgLKMT" TargetMode="External"/><Relationship Id="rId65" Type="http://schemas.openxmlformats.org/officeDocument/2006/relationships/hyperlink" Target="https://talan.bank.gov.ua/get-user-certificate/VpT93oEUYEaa8b86Xcee" TargetMode="External"/><Relationship Id="rId130" Type="http://schemas.openxmlformats.org/officeDocument/2006/relationships/hyperlink" Target="https://talan.bank.gov.ua/get-user-certificate/VpT93EKNlWrU77_MPJ-K" TargetMode="External"/><Relationship Id="rId368" Type="http://schemas.openxmlformats.org/officeDocument/2006/relationships/hyperlink" Target="https://talan.bank.gov.ua/get-user-certificate/VpT93fwtN1Z82-C9sBxx" TargetMode="External"/><Relationship Id="rId172" Type="http://schemas.openxmlformats.org/officeDocument/2006/relationships/hyperlink" Target="https://talan.bank.gov.ua/get-user-certificate/VpT93tkBYJ7QMWYjczZk" TargetMode="External"/><Relationship Id="rId228" Type="http://schemas.openxmlformats.org/officeDocument/2006/relationships/hyperlink" Target="https://talan.bank.gov.ua/get-user-certificate/VpT93oP_340mHazwRmUn" TargetMode="External"/><Relationship Id="rId281" Type="http://schemas.openxmlformats.org/officeDocument/2006/relationships/hyperlink" Target="https://talan.bank.gov.ua/get-user-certificate/VpT93GxicjFsxhPeXxJc" TargetMode="External"/><Relationship Id="rId337" Type="http://schemas.openxmlformats.org/officeDocument/2006/relationships/hyperlink" Target="https://talan.bank.gov.ua/get-user-certificate/VpT93pWEr59cwzHg8OGC" TargetMode="External"/><Relationship Id="rId34" Type="http://schemas.openxmlformats.org/officeDocument/2006/relationships/hyperlink" Target="https://talan.bank.gov.ua/get-user-certificate/VpT93zK6Qzihg6HBR8fJ" TargetMode="External"/><Relationship Id="rId76" Type="http://schemas.openxmlformats.org/officeDocument/2006/relationships/hyperlink" Target="https://talan.bank.gov.ua/get-user-certificate/VpT93ZhvRXzqckE5_zzN" TargetMode="External"/><Relationship Id="rId141" Type="http://schemas.openxmlformats.org/officeDocument/2006/relationships/hyperlink" Target="https://talan.bank.gov.ua/get-user-certificate/VpT93Tfh7j8RpCv97k0W" TargetMode="External"/><Relationship Id="rId379" Type="http://schemas.openxmlformats.org/officeDocument/2006/relationships/hyperlink" Target="https://talan.bank.gov.ua/get-user-certificate/VpT93Tebyz7DLQ04-BKv" TargetMode="External"/><Relationship Id="rId7" Type="http://schemas.openxmlformats.org/officeDocument/2006/relationships/hyperlink" Target="https://talan.bank.gov.ua/get-user-certificate/VpT93WZA3mD5enrWdV0w" TargetMode="External"/><Relationship Id="rId183" Type="http://schemas.openxmlformats.org/officeDocument/2006/relationships/hyperlink" Target="https://talan.bank.gov.ua/get-user-certificate/VpT93xT-0eDMxEbgMc9X" TargetMode="External"/><Relationship Id="rId239" Type="http://schemas.openxmlformats.org/officeDocument/2006/relationships/hyperlink" Target="https://talan.bank.gov.ua/get-user-certificate/VpT93e6fWD0IKfojZ8F4" TargetMode="External"/><Relationship Id="rId390" Type="http://schemas.openxmlformats.org/officeDocument/2006/relationships/hyperlink" Target="https://talan.bank.gov.ua/get-user-certificate/VpT93pY6AMTXHZ-sPTyS" TargetMode="External"/><Relationship Id="rId404" Type="http://schemas.openxmlformats.org/officeDocument/2006/relationships/hyperlink" Target="https://talan.bank.gov.ua/get-user-certificate/VpT93by527GkkY_pU7Ij" TargetMode="External"/><Relationship Id="rId250" Type="http://schemas.openxmlformats.org/officeDocument/2006/relationships/hyperlink" Target="https://talan.bank.gov.ua/get-user-certificate/VpT93OwWJ8upm5cI9tLT" TargetMode="External"/><Relationship Id="rId292" Type="http://schemas.openxmlformats.org/officeDocument/2006/relationships/hyperlink" Target="https://talan.bank.gov.ua/get-user-certificate/VpT93aztZQiSyoPZ-vda" TargetMode="External"/><Relationship Id="rId306" Type="http://schemas.openxmlformats.org/officeDocument/2006/relationships/hyperlink" Target="https://talan.bank.gov.ua/get-user-certificate/VpT93TzyWo1C5jkflgI1" TargetMode="External"/><Relationship Id="rId45" Type="http://schemas.openxmlformats.org/officeDocument/2006/relationships/hyperlink" Target="https://talan.bank.gov.ua/get-user-certificate/VpT93U5QEoO53WLSVPF4" TargetMode="External"/><Relationship Id="rId87" Type="http://schemas.openxmlformats.org/officeDocument/2006/relationships/hyperlink" Target="https://talan.bank.gov.ua/get-user-certificate/VpT93aYbMXfRCqzmJkIN" TargetMode="External"/><Relationship Id="rId110" Type="http://schemas.openxmlformats.org/officeDocument/2006/relationships/hyperlink" Target="https://talan.bank.gov.ua/get-user-certificate/VpT939CyjQj4nKYa1gwt" TargetMode="External"/><Relationship Id="rId348" Type="http://schemas.openxmlformats.org/officeDocument/2006/relationships/hyperlink" Target="https://talan.bank.gov.ua/get-user-certificate/VpT93HvPafsr-1Vrft8r" TargetMode="External"/><Relationship Id="rId152" Type="http://schemas.openxmlformats.org/officeDocument/2006/relationships/hyperlink" Target="https://talan.bank.gov.ua/get-user-certificate/VpT93FkLT9GfK00zyqpE" TargetMode="External"/><Relationship Id="rId194" Type="http://schemas.openxmlformats.org/officeDocument/2006/relationships/hyperlink" Target="https://talan.bank.gov.ua/get-user-certificate/VpT93NJpy-BZ9wouuz_n" TargetMode="External"/><Relationship Id="rId208" Type="http://schemas.openxmlformats.org/officeDocument/2006/relationships/hyperlink" Target="https://talan.bank.gov.ua/get-user-certificate/VpT93IMcZkByehKEz_Us" TargetMode="External"/><Relationship Id="rId261" Type="http://schemas.openxmlformats.org/officeDocument/2006/relationships/hyperlink" Target="https://talan.bank.gov.ua/get-user-certificate/VpT93MN0Lk4eo-u0hfJK" TargetMode="External"/><Relationship Id="rId14" Type="http://schemas.openxmlformats.org/officeDocument/2006/relationships/hyperlink" Target="https://talan.bank.gov.ua/get-user-certificate/VpT932oMvzs5p87nAuTN" TargetMode="External"/><Relationship Id="rId56" Type="http://schemas.openxmlformats.org/officeDocument/2006/relationships/hyperlink" Target="https://talan.bank.gov.ua/get-user-certificate/VpT93TT0gjdjwbSLFUbn" TargetMode="External"/><Relationship Id="rId317" Type="http://schemas.openxmlformats.org/officeDocument/2006/relationships/hyperlink" Target="https://talan.bank.gov.ua/get-user-certificate/VpT93CUM4-PhERU3a_B2" TargetMode="External"/><Relationship Id="rId359" Type="http://schemas.openxmlformats.org/officeDocument/2006/relationships/hyperlink" Target="https://talan.bank.gov.ua/get-user-certificate/VpT934hXUOlagr4nN_T8" TargetMode="External"/><Relationship Id="rId98" Type="http://schemas.openxmlformats.org/officeDocument/2006/relationships/hyperlink" Target="https://talan.bank.gov.ua/get-user-certificate/VpT936J3Ol57u8uR4jiC" TargetMode="External"/><Relationship Id="rId121" Type="http://schemas.openxmlformats.org/officeDocument/2006/relationships/hyperlink" Target="https://talan.bank.gov.ua/get-user-certificate/VpT93fUSFqFjhn1W-eDl" TargetMode="External"/><Relationship Id="rId163" Type="http://schemas.openxmlformats.org/officeDocument/2006/relationships/hyperlink" Target="https://talan.bank.gov.ua/get-user-certificate/VpT93Spprnsd-S7tWMjI" TargetMode="External"/><Relationship Id="rId219" Type="http://schemas.openxmlformats.org/officeDocument/2006/relationships/hyperlink" Target="https://talan.bank.gov.ua/get-user-certificate/VpT93cyS8tD9A2t9pleC" TargetMode="External"/><Relationship Id="rId370" Type="http://schemas.openxmlformats.org/officeDocument/2006/relationships/hyperlink" Target="https://talan.bank.gov.ua/get-user-certificate/VpT93UOxJclbHbi8KGm5" TargetMode="External"/><Relationship Id="rId230" Type="http://schemas.openxmlformats.org/officeDocument/2006/relationships/hyperlink" Target="https://talan.bank.gov.ua/get-user-certificate/VpT93mI7BTZG6wEF4l5V" TargetMode="External"/><Relationship Id="rId25" Type="http://schemas.openxmlformats.org/officeDocument/2006/relationships/hyperlink" Target="https://talan.bank.gov.ua/get-user-certificate/VpT93jSOoM3qjPF9AyUt" TargetMode="External"/><Relationship Id="rId67" Type="http://schemas.openxmlformats.org/officeDocument/2006/relationships/hyperlink" Target="https://talan.bank.gov.ua/get-user-certificate/VpT93xFDgpTT-uF6iIib" TargetMode="External"/><Relationship Id="rId272" Type="http://schemas.openxmlformats.org/officeDocument/2006/relationships/hyperlink" Target="https://talan.bank.gov.ua/get-user-certificate/VpT93ndmStzm7s_xS_oW" TargetMode="External"/><Relationship Id="rId328" Type="http://schemas.openxmlformats.org/officeDocument/2006/relationships/hyperlink" Target="https://talan.bank.gov.ua/get-user-certificate/VpT93hxSXjz5C5CvLJEy" TargetMode="External"/><Relationship Id="rId132" Type="http://schemas.openxmlformats.org/officeDocument/2006/relationships/hyperlink" Target="https://talan.bank.gov.ua/get-user-certificate/VpT93URoIVp8qRXGMQzn" TargetMode="External"/><Relationship Id="rId174" Type="http://schemas.openxmlformats.org/officeDocument/2006/relationships/hyperlink" Target="https://talan.bank.gov.ua/get-user-certificate/VpT93Ai5KeV93jlI5dYy" TargetMode="External"/><Relationship Id="rId381" Type="http://schemas.openxmlformats.org/officeDocument/2006/relationships/hyperlink" Target="https://talan.bank.gov.ua/get-user-certificate/VpT93Q6cM_Rzpf0XxpmV" TargetMode="External"/><Relationship Id="rId241" Type="http://schemas.openxmlformats.org/officeDocument/2006/relationships/hyperlink" Target="https://talan.bank.gov.ua/get-user-certificate/VpT93cDGnxpfci5R5F-Z" TargetMode="External"/><Relationship Id="rId36" Type="http://schemas.openxmlformats.org/officeDocument/2006/relationships/hyperlink" Target="https://talan.bank.gov.ua/get-user-certificate/VpT93KGsJ2Cnh66zMxcY" TargetMode="External"/><Relationship Id="rId283" Type="http://schemas.openxmlformats.org/officeDocument/2006/relationships/hyperlink" Target="https://talan.bank.gov.ua/get-user-certificate/VpT93OBWA9x5nZFvxvBX" TargetMode="External"/><Relationship Id="rId339" Type="http://schemas.openxmlformats.org/officeDocument/2006/relationships/hyperlink" Target="https://talan.bank.gov.ua/get-user-certificate/VpT93HQAnYEgYNPBoNpr" TargetMode="External"/><Relationship Id="rId78" Type="http://schemas.openxmlformats.org/officeDocument/2006/relationships/hyperlink" Target="https://talan.bank.gov.ua/get-user-certificate/VpT931gsLPO11avG0hi_" TargetMode="External"/><Relationship Id="rId101" Type="http://schemas.openxmlformats.org/officeDocument/2006/relationships/hyperlink" Target="https://talan.bank.gov.ua/get-user-certificate/VpT93XXru8GRkeujSIsL" TargetMode="External"/><Relationship Id="rId143" Type="http://schemas.openxmlformats.org/officeDocument/2006/relationships/hyperlink" Target="https://talan.bank.gov.ua/get-user-certificate/VpT93SGHfbn5gs5Ah5Ow" TargetMode="External"/><Relationship Id="rId185" Type="http://schemas.openxmlformats.org/officeDocument/2006/relationships/hyperlink" Target="https://talan.bank.gov.ua/get-user-certificate/VpT936ZRWnZTJYRV3oa9" TargetMode="External"/><Relationship Id="rId350" Type="http://schemas.openxmlformats.org/officeDocument/2006/relationships/hyperlink" Target="https://talan.bank.gov.ua/get-user-certificate/VpT93BLvKaE-CKiQKqDP" TargetMode="External"/><Relationship Id="rId406" Type="http://schemas.openxmlformats.org/officeDocument/2006/relationships/hyperlink" Target="https://talan.bank.gov.ua/get-user-certificate/VpT93JhoAqtqH_Sn4cE8" TargetMode="External"/><Relationship Id="rId9" Type="http://schemas.openxmlformats.org/officeDocument/2006/relationships/hyperlink" Target="https://talan.bank.gov.ua/get-user-certificate/VpT93UVau9uUlc1J9fCl" TargetMode="External"/><Relationship Id="rId210" Type="http://schemas.openxmlformats.org/officeDocument/2006/relationships/hyperlink" Target="https://talan.bank.gov.ua/get-user-certificate/VpT93IXGlLW1lO_V4Mjp" TargetMode="External"/><Relationship Id="rId392" Type="http://schemas.openxmlformats.org/officeDocument/2006/relationships/hyperlink" Target="https://talan.bank.gov.ua/get-user-certificate/VpT93HG1z1mCsAEdsNRH" TargetMode="External"/><Relationship Id="rId252" Type="http://schemas.openxmlformats.org/officeDocument/2006/relationships/hyperlink" Target="https://talan.bank.gov.ua/get-user-certificate/VpT936SOIzODuHmjbufj" TargetMode="External"/><Relationship Id="rId294" Type="http://schemas.openxmlformats.org/officeDocument/2006/relationships/hyperlink" Target="https://talan.bank.gov.ua/get-user-certificate/VpT93aMj3NTY4a9SN-Hw" TargetMode="External"/><Relationship Id="rId308" Type="http://schemas.openxmlformats.org/officeDocument/2006/relationships/hyperlink" Target="https://talan.bank.gov.ua/get-user-certificate/VpT93JqRqXGkrWqZRVyO" TargetMode="External"/><Relationship Id="rId47" Type="http://schemas.openxmlformats.org/officeDocument/2006/relationships/hyperlink" Target="https://talan.bank.gov.ua/get-user-certificate/VpT93kZ2TTnPIPmtNqZJ" TargetMode="External"/><Relationship Id="rId89" Type="http://schemas.openxmlformats.org/officeDocument/2006/relationships/hyperlink" Target="https://talan.bank.gov.ua/get-user-certificate/VpT93HbLZJNGCCuqqmoa" TargetMode="External"/><Relationship Id="rId112" Type="http://schemas.openxmlformats.org/officeDocument/2006/relationships/hyperlink" Target="https://talan.bank.gov.ua/get-user-certificate/VpT937nxaQqegBW87R2G" TargetMode="External"/><Relationship Id="rId154" Type="http://schemas.openxmlformats.org/officeDocument/2006/relationships/hyperlink" Target="https://talan.bank.gov.ua/get-user-certificate/VpT93g92ZQU8QEgu8oZl" TargetMode="External"/><Relationship Id="rId361" Type="http://schemas.openxmlformats.org/officeDocument/2006/relationships/hyperlink" Target="https://talan.bank.gov.ua/get-user-certificate/VpT93Cork9zYy_lebdxq" TargetMode="External"/><Relationship Id="rId196" Type="http://schemas.openxmlformats.org/officeDocument/2006/relationships/hyperlink" Target="https://talan.bank.gov.ua/get-user-certificate/VpT93vPMQDBbNBHJQnMU" TargetMode="External"/><Relationship Id="rId16" Type="http://schemas.openxmlformats.org/officeDocument/2006/relationships/hyperlink" Target="https://talan.bank.gov.ua/get-user-certificate/VpT931DlFQCHzY1c6Csy" TargetMode="External"/><Relationship Id="rId221" Type="http://schemas.openxmlformats.org/officeDocument/2006/relationships/hyperlink" Target="https://talan.bank.gov.ua/get-user-certificate/VpT93AQkqaxHlGLT5Y5O" TargetMode="External"/><Relationship Id="rId263" Type="http://schemas.openxmlformats.org/officeDocument/2006/relationships/hyperlink" Target="https://talan.bank.gov.ua/get-user-certificate/VpT933LwwTv5aYtK5tCL" TargetMode="External"/><Relationship Id="rId319" Type="http://schemas.openxmlformats.org/officeDocument/2006/relationships/hyperlink" Target="https://talan.bank.gov.ua/get-user-certificate/VpT93QH97_5TkJ8kavX-" TargetMode="External"/><Relationship Id="rId58" Type="http://schemas.openxmlformats.org/officeDocument/2006/relationships/hyperlink" Target="https://talan.bank.gov.ua/get-user-certificate/VpT93eVeVIuUqrJkYxoj" TargetMode="External"/><Relationship Id="rId123" Type="http://schemas.openxmlformats.org/officeDocument/2006/relationships/hyperlink" Target="https://talan.bank.gov.ua/get-user-certificate/VpT93V2Nsqmn5V6rcLl-" TargetMode="External"/><Relationship Id="rId330" Type="http://schemas.openxmlformats.org/officeDocument/2006/relationships/hyperlink" Target="https://talan.bank.gov.ua/get-user-certificate/VpT93iUFFyV6oRJao6pU" TargetMode="External"/><Relationship Id="rId165" Type="http://schemas.openxmlformats.org/officeDocument/2006/relationships/hyperlink" Target="https://talan.bank.gov.ua/get-user-certificate/VpT93_zFvYMUUPgxlx0u" TargetMode="External"/><Relationship Id="rId372" Type="http://schemas.openxmlformats.org/officeDocument/2006/relationships/hyperlink" Target="https://talan.bank.gov.ua/get-user-certificate/VpT93jLOTYzcj89M39oz" TargetMode="External"/><Relationship Id="rId232" Type="http://schemas.openxmlformats.org/officeDocument/2006/relationships/hyperlink" Target="https://talan.bank.gov.ua/get-user-certificate/VpT93sCj90j3D6UlLSaG" TargetMode="External"/><Relationship Id="rId274" Type="http://schemas.openxmlformats.org/officeDocument/2006/relationships/hyperlink" Target="https://talan.bank.gov.ua/get-user-certificate/VpT935YMAnaWVWJusZKl" TargetMode="External"/><Relationship Id="rId27" Type="http://schemas.openxmlformats.org/officeDocument/2006/relationships/hyperlink" Target="https://talan.bank.gov.ua/get-user-certificate/VpT93da0rjXUAlRDNj-8" TargetMode="External"/><Relationship Id="rId48" Type="http://schemas.openxmlformats.org/officeDocument/2006/relationships/hyperlink" Target="https://talan.bank.gov.ua/get-user-certificate/VpT93RLCYStr_kIBkgKK" TargetMode="External"/><Relationship Id="rId69" Type="http://schemas.openxmlformats.org/officeDocument/2006/relationships/hyperlink" Target="https://talan.bank.gov.ua/get-user-certificate/VpT93x8F0avYcNRa5soO" TargetMode="External"/><Relationship Id="rId113" Type="http://schemas.openxmlformats.org/officeDocument/2006/relationships/hyperlink" Target="https://talan.bank.gov.ua/get-user-certificate/VpT93YZ_OKOjuHtF5OZl" TargetMode="External"/><Relationship Id="rId134" Type="http://schemas.openxmlformats.org/officeDocument/2006/relationships/hyperlink" Target="https://talan.bank.gov.ua/get-user-certificate/VpT93OvvE5aB6r5R91Qu" TargetMode="External"/><Relationship Id="rId320" Type="http://schemas.openxmlformats.org/officeDocument/2006/relationships/hyperlink" Target="https://talan.bank.gov.ua/get-user-certificate/VpT93LhjPDNuUeEKZvR2" TargetMode="External"/><Relationship Id="rId80" Type="http://schemas.openxmlformats.org/officeDocument/2006/relationships/hyperlink" Target="https://talan.bank.gov.ua/get-user-certificate/VpT93CGNHQonL10_P-Yj" TargetMode="External"/><Relationship Id="rId155" Type="http://schemas.openxmlformats.org/officeDocument/2006/relationships/hyperlink" Target="https://talan.bank.gov.ua/get-user-certificate/VpT93rwDMIKuhlvSfccI" TargetMode="External"/><Relationship Id="rId176" Type="http://schemas.openxmlformats.org/officeDocument/2006/relationships/hyperlink" Target="https://talan.bank.gov.ua/get-user-certificate/VpT93xM0dxmyTIXjW8vU" TargetMode="External"/><Relationship Id="rId197" Type="http://schemas.openxmlformats.org/officeDocument/2006/relationships/hyperlink" Target="https://talan.bank.gov.ua/get-user-certificate/VpT93nkRDVvmRF04pcro" TargetMode="External"/><Relationship Id="rId341" Type="http://schemas.openxmlformats.org/officeDocument/2006/relationships/hyperlink" Target="https://talan.bank.gov.ua/get-user-certificate/VpT93BQ5AUqlqLGysKu2" TargetMode="External"/><Relationship Id="rId362" Type="http://schemas.openxmlformats.org/officeDocument/2006/relationships/hyperlink" Target="https://talan.bank.gov.ua/get-user-certificate/VpT93ojasmao-qCYNvKZ" TargetMode="External"/><Relationship Id="rId383" Type="http://schemas.openxmlformats.org/officeDocument/2006/relationships/hyperlink" Target="https://talan.bank.gov.ua/get-user-certificate/VpT93dRdZJ8UkZE-yIZz" TargetMode="External"/><Relationship Id="rId201" Type="http://schemas.openxmlformats.org/officeDocument/2006/relationships/hyperlink" Target="https://talan.bank.gov.ua/get-user-certificate/VpT93UzRHJHyU_g5lVci" TargetMode="External"/><Relationship Id="rId222" Type="http://schemas.openxmlformats.org/officeDocument/2006/relationships/hyperlink" Target="https://talan.bank.gov.ua/get-user-certificate/VpT93jU4cH3ehzfPkBex" TargetMode="External"/><Relationship Id="rId243" Type="http://schemas.openxmlformats.org/officeDocument/2006/relationships/hyperlink" Target="https://talan.bank.gov.ua/get-user-certificate/VpT93y7DpAvFK6SaGxKH" TargetMode="External"/><Relationship Id="rId264" Type="http://schemas.openxmlformats.org/officeDocument/2006/relationships/hyperlink" Target="https://talan.bank.gov.ua/get-user-certificate/VpT93NLqTIfSPSrxAnpC" TargetMode="External"/><Relationship Id="rId285" Type="http://schemas.openxmlformats.org/officeDocument/2006/relationships/hyperlink" Target="https://talan.bank.gov.ua/get-user-certificate/VpT933roU9WZ7RVt0LIt" TargetMode="External"/><Relationship Id="rId17" Type="http://schemas.openxmlformats.org/officeDocument/2006/relationships/hyperlink" Target="https://talan.bank.gov.ua/get-user-certificate/VpT93zoq1mxGNdiVp9oZ" TargetMode="External"/><Relationship Id="rId38" Type="http://schemas.openxmlformats.org/officeDocument/2006/relationships/hyperlink" Target="https://talan.bank.gov.ua/get-user-certificate/VpT93ICYb9ctPEqrgB67" TargetMode="External"/><Relationship Id="rId59" Type="http://schemas.openxmlformats.org/officeDocument/2006/relationships/hyperlink" Target="https://talan.bank.gov.ua/get-user-certificate/VpT93XOp26zgVgJ1bUsC" TargetMode="External"/><Relationship Id="rId103" Type="http://schemas.openxmlformats.org/officeDocument/2006/relationships/hyperlink" Target="https://talan.bank.gov.ua/get-user-certificate/VpT93SOkjLleQSrm2dBc" TargetMode="External"/><Relationship Id="rId124" Type="http://schemas.openxmlformats.org/officeDocument/2006/relationships/hyperlink" Target="https://talan.bank.gov.ua/get-user-certificate/VpT93DGOqHgepB3k7-Jf" TargetMode="External"/><Relationship Id="rId310" Type="http://schemas.openxmlformats.org/officeDocument/2006/relationships/hyperlink" Target="https://talan.bank.gov.ua/get-user-certificate/VpT93qBQAjlZQnB7X7EW" TargetMode="External"/><Relationship Id="rId70" Type="http://schemas.openxmlformats.org/officeDocument/2006/relationships/hyperlink" Target="https://talan.bank.gov.ua/get-user-certificate/VpT93sp8ZksdqHc9Qpai" TargetMode="External"/><Relationship Id="rId91" Type="http://schemas.openxmlformats.org/officeDocument/2006/relationships/hyperlink" Target="https://talan.bank.gov.ua/get-user-certificate/VpT93J97voJwZB4TE4Qn" TargetMode="External"/><Relationship Id="rId145" Type="http://schemas.openxmlformats.org/officeDocument/2006/relationships/hyperlink" Target="https://talan.bank.gov.ua/get-user-certificate/VpT93Je42ObfEJ2wo584" TargetMode="External"/><Relationship Id="rId166" Type="http://schemas.openxmlformats.org/officeDocument/2006/relationships/hyperlink" Target="https://talan.bank.gov.ua/get-user-certificate/VpT93_b8EhxRLtAXsOfk" TargetMode="External"/><Relationship Id="rId187" Type="http://schemas.openxmlformats.org/officeDocument/2006/relationships/hyperlink" Target="https://talan.bank.gov.ua/get-user-certificate/VpT93LnEOyZISRIWQozg" TargetMode="External"/><Relationship Id="rId331" Type="http://schemas.openxmlformats.org/officeDocument/2006/relationships/hyperlink" Target="https://talan.bank.gov.ua/get-user-certificate/VpT93tD0zZli_APZMYst" TargetMode="External"/><Relationship Id="rId352" Type="http://schemas.openxmlformats.org/officeDocument/2006/relationships/hyperlink" Target="https://talan.bank.gov.ua/get-user-certificate/VpT93AlyxwY5npqUzHsK" TargetMode="External"/><Relationship Id="rId373" Type="http://schemas.openxmlformats.org/officeDocument/2006/relationships/hyperlink" Target="https://talan.bank.gov.ua/get-user-certificate/VpT93CV19uGQHmXXaGT2" TargetMode="External"/><Relationship Id="rId394" Type="http://schemas.openxmlformats.org/officeDocument/2006/relationships/hyperlink" Target="https://talan.bank.gov.ua/get-user-certificate/VpT93oTMLQKYsy1GME-2" TargetMode="External"/><Relationship Id="rId408" Type="http://schemas.openxmlformats.org/officeDocument/2006/relationships/hyperlink" Target="https://talan.bank.gov.ua/get-user-certificate/VpT93gd7RLbTGABKCEQQ" TargetMode="External"/><Relationship Id="rId1" Type="http://schemas.openxmlformats.org/officeDocument/2006/relationships/hyperlink" Target="https://talan.bank.gov.ua/get-user-certificate/VpT93zPIhZJGkFve40j_" TargetMode="External"/><Relationship Id="rId212" Type="http://schemas.openxmlformats.org/officeDocument/2006/relationships/hyperlink" Target="https://talan.bank.gov.ua/get-user-certificate/VpT93uTONtp2eWWw6Gre" TargetMode="External"/><Relationship Id="rId233" Type="http://schemas.openxmlformats.org/officeDocument/2006/relationships/hyperlink" Target="https://talan.bank.gov.ua/get-user-certificate/VpT93TZGNTv_xuZlCTnA" TargetMode="External"/><Relationship Id="rId254" Type="http://schemas.openxmlformats.org/officeDocument/2006/relationships/hyperlink" Target="https://talan.bank.gov.ua/get-user-certificate/VpT93MBmF_RbXWlyDE1X" TargetMode="External"/><Relationship Id="rId28" Type="http://schemas.openxmlformats.org/officeDocument/2006/relationships/hyperlink" Target="https://talan.bank.gov.ua/get-user-certificate/VpT93u21QfJXzKDhR2QG" TargetMode="External"/><Relationship Id="rId49" Type="http://schemas.openxmlformats.org/officeDocument/2006/relationships/hyperlink" Target="https://talan.bank.gov.ua/get-user-certificate/VpT93hrcUkrKRBbBGGrG" TargetMode="External"/><Relationship Id="rId114" Type="http://schemas.openxmlformats.org/officeDocument/2006/relationships/hyperlink" Target="https://talan.bank.gov.ua/get-user-certificate/VpT93ffvOJJCz5BXrW9U" TargetMode="External"/><Relationship Id="rId275" Type="http://schemas.openxmlformats.org/officeDocument/2006/relationships/hyperlink" Target="https://talan.bank.gov.ua/get-user-certificate/VpT93KZPYeaZQZgA-lZN" TargetMode="External"/><Relationship Id="rId296" Type="http://schemas.openxmlformats.org/officeDocument/2006/relationships/hyperlink" Target="https://talan.bank.gov.ua/get-user-certificate/VpT93ZkdQnYRas1UYhtf" TargetMode="External"/><Relationship Id="rId300" Type="http://schemas.openxmlformats.org/officeDocument/2006/relationships/hyperlink" Target="https://talan.bank.gov.ua/get-user-certificate/VpT93tuWZboOqoE7xm7f" TargetMode="External"/><Relationship Id="rId60" Type="http://schemas.openxmlformats.org/officeDocument/2006/relationships/hyperlink" Target="https://talan.bank.gov.ua/get-user-certificate/VpT93XVD9GWfELlfjQwt" TargetMode="External"/><Relationship Id="rId81" Type="http://schemas.openxmlformats.org/officeDocument/2006/relationships/hyperlink" Target="https://talan.bank.gov.ua/get-user-certificate/VpT93rMRjShWGYtoDtRV" TargetMode="External"/><Relationship Id="rId135" Type="http://schemas.openxmlformats.org/officeDocument/2006/relationships/hyperlink" Target="https://talan.bank.gov.ua/get-user-certificate/VpT93pCnEXVv2MUCMOfK" TargetMode="External"/><Relationship Id="rId156" Type="http://schemas.openxmlformats.org/officeDocument/2006/relationships/hyperlink" Target="https://talan.bank.gov.ua/get-user-certificate/VpT930wNZ1zaaL4eNIyG" TargetMode="External"/><Relationship Id="rId177" Type="http://schemas.openxmlformats.org/officeDocument/2006/relationships/hyperlink" Target="https://talan.bank.gov.ua/get-user-certificate/VpT93Y0NDcAN5fXswPum" TargetMode="External"/><Relationship Id="rId198" Type="http://schemas.openxmlformats.org/officeDocument/2006/relationships/hyperlink" Target="https://talan.bank.gov.ua/get-user-certificate/VpT93SDlQAsth9QtEkXL" TargetMode="External"/><Relationship Id="rId321" Type="http://schemas.openxmlformats.org/officeDocument/2006/relationships/hyperlink" Target="https://talan.bank.gov.ua/get-user-certificate/VpT93FB3afMJklnOgswt" TargetMode="External"/><Relationship Id="rId342" Type="http://schemas.openxmlformats.org/officeDocument/2006/relationships/hyperlink" Target="https://talan.bank.gov.ua/get-user-certificate/VpT93CScU_KB6q3cjppl" TargetMode="External"/><Relationship Id="rId363" Type="http://schemas.openxmlformats.org/officeDocument/2006/relationships/hyperlink" Target="https://talan.bank.gov.ua/get-user-certificate/VpT93UqdIz8hbPvprmA9" TargetMode="External"/><Relationship Id="rId384" Type="http://schemas.openxmlformats.org/officeDocument/2006/relationships/hyperlink" Target="https://talan.bank.gov.ua/get-user-certificate/VpT93iKNhBwsn3tU9sj3" TargetMode="External"/><Relationship Id="rId202" Type="http://schemas.openxmlformats.org/officeDocument/2006/relationships/hyperlink" Target="https://talan.bank.gov.ua/get-user-certificate/VpT934vzh2HeuWz6cW0l" TargetMode="External"/><Relationship Id="rId223" Type="http://schemas.openxmlformats.org/officeDocument/2006/relationships/hyperlink" Target="https://talan.bank.gov.ua/get-user-certificate/VpT93CbQHvkXsUtCWmSP" TargetMode="External"/><Relationship Id="rId244" Type="http://schemas.openxmlformats.org/officeDocument/2006/relationships/hyperlink" Target="https://talan.bank.gov.ua/get-user-certificate/VpT93ceoUCHiz5bOKEXA" TargetMode="External"/><Relationship Id="rId18" Type="http://schemas.openxmlformats.org/officeDocument/2006/relationships/hyperlink" Target="https://talan.bank.gov.ua/get-user-certificate/VpT93RIVzrzSl8bBArsd" TargetMode="External"/><Relationship Id="rId39" Type="http://schemas.openxmlformats.org/officeDocument/2006/relationships/hyperlink" Target="https://talan.bank.gov.ua/get-user-certificate/VpT93-EPVqRpY5zsX3o5" TargetMode="External"/><Relationship Id="rId265" Type="http://schemas.openxmlformats.org/officeDocument/2006/relationships/hyperlink" Target="https://talan.bank.gov.ua/get-user-certificate/VpT939LPLW_I4zHIO2Vb" TargetMode="External"/><Relationship Id="rId286" Type="http://schemas.openxmlformats.org/officeDocument/2006/relationships/hyperlink" Target="https://talan.bank.gov.ua/get-user-certificate/VpT93JfGO-N4RV0CPPK4" TargetMode="External"/><Relationship Id="rId50" Type="http://schemas.openxmlformats.org/officeDocument/2006/relationships/hyperlink" Target="https://talan.bank.gov.ua/get-user-certificate/VpT93XPRu6gC2iM9fpxy" TargetMode="External"/><Relationship Id="rId104" Type="http://schemas.openxmlformats.org/officeDocument/2006/relationships/hyperlink" Target="https://talan.bank.gov.ua/get-user-certificate/VpT9359dq4-5FFienqhl" TargetMode="External"/><Relationship Id="rId125" Type="http://schemas.openxmlformats.org/officeDocument/2006/relationships/hyperlink" Target="https://talan.bank.gov.ua/get-user-certificate/VpT938eZ5vGE_s4VS9xp" TargetMode="External"/><Relationship Id="rId146" Type="http://schemas.openxmlformats.org/officeDocument/2006/relationships/hyperlink" Target="https://talan.bank.gov.ua/get-user-certificate/VpT93GItFfq1FKbw65vh" TargetMode="External"/><Relationship Id="rId167" Type="http://schemas.openxmlformats.org/officeDocument/2006/relationships/hyperlink" Target="https://talan.bank.gov.ua/get-user-certificate/VpT9376-07vFTwseZMa4" TargetMode="External"/><Relationship Id="rId188" Type="http://schemas.openxmlformats.org/officeDocument/2006/relationships/hyperlink" Target="https://talan.bank.gov.ua/get-user-certificate/VpT93-h8b3QGMztGX-sV" TargetMode="External"/><Relationship Id="rId311" Type="http://schemas.openxmlformats.org/officeDocument/2006/relationships/hyperlink" Target="https://talan.bank.gov.ua/get-user-certificate/VpT93bw8uA329MxEjMt3" TargetMode="External"/><Relationship Id="rId332" Type="http://schemas.openxmlformats.org/officeDocument/2006/relationships/hyperlink" Target="https://talan.bank.gov.ua/get-user-certificate/VpT93b9Tiu5KGG4eJuD-" TargetMode="External"/><Relationship Id="rId353" Type="http://schemas.openxmlformats.org/officeDocument/2006/relationships/hyperlink" Target="https://talan.bank.gov.ua/get-user-certificate/VpT93PvsPGLVDb_OMfv7" TargetMode="External"/><Relationship Id="rId374" Type="http://schemas.openxmlformats.org/officeDocument/2006/relationships/hyperlink" Target="https://talan.bank.gov.ua/get-user-certificate/VpT93N_uL77dZqIvjeF6" TargetMode="External"/><Relationship Id="rId395" Type="http://schemas.openxmlformats.org/officeDocument/2006/relationships/hyperlink" Target="https://talan.bank.gov.ua/get-user-certificate/VpT93PeZqVvKfIc44SKF" TargetMode="External"/><Relationship Id="rId409" Type="http://schemas.openxmlformats.org/officeDocument/2006/relationships/hyperlink" Target="https://talan.bank.gov.ua/get-user-certificate/VpT93uoTibzikiQov5xf" TargetMode="External"/><Relationship Id="rId71" Type="http://schemas.openxmlformats.org/officeDocument/2006/relationships/hyperlink" Target="https://talan.bank.gov.ua/get-user-certificate/VpT930ZdMErgwzAeBANX" TargetMode="External"/><Relationship Id="rId92" Type="http://schemas.openxmlformats.org/officeDocument/2006/relationships/hyperlink" Target="https://talan.bank.gov.ua/get-user-certificate/VpT93FoFH4YShDDEVfVa" TargetMode="External"/><Relationship Id="rId213" Type="http://schemas.openxmlformats.org/officeDocument/2006/relationships/hyperlink" Target="https://talan.bank.gov.ua/get-user-certificate/VpT93Pu4U5OqGKLjB148" TargetMode="External"/><Relationship Id="rId234" Type="http://schemas.openxmlformats.org/officeDocument/2006/relationships/hyperlink" Target="https://talan.bank.gov.ua/get-user-certificate/VpT93TBtLDNOusWthQLA" TargetMode="External"/><Relationship Id="rId2" Type="http://schemas.openxmlformats.org/officeDocument/2006/relationships/hyperlink" Target="https://talan.bank.gov.ua/get-user-certificate/VpT93aGyIoPjP4aU--N-" TargetMode="External"/><Relationship Id="rId29" Type="http://schemas.openxmlformats.org/officeDocument/2006/relationships/hyperlink" Target="https://talan.bank.gov.ua/get-user-certificate/VpT93witAwkSTg97bdUe" TargetMode="External"/><Relationship Id="rId255" Type="http://schemas.openxmlformats.org/officeDocument/2006/relationships/hyperlink" Target="https://talan.bank.gov.ua/get-user-certificate/VpT93ywmhPK93yHx0DFs" TargetMode="External"/><Relationship Id="rId276" Type="http://schemas.openxmlformats.org/officeDocument/2006/relationships/hyperlink" Target="https://talan.bank.gov.ua/get-user-certificate/VpT93LN0eS1DBrkTSIp_" TargetMode="External"/><Relationship Id="rId297" Type="http://schemas.openxmlformats.org/officeDocument/2006/relationships/hyperlink" Target="https://talan.bank.gov.ua/get-user-certificate/VpT93vz_mFSgbGaTbd4a" TargetMode="External"/><Relationship Id="rId40" Type="http://schemas.openxmlformats.org/officeDocument/2006/relationships/hyperlink" Target="https://talan.bank.gov.ua/get-user-certificate/VpT93lA0ns3Mrmu1_kbc" TargetMode="External"/><Relationship Id="rId115" Type="http://schemas.openxmlformats.org/officeDocument/2006/relationships/hyperlink" Target="https://talan.bank.gov.ua/get-user-certificate/VpT93O5BoVBVyHbgub4E" TargetMode="External"/><Relationship Id="rId136" Type="http://schemas.openxmlformats.org/officeDocument/2006/relationships/hyperlink" Target="https://talan.bank.gov.ua/get-user-certificate/VpT93Teh69g6TWQ_mwSi" TargetMode="External"/><Relationship Id="rId157" Type="http://schemas.openxmlformats.org/officeDocument/2006/relationships/hyperlink" Target="https://talan.bank.gov.ua/get-user-certificate/VpT93II02LsfZAvMfv_Q" TargetMode="External"/><Relationship Id="rId178" Type="http://schemas.openxmlformats.org/officeDocument/2006/relationships/hyperlink" Target="https://talan.bank.gov.ua/get-user-certificate/VpT93a6ncd4b61AMI-kw" TargetMode="External"/><Relationship Id="rId301" Type="http://schemas.openxmlformats.org/officeDocument/2006/relationships/hyperlink" Target="https://talan.bank.gov.ua/get-user-certificate/VpT93UyXqYLhXJvQlMyt" TargetMode="External"/><Relationship Id="rId322" Type="http://schemas.openxmlformats.org/officeDocument/2006/relationships/hyperlink" Target="https://talan.bank.gov.ua/get-user-certificate/VpT93gVVcSNe22g4BOk4" TargetMode="External"/><Relationship Id="rId343" Type="http://schemas.openxmlformats.org/officeDocument/2006/relationships/hyperlink" Target="https://talan.bank.gov.ua/get-user-certificate/VpT93q4AlU5ACuDdThhr" TargetMode="External"/><Relationship Id="rId364" Type="http://schemas.openxmlformats.org/officeDocument/2006/relationships/hyperlink" Target="https://talan.bank.gov.ua/get-user-certificate/VpT93btovWFZzuk-ANsF" TargetMode="External"/><Relationship Id="rId61" Type="http://schemas.openxmlformats.org/officeDocument/2006/relationships/hyperlink" Target="https://talan.bank.gov.ua/get-user-certificate/VpT93NTJw6I1uc3q9Dbt" TargetMode="External"/><Relationship Id="rId82" Type="http://schemas.openxmlformats.org/officeDocument/2006/relationships/hyperlink" Target="https://talan.bank.gov.ua/get-user-certificate/VpT93OXHoILtGKk7uGKv" TargetMode="External"/><Relationship Id="rId199" Type="http://schemas.openxmlformats.org/officeDocument/2006/relationships/hyperlink" Target="https://talan.bank.gov.ua/get-user-certificate/VpT938M-RG8BBX6kLqCb" TargetMode="External"/><Relationship Id="rId203" Type="http://schemas.openxmlformats.org/officeDocument/2006/relationships/hyperlink" Target="https://talan.bank.gov.ua/get-user-certificate/VpT93YTsk-AfldqvQ10A" TargetMode="External"/><Relationship Id="rId385" Type="http://schemas.openxmlformats.org/officeDocument/2006/relationships/hyperlink" Target="https://talan.bank.gov.ua/get-user-certificate/VpT93GwXLVubfHUng7by" TargetMode="External"/><Relationship Id="rId19" Type="http://schemas.openxmlformats.org/officeDocument/2006/relationships/hyperlink" Target="https://talan.bank.gov.ua/get-user-certificate/VpT93_v24seNMWxFG2B9" TargetMode="External"/><Relationship Id="rId224" Type="http://schemas.openxmlformats.org/officeDocument/2006/relationships/hyperlink" Target="https://talan.bank.gov.ua/get-user-certificate/VpT93hW9OdkWF_oiVPSq" TargetMode="External"/><Relationship Id="rId245" Type="http://schemas.openxmlformats.org/officeDocument/2006/relationships/hyperlink" Target="https://talan.bank.gov.ua/get-user-certificate/VpT93f5Z8u-VSHMzQN6Z" TargetMode="External"/><Relationship Id="rId266" Type="http://schemas.openxmlformats.org/officeDocument/2006/relationships/hyperlink" Target="https://talan.bank.gov.ua/get-user-certificate/VpT93TgQUw8_D96Y1dtl" TargetMode="External"/><Relationship Id="rId287" Type="http://schemas.openxmlformats.org/officeDocument/2006/relationships/hyperlink" Target="https://talan.bank.gov.ua/get-user-certificate/VpT93r4lCq07igNehcbC" TargetMode="External"/><Relationship Id="rId410" Type="http://schemas.openxmlformats.org/officeDocument/2006/relationships/hyperlink" Target="https://talan.bank.gov.ua/get-user-certificate/VpT93b4JApYU2AkXF2bt" TargetMode="External"/><Relationship Id="rId30" Type="http://schemas.openxmlformats.org/officeDocument/2006/relationships/hyperlink" Target="https://talan.bank.gov.ua/get-user-certificate/VpT930iBjkrauWx2rXgT" TargetMode="External"/><Relationship Id="rId105" Type="http://schemas.openxmlformats.org/officeDocument/2006/relationships/hyperlink" Target="https://talan.bank.gov.ua/get-user-certificate/VpT93TQhIZhZZIQbBGM7" TargetMode="External"/><Relationship Id="rId126" Type="http://schemas.openxmlformats.org/officeDocument/2006/relationships/hyperlink" Target="https://talan.bank.gov.ua/get-user-certificate/VpT936uamzUVhoHIhOFy" TargetMode="External"/><Relationship Id="rId147" Type="http://schemas.openxmlformats.org/officeDocument/2006/relationships/hyperlink" Target="https://talan.bank.gov.ua/get-user-certificate/VpT93dGLp3MXF1b5y7ft" TargetMode="External"/><Relationship Id="rId168" Type="http://schemas.openxmlformats.org/officeDocument/2006/relationships/hyperlink" Target="https://talan.bank.gov.ua/get-user-certificate/VpT93DnUYJ7pfavggEPV" TargetMode="External"/><Relationship Id="rId312" Type="http://schemas.openxmlformats.org/officeDocument/2006/relationships/hyperlink" Target="https://talan.bank.gov.ua/get-user-certificate/VpT93sCl6QXly2gje6OX" TargetMode="External"/><Relationship Id="rId333" Type="http://schemas.openxmlformats.org/officeDocument/2006/relationships/hyperlink" Target="https://talan.bank.gov.ua/get-user-certificate/VpT93DUr9YwvkIGU7UL_" TargetMode="External"/><Relationship Id="rId354" Type="http://schemas.openxmlformats.org/officeDocument/2006/relationships/hyperlink" Target="https://talan.bank.gov.ua/get-user-certificate/VpT938uJEK5viu5uwiyY" TargetMode="External"/><Relationship Id="rId51" Type="http://schemas.openxmlformats.org/officeDocument/2006/relationships/hyperlink" Target="https://talan.bank.gov.ua/get-user-certificate/VpT93bIxTjFSSRwWbP_6" TargetMode="External"/><Relationship Id="rId72" Type="http://schemas.openxmlformats.org/officeDocument/2006/relationships/hyperlink" Target="https://talan.bank.gov.ua/get-user-certificate/VpT93kjuGYWgO6afE4sd" TargetMode="External"/><Relationship Id="rId93" Type="http://schemas.openxmlformats.org/officeDocument/2006/relationships/hyperlink" Target="https://talan.bank.gov.ua/get-user-certificate/VpT9399Cv8-bwyhm6DTX" TargetMode="External"/><Relationship Id="rId189" Type="http://schemas.openxmlformats.org/officeDocument/2006/relationships/hyperlink" Target="https://talan.bank.gov.ua/get-user-certificate/VpT93zGszHzHb28-ZuvA" TargetMode="External"/><Relationship Id="rId375" Type="http://schemas.openxmlformats.org/officeDocument/2006/relationships/hyperlink" Target="https://talan.bank.gov.ua/get-user-certificate/VpT93pmNp7fQ6NKYEhQ6" TargetMode="External"/><Relationship Id="rId396" Type="http://schemas.openxmlformats.org/officeDocument/2006/relationships/hyperlink" Target="https://talan.bank.gov.ua/get-user-certificate/VpT93ES_DPam-QVPwwCy" TargetMode="External"/><Relationship Id="rId3" Type="http://schemas.openxmlformats.org/officeDocument/2006/relationships/hyperlink" Target="https://talan.bank.gov.ua/get-user-certificate/VpT93Xv_o3KNne-9C4Sp" TargetMode="External"/><Relationship Id="rId214" Type="http://schemas.openxmlformats.org/officeDocument/2006/relationships/hyperlink" Target="https://talan.bank.gov.ua/get-user-certificate/VpT93zivLayPUNYcfRRX" TargetMode="External"/><Relationship Id="rId235" Type="http://schemas.openxmlformats.org/officeDocument/2006/relationships/hyperlink" Target="https://talan.bank.gov.ua/get-user-certificate/VpT93lv7yMGrkx3vvJbB" TargetMode="External"/><Relationship Id="rId256" Type="http://schemas.openxmlformats.org/officeDocument/2006/relationships/hyperlink" Target="https://talan.bank.gov.ua/get-user-certificate/VpT93fW5wciNotZ_QVSJ" TargetMode="External"/><Relationship Id="rId277" Type="http://schemas.openxmlformats.org/officeDocument/2006/relationships/hyperlink" Target="https://talan.bank.gov.ua/get-user-certificate/VpT93C41dnLpgShqgwrs" TargetMode="External"/><Relationship Id="rId298" Type="http://schemas.openxmlformats.org/officeDocument/2006/relationships/hyperlink" Target="https://talan.bank.gov.ua/get-user-certificate/VpT93xhu39WydZkQqWMl" TargetMode="External"/><Relationship Id="rId400" Type="http://schemas.openxmlformats.org/officeDocument/2006/relationships/hyperlink" Target="https://talan.bank.gov.ua/get-user-certificate/VpT931tSbp1eod0HO26z" TargetMode="External"/><Relationship Id="rId116" Type="http://schemas.openxmlformats.org/officeDocument/2006/relationships/hyperlink" Target="https://talan.bank.gov.ua/get-user-certificate/VpT93Y-jJuNRou0tz3u5" TargetMode="External"/><Relationship Id="rId137" Type="http://schemas.openxmlformats.org/officeDocument/2006/relationships/hyperlink" Target="https://talan.bank.gov.ua/get-user-certificate/VpT9304brbMqHvPfLI5e" TargetMode="External"/><Relationship Id="rId158" Type="http://schemas.openxmlformats.org/officeDocument/2006/relationships/hyperlink" Target="https://talan.bank.gov.ua/get-user-certificate/VpT93KcktTkCs2UG6CFD" TargetMode="External"/><Relationship Id="rId302" Type="http://schemas.openxmlformats.org/officeDocument/2006/relationships/hyperlink" Target="https://talan.bank.gov.ua/get-user-certificate/VpT93SMBv1CA4qA8CZC5" TargetMode="External"/><Relationship Id="rId323" Type="http://schemas.openxmlformats.org/officeDocument/2006/relationships/hyperlink" Target="https://talan.bank.gov.ua/get-user-certificate/VpT93HazX0a09844XAc0" TargetMode="External"/><Relationship Id="rId344" Type="http://schemas.openxmlformats.org/officeDocument/2006/relationships/hyperlink" Target="https://talan.bank.gov.ua/get-user-certificate/VpT93xOoK6FBrTGRJXaa" TargetMode="External"/><Relationship Id="rId20" Type="http://schemas.openxmlformats.org/officeDocument/2006/relationships/hyperlink" Target="https://talan.bank.gov.ua/get-user-certificate/VpT93hqJI_88d0RmmpPt" TargetMode="External"/><Relationship Id="rId41" Type="http://schemas.openxmlformats.org/officeDocument/2006/relationships/hyperlink" Target="https://talan.bank.gov.ua/get-user-certificate/VpT93HtVKvrnumUXyjDf" TargetMode="External"/><Relationship Id="rId62" Type="http://schemas.openxmlformats.org/officeDocument/2006/relationships/hyperlink" Target="https://talan.bank.gov.ua/get-user-certificate/VpT936wEqfkv2M_J-K4b" TargetMode="External"/><Relationship Id="rId83" Type="http://schemas.openxmlformats.org/officeDocument/2006/relationships/hyperlink" Target="https://talan.bank.gov.ua/get-user-certificate/VpT93d7ip2sGPqknzjUn" TargetMode="External"/><Relationship Id="rId179" Type="http://schemas.openxmlformats.org/officeDocument/2006/relationships/hyperlink" Target="https://talan.bank.gov.ua/get-user-certificate/VpT93kpQd5MKkGw-0f1s" TargetMode="External"/><Relationship Id="rId365" Type="http://schemas.openxmlformats.org/officeDocument/2006/relationships/hyperlink" Target="https://talan.bank.gov.ua/get-user-certificate/VpT93IKX_503irB2unM2" TargetMode="External"/><Relationship Id="rId386" Type="http://schemas.openxmlformats.org/officeDocument/2006/relationships/hyperlink" Target="https://talan.bank.gov.ua/get-user-certificate/VpT93647A6SuItDHqlS1" TargetMode="External"/><Relationship Id="rId190" Type="http://schemas.openxmlformats.org/officeDocument/2006/relationships/hyperlink" Target="https://talan.bank.gov.ua/get-user-certificate/VpT93foj2ktqOaf4d4RW" TargetMode="External"/><Relationship Id="rId204" Type="http://schemas.openxmlformats.org/officeDocument/2006/relationships/hyperlink" Target="https://talan.bank.gov.ua/get-user-certificate/VpT9312fPs7lHeuboifN" TargetMode="External"/><Relationship Id="rId225" Type="http://schemas.openxmlformats.org/officeDocument/2006/relationships/hyperlink" Target="https://talan.bank.gov.ua/get-user-certificate/VpT93MkbsCon8bqzuW3X" TargetMode="External"/><Relationship Id="rId246" Type="http://schemas.openxmlformats.org/officeDocument/2006/relationships/hyperlink" Target="https://talan.bank.gov.ua/get-user-certificate/VpT93SxbJSDdoZihnH8N" TargetMode="External"/><Relationship Id="rId267" Type="http://schemas.openxmlformats.org/officeDocument/2006/relationships/hyperlink" Target="https://talan.bank.gov.ua/get-user-certificate/VpT93Fd51oEymLd5Wlc5" TargetMode="External"/><Relationship Id="rId288" Type="http://schemas.openxmlformats.org/officeDocument/2006/relationships/hyperlink" Target="https://talan.bank.gov.ua/get-user-certificate/VpT93X4aDxcU2TZx6HLN" TargetMode="External"/><Relationship Id="rId411" Type="http://schemas.openxmlformats.org/officeDocument/2006/relationships/hyperlink" Target="https://talan.bank.gov.ua/get-user-certificate/VpT93r13Nv-0LlZfnTXZ" TargetMode="External"/><Relationship Id="rId106" Type="http://schemas.openxmlformats.org/officeDocument/2006/relationships/hyperlink" Target="https://talan.bank.gov.ua/get-user-certificate/VpT93kpX9UfsCTKSjdgg" TargetMode="External"/><Relationship Id="rId127" Type="http://schemas.openxmlformats.org/officeDocument/2006/relationships/hyperlink" Target="https://talan.bank.gov.ua/get-user-certificate/VpT93nSxLDfcvMeS98Bb" TargetMode="External"/><Relationship Id="rId313" Type="http://schemas.openxmlformats.org/officeDocument/2006/relationships/hyperlink" Target="https://talan.bank.gov.ua/get-user-certificate/VpT93-Pd8LRnv3D5i3P5" TargetMode="External"/><Relationship Id="rId10" Type="http://schemas.openxmlformats.org/officeDocument/2006/relationships/hyperlink" Target="https://talan.bank.gov.ua/get-user-certificate/VpT93jZ6gTRuaRu9bqC0" TargetMode="External"/><Relationship Id="rId31" Type="http://schemas.openxmlformats.org/officeDocument/2006/relationships/hyperlink" Target="https://talan.bank.gov.ua/get-user-certificate/VpT93c4qXTEAEEzrT1mE" TargetMode="External"/><Relationship Id="rId52" Type="http://schemas.openxmlformats.org/officeDocument/2006/relationships/hyperlink" Target="https://talan.bank.gov.ua/get-user-certificate/VpT93yYQZAQNJx8CO9HV" TargetMode="External"/><Relationship Id="rId73" Type="http://schemas.openxmlformats.org/officeDocument/2006/relationships/hyperlink" Target="https://talan.bank.gov.ua/get-user-certificate/VpT93NR8IjNTugfdYjAa" TargetMode="External"/><Relationship Id="rId94" Type="http://schemas.openxmlformats.org/officeDocument/2006/relationships/hyperlink" Target="https://talan.bank.gov.ua/get-user-certificate/VpT93mDDu4ZjS5pYoXkb" TargetMode="External"/><Relationship Id="rId148" Type="http://schemas.openxmlformats.org/officeDocument/2006/relationships/hyperlink" Target="https://talan.bank.gov.ua/get-user-certificate/VpT93oyWWwrfe1Krf6Xu" TargetMode="External"/><Relationship Id="rId169" Type="http://schemas.openxmlformats.org/officeDocument/2006/relationships/hyperlink" Target="https://talan.bank.gov.ua/get-user-certificate/VpT93Cjq992rZB9se0uS" TargetMode="External"/><Relationship Id="rId334" Type="http://schemas.openxmlformats.org/officeDocument/2006/relationships/hyperlink" Target="https://talan.bank.gov.ua/get-user-certificate/VpT93N--_4zn1ne-trP9" TargetMode="External"/><Relationship Id="rId355" Type="http://schemas.openxmlformats.org/officeDocument/2006/relationships/hyperlink" Target="https://talan.bank.gov.ua/get-user-certificate/VpT93Jz8EjZ1r9OmqxHO" TargetMode="External"/><Relationship Id="rId376" Type="http://schemas.openxmlformats.org/officeDocument/2006/relationships/hyperlink" Target="https://talan.bank.gov.ua/get-user-certificate/VpT93qYu43qJl91Zg-y-" TargetMode="External"/><Relationship Id="rId397" Type="http://schemas.openxmlformats.org/officeDocument/2006/relationships/hyperlink" Target="https://talan.bank.gov.ua/get-user-certificate/VpT938b31xhCUQ4XBXbe" TargetMode="External"/><Relationship Id="rId4" Type="http://schemas.openxmlformats.org/officeDocument/2006/relationships/hyperlink" Target="https://talan.bank.gov.ua/get-user-certificate/VpT93GjD8IIWAvmuJReY" TargetMode="External"/><Relationship Id="rId180" Type="http://schemas.openxmlformats.org/officeDocument/2006/relationships/hyperlink" Target="https://talan.bank.gov.ua/get-user-certificate/VpT93w_kcg4moVUUQv0X" TargetMode="External"/><Relationship Id="rId215" Type="http://schemas.openxmlformats.org/officeDocument/2006/relationships/hyperlink" Target="https://talan.bank.gov.ua/get-user-certificate/VpT93X8qGjtOMk0a8f2w" TargetMode="External"/><Relationship Id="rId236" Type="http://schemas.openxmlformats.org/officeDocument/2006/relationships/hyperlink" Target="https://talan.bank.gov.ua/get-user-certificate/VpT93CuOacpw4bk30BbH" TargetMode="External"/><Relationship Id="rId257" Type="http://schemas.openxmlformats.org/officeDocument/2006/relationships/hyperlink" Target="https://talan.bank.gov.ua/get-user-certificate/VpT93npfAeDbO8yScfJR" TargetMode="External"/><Relationship Id="rId278" Type="http://schemas.openxmlformats.org/officeDocument/2006/relationships/hyperlink" Target="https://talan.bank.gov.ua/get-user-certificate/VpT93kMo-bwxSdVRizy5" TargetMode="External"/><Relationship Id="rId401" Type="http://schemas.openxmlformats.org/officeDocument/2006/relationships/hyperlink" Target="https://talan.bank.gov.ua/get-user-certificate/VpT93A28YgfxlASE4dEk" TargetMode="External"/><Relationship Id="rId303" Type="http://schemas.openxmlformats.org/officeDocument/2006/relationships/hyperlink" Target="https://talan.bank.gov.ua/get-user-certificate/VpT93z-UmIUbwE2xNRHi" TargetMode="External"/><Relationship Id="rId42" Type="http://schemas.openxmlformats.org/officeDocument/2006/relationships/hyperlink" Target="https://talan.bank.gov.ua/get-user-certificate/VpT93BBHotGT3dYgx7GZ" TargetMode="External"/><Relationship Id="rId84" Type="http://schemas.openxmlformats.org/officeDocument/2006/relationships/hyperlink" Target="https://talan.bank.gov.ua/get-user-certificate/VpT93LIJFOmpfZbVyaE0" TargetMode="External"/><Relationship Id="rId138" Type="http://schemas.openxmlformats.org/officeDocument/2006/relationships/hyperlink" Target="https://talan.bank.gov.ua/get-user-certificate/VpT938Qbgv9Nm3ROuQBs" TargetMode="External"/><Relationship Id="rId345" Type="http://schemas.openxmlformats.org/officeDocument/2006/relationships/hyperlink" Target="https://talan.bank.gov.ua/get-user-certificate/VpT93W7CQvUNbvQ4gGBJ" TargetMode="External"/><Relationship Id="rId387" Type="http://schemas.openxmlformats.org/officeDocument/2006/relationships/hyperlink" Target="https://talan.bank.gov.ua/get-user-certificate/VpT93fsVlTAY6xntePfV" TargetMode="External"/><Relationship Id="rId191" Type="http://schemas.openxmlformats.org/officeDocument/2006/relationships/hyperlink" Target="https://talan.bank.gov.ua/get-user-certificate/VpT93PTAzsyBjlq3OfV1" TargetMode="External"/><Relationship Id="rId205" Type="http://schemas.openxmlformats.org/officeDocument/2006/relationships/hyperlink" Target="https://talan.bank.gov.ua/get-user-certificate/VpT93QIWQFCuS6z-1OwL" TargetMode="External"/><Relationship Id="rId247" Type="http://schemas.openxmlformats.org/officeDocument/2006/relationships/hyperlink" Target="https://talan.bank.gov.ua/get-user-certificate/VpT93c4cosMnQ_cXFWp9" TargetMode="External"/><Relationship Id="rId107" Type="http://schemas.openxmlformats.org/officeDocument/2006/relationships/hyperlink" Target="https://talan.bank.gov.ua/get-user-certificate/VpT93bJZ-sP6BxvDjDfc" TargetMode="External"/><Relationship Id="rId289" Type="http://schemas.openxmlformats.org/officeDocument/2006/relationships/hyperlink" Target="https://talan.bank.gov.ua/get-user-certificate/VpT93-ii50b1O6xAWtZo" TargetMode="External"/><Relationship Id="rId11" Type="http://schemas.openxmlformats.org/officeDocument/2006/relationships/hyperlink" Target="https://talan.bank.gov.ua/get-user-certificate/VpT938amHfQS_mJM5JEd" TargetMode="External"/><Relationship Id="rId53" Type="http://schemas.openxmlformats.org/officeDocument/2006/relationships/hyperlink" Target="https://talan.bank.gov.ua/get-user-certificate/VpT93RxphcUgWtSbUMKW" TargetMode="External"/><Relationship Id="rId149" Type="http://schemas.openxmlformats.org/officeDocument/2006/relationships/hyperlink" Target="https://talan.bank.gov.ua/get-user-certificate/VpT93KrrKL_IFo93Fssv" TargetMode="External"/><Relationship Id="rId314" Type="http://schemas.openxmlformats.org/officeDocument/2006/relationships/hyperlink" Target="https://talan.bank.gov.ua/get-user-certificate/VpT939n2hmrCHNYFGp8e" TargetMode="External"/><Relationship Id="rId356" Type="http://schemas.openxmlformats.org/officeDocument/2006/relationships/hyperlink" Target="https://talan.bank.gov.ua/get-user-certificate/VpT933BQoLMP1icHkuF_" TargetMode="External"/><Relationship Id="rId398" Type="http://schemas.openxmlformats.org/officeDocument/2006/relationships/hyperlink" Target="https://talan.bank.gov.ua/get-user-certificate/VpT9344PY468NFmVRXcy" TargetMode="External"/><Relationship Id="rId95" Type="http://schemas.openxmlformats.org/officeDocument/2006/relationships/hyperlink" Target="https://talan.bank.gov.ua/get-user-certificate/VpT93OCmOuzuhouzSR3f" TargetMode="External"/><Relationship Id="rId160" Type="http://schemas.openxmlformats.org/officeDocument/2006/relationships/hyperlink" Target="https://talan.bank.gov.ua/get-user-certificate/VpT93-9iUx9em3qRAA7w" TargetMode="External"/><Relationship Id="rId216" Type="http://schemas.openxmlformats.org/officeDocument/2006/relationships/hyperlink" Target="https://talan.bank.gov.ua/get-user-certificate/VpT93tNyqgEubWDGOiog" TargetMode="External"/><Relationship Id="rId258" Type="http://schemas.openxmlformats.org/officeDocument/2006/relationships/hyperlink" Target="https://talan.bank.gov.ua/get-user-certificate/VpT93mq_V8thnkJeBsWd" TargetMode="External"/><Relationship Id="rId22" Type="http://schemas.openxmlformats.org/officeDocument/2006/relationships/hyperlink" Target="https://talan.bank.gov.ua/get-user-certificate/VpT93TqmFJeNcYo4XcXs" TargetMode="External"/><Relationship Id="rId64" Type="http://schemas.openxmlformats.org/officeDocument/2006/relationships/hyperlink" Target="https://talan.bank.gov.ua/get-user-certificate/VpT93kUu-envpbqxCeyZ" TargetMode="External"/><Relationship Id="rId118" Type="http://schemas.openxmlformats.org/officeDocument/2006/relationships/hyperlink" Target="https://talan.bank.gov.ua/get-user-certificate/VpT93uqw_yoKy1J-AqSP" TargetMode="External"/><Relationship Id="rId325" Type="http://schemas.openxmlformats.org/officeDocument/2006/relationships/hyperlink" Target="https://talan.bank.gov.ua/get-user-certificate/VpT93il_ANHrjG3pdCdx" TargetMode="External"/><Relationship Id="rId367" Type="http://schemas.openxmlformats.org/officeDocument/2006/relationships/hyperlink" Target="https://talan.bank.gov.ua/get-user-certificate/VpT932eUJhLUUItVosCt" TargetMode="External"/><Relationship Id="rId171" Type="http://schemas.openxmlformats.org/officeDocument/2006/relationships/hyperlink" Target="https://talan.bank.gov.ua/get-user-certificate/VpT93jREqLSqcpUpQjv8" TargetMode="External"/><Relationship Id="rId227" Type="http://schemas.openxmlformats.org/officeDocument/2006/relationships/hyperlink" Target="https://talan.bank.gov.ua/get-user-certificate/VpT93euwCxk5CkJubXKu" TargetMode="External"/><Relationship Id="rId269" Type="http://schemas.openxmlformats.org/officeDocument/2006/relationships/hyperlink" Target="https://talan.bank.gov.ua/get-user-certificate/VpT93jYLsAGuXKDJGgg6" TargetMode="External"/><Relationship Id="rId33" Type="http://schemas.openxmlformats.org/officeDocument/2006/relationships/hyperlink" Target="https://talan.bank.gov.ua/get-user-certificate/VpT933oFu743Mike-XQR" TargetMode="External"/><Relationship Id="rId129" Type="http://schemas.openxmlformats.org/officeDocument/2006/relationships/hyperlink" Target="https://talan.bank.gov.ua/get-user-certificate/VpT93oKIovhteLUqYqLH" TargetMode="External"/><Relationship Id="rId280" Type="http://schemas.openxmlformats.org/officeDocument/2006/relationships/hyperlink" Target="https://talan.bank.gov.ua/get-user-certificate/VpT93yiYAxLKNTyvzdGh" TargetMode="External"/><Relationship Id="rId336" Type="http://schemas.openxmlformats.org/officeDocument/2006/relationships/hyperlink" Target="https://talan.bank.gov.ua/get-user-certificate/VpT93tsZ08Eb9gOhs_Kf" TargetMode="External"/><Relationship Id="rId75" Type="http://schemas.openxmlformats.org/officeDocument/2006/relationships/hyperlink" Target="https://talan.bank.gov.ua/get-user-certificate/VpT93y6yc3zcBZ4BkClw" TargetMode="External"/><Relationship Id="rId140" Type="http://schemas.openxmlformats.org/officeDocument/2006/relationships/hyperlink" Target="https://talan.bank.gov.ua/get-user-certificate/VpT9334ufSaCXGM4U_Ql" TargetMode="External"/><Relationship Id="rId182" Type="http://schemas.openxmlformats.org/officeDocument/2006/relationships/hyperlink" Target="https://talan.bank.gov.ua/get-user-certificate/VpT938Rb-z6SWKiv9WKD" TargetMode="External"/><Relationship Id="rId378" Type="http://schemas.openxmlformats.org/officeDocument/2006/relationships/hyperlink" Target="https://talan.bank.gov.ua/get-user-certificate/VpT93HjfKtGGP3RRrUjC" TargetMode="External"/><Relationship Id="rId403" Type="http://schemas.openxmlformats.org/officeDocument/2006/relationships/hyperlink" Target="https://talan.bank.gov.ua/get-user-certificate/VpT934tYO3mrS0cGgBlI" TargetMode="External"/><Relationship Id="rId6" Type="http://schemas.openxmlformats.org/officeDocument/2006/relationships/hyperlink" Target="https://talan.bank.gov.ua/get-user-certificate/VpT939uJ_kaYL5lw-Hm7" TargetMode="External"/><Relationship Id="rId238" Type="http://schemas.openxmlformats.org/officeDocument/2006/relationships/hyperlink" Target="https://talan.bank.gov.ua/get-user-certificate/VpT93_HVoz7OXiFQf3GE" TargetMode="External"/><Relationship Id="rId291" Type="http://schemas.openxmlformats.org/officeDocument/2006/relationships/hyperlink" Target="https://talan.bank.gov.ua/get-user-certificate/VpT93Wo-FIfdDSouGD0e" TargetMode="External"/><Relationship Id="rId305" Type="http://schemas.openxmlformats.org/officeDocument/2006/relationships/hyperlink" Target="https://talan.bank.gov.ua/get-user-certificate/VpT93GkHim132TJKUAhA" TargetMode="External"/><Relationship Id="rId347" Type="http://schemas.openxmlformats.org/officeDocument/2006/relationships/hyperlink" Target="https://talan.bank.gov.ua/get-user-certificate/VpT93Ug7lCHaBrGW72V2" TargetMode="External"/><Relationship Id="rId44" Type="http://schemas.openxmlformats.org/officeDocument/2006/relationships/hyperlink" Target="https://talan.bank.gov.ua/get-user-certificate/VpT93UHstkl22RP456eo" TargetMode="External"/><Relationship Id="rId86" Type="http://schemas.openxmlformats.org/officeDocument/2006/relationships/hyperlink" Target="https://talan.bank.gov.ua/get-user-certificate/VpT932jfz72rEM2vqwj6" TargetMode="External"/><Relationship Id="rId151" Type="http://schemas.openxmlformats.org/officeDocument/2006/relationships/hyperlink" Target="https://talan.bank.gov.ua/get-user-certificate/VpT93M_FhCQRvEXCR42d" TargetMode="External"/><Relationship Id="rId389" Type="http://schemas.openxmlformats.org/officeDocument/2006/relationships/hyperlink" Target="https://talan.bank.gov.ua/get-user-certificate/VpT932CbhgAGbIi5xiOV" TargetMode="External"/><Relationship Id="rId193" Type="http://schemas.openxmlformats.org/officeDocument/2006/relationships/hyperlink" Target="https://talan.bank.gov.ua/get-user-certificate/VpT93v0kJ2AsIyf8jxEq" TargetMode="External"/><Relationship Id="rId207" Type="http://schemas.openxmlformats.org/officeDocument/2006/relationships/hyperlink" Target="https://talan.bank.gov.ua/get-user-certificate/VpT9324WYqjDB7bE-Vpu" TargetMode="External"/><Relationship Id="rId249" Type="http://schemas.openxmlformats.org/officeDocument/2006/relationships/hyperlink" Target="https://talan.bank.gov.ua/get-user-certificate/VpT93db5C0g8CnikKYRF" TargetMode="External"/><Relationship Id="rId13" Type="http://schemas.openxmlformats.org/officeDocument/2006/relationships/hyperlink" Target="https://talan.bank.gov.ua/get-user-certificate/VpT93mXKqvzODN_t5hi0" TargetMode="External"/><Relationship Id="rId109" Type="http://schemas.openxmlformats.org/officeDocument/2006/relationships/hyperlink" Target="https://talan.bank.gov.ua/get-user-certificate/VpT93zLCSik_3cVZk_xw" TargetMode="External"/><Relationship Id="rId260" Type="http://schemas.openxmlformats.org/officeDocument/2006/relationships/hyperlink" Target="https://talan.bank.gov.ua/get-user-certificate/VpT93CjoLR7yky1zXfNj" TargetMode="External"/><Relationship Id="rId316" Type="http://schemas.openxmlformats.org/officeDocument/2006/relationships/hyperlink" Target="https://talan.bank.gov.ua/get-user-certificate/VpT93Qiw9jPYmF43Tg_C" TargetMode="External"/><Relationship Id="rId55" Type="http://schemas.openxmlformats.org/officeDocument/2006/relationships/hyperlink" Target="https://talan.bank.gov.ua/get-user-certificate/VpT93-6nGwWstF5OrD39" TargetMode="External"/><Relationship Id="rId97" Type="http://schemas.openxmlformats.org/officeDocument/2006/relationships/hyperlink" Target="https://talan.bank.gov.ua/get-user-certificate/VpT93p8scgXA1iI_mEUu" TargetMode="External"/><Relationship Id="rId120" Type="http://schemas.openxmlformats.org/officeDocument/2006/relationships/hyperlink" Target="https://talan.bank.gov.ua/get-user-certificate/VpT93ocfqjJX9Ox_hG5-" TargetMode="External"/><Relationship Id="rId358" Type="http://schemas.openxmlformats.org/officeDocument/2006/relationships/hyperlink" Target="https://talan.bank.gov.ua/get-user-certificate/VpT93k23IsoFxhAIvhsO" TargetMode="External"/><Relationship Id="rId162" Type="http://schemas.openxmlformats.org/officeDocument/2006/relationships/hyperlink" Target="https://talan.bank.gov.ua/get-user-certificate/VpT93qiiG3kx5FJTusBC" TargetMode="External"/><Relationship Id="rId218" Type="http://schemas.openxmlformats.org/officeDocument/2006/relationships/hyperlink" Target="https://talan.bank.gov.ua/get-user-certificate/VpT93mtAO5mbVGf5ILl9" TargetMode="External"/><Relationship Id="rId271" Type="http://schemas.openxmlformats.org/officeDocument/2006/relationships/hyperlink" Target="https://talan.bank.gov.ua/get-user-certificate/VpT93CftUtV72JiOwbRd" TargetMode="External"/><Relationship Id="rId24" Type="http://schemas.openxmlformats.org/officeDocument/2006/relationships/hyperlink" Target="https://talan.bank.gov.ua/get-user-certificate/VpT93HEV_OgvU3oepKq8" TargetMode="External"/><Relationship Id="rId66" Type="http://schemas.openxmlformats.org/officeDocument/2006/relationships/hyperlink" Target="https://talan.bank.gov.ua/get-user-certificate/VpT93GuIPOEfrz00PzdM" TargetMode="External"/><Relationship Id="rId131" Type="http://schemas.openxmlformats.org/officeDocument/2006/relationships/hyperlink" Target="https://talan.bank.gov.ua/get-user-certificate/VpT93U0hJz1KYABzrsKq" TargetMode="External"/><Relationship Id="rId327" Type="http://schemas.openxmlformats.org/officeDocument/2006/relationships/hyperlink" Target="https://talan.bank.gov.ua/get-user-certificate/VpT93WD1Z8xjYOEK2hxp" TargetMode="External"/><Relationship Id="rId369" Type="http://schemas.openxmlformats.org/officeDocument/2006/relationships/hyperlink" Target="https://talan.bank.gov.ua/get-user-certificate/VpT935A_wVseM8ElpcVO" TargetMode="External"/><Relationship Id="rId173" Type="http://schemas.openxmlformats.org/officeDocument/2006/relationships/hyperlink" Target="https://talan.bank.gov.ua/get-user-certificate/VpT93j0V0J5kped8gktx" TargetMode="External"/><Relationship Id="rId229" Type="http://schemas.openxmlformats.org/officeDocument/2006/relationships/hyperlink" Target="https://talan.bank.gov.ua/get-user-certificate/VpT930o5UO-rewQPRxp3" TargetMode="External"/><Relationship Id="rId380" Type="http://schemas.openxmlformats.org/officeDocument/2006/relationships/hyperlink" Target="https://talan.bank.gov.ua/get-user-certificate/VpT93PKhxTW5zS2-zCuH" TargetMode="External"/><Relationship Id="rId240" Type="http://schemas.openxmlformats.org/officeDocument/2006/relationships/hyperlink" Target="https://talan.bank.gov.ua/get-user-certificate/VpT93a5mewIak0Kc2dNg" TargetMode="External"/><Relationship Id="rId35" Type="http://schemas.openxmlformats.org/officeDocument/2006/relationships/hyperlink" Target="https://talan.bank.gov.ua/get-user-certificate/VpT93td31rQHPBEt6_rm" TargetMode="External"/><Relationship Id="rId77" Type="http://schemas.openxmlformats.org/officeDocument/2006/relationships/hyperlink" Target="https://talan.bank.gov.ua/get-user-certificate/VpT93IMfUYAmNUugdhzw" TargetMode="External"/><Relationship Id="rId100" Type="http://schemas.openxmlformats.org/officeDocument/2006/relationships/hyperlink" Target="https://talan.bank.gov.ua/get-user-certificate/VpT93e6gRiUKmzaZLWWG" TargetMode="External"/><Relationship Id="rId282" Type="http://schemas.openxmlformats.org/officeDocument/2006/relationships/hyperlink" Target="https://talan.bank.gov.ua/get-user-certificate/VpT938RmPhC5GXWbQIkB" TargetMode="External"/><Relationship Id="rId338" Type="http://schemas.openxmlformats.org/officeDocument/2006/relationships/hyperlink" Target="https://talan.bank.gov.ua/get-user-certificate/VpT93jg9oznC6hXHakSL" TargetMode="External"/><Relationship Id="rId8" Type="http://schemas.openxmlformats.org/officeDocument/2006/relationships/hyperlink" Target="https://talan.bank.gov.ua/get-user-certificate/VpT93kl7lYyy2QO2Wxfi" TargetMode="External"/><Relationship Id="rId142" Type="http://schemas.openxmlformats.org/officeDocument/2006/relationships/hyperlink" Target="https://talan.bank.gov.ua/get-user-certificate/VpT93WoNj7KOKp8zPi3t" TargetMode="External"/><Relationship Id="rId184" Type="http://schemas.openxmlformats.org/officeDocument/2006/relationships/hyperlink" Target="https://talan.bank.gov.ua/get-user-certificate/VpT93ppwORlOj8zAihhB" TargetMode="External"/><Relationship Id="rId391" Type="http://schemas.openxmlformats.org/officeDocument/2006/relationships/hyperlink" Target="https://talan.bank.gov.ua/get-user-certificate/VpT93MTLUlLQmPNG6Esn" TargetMode="External"/><Relationship Id="rId405" Type="http://schemas.openxmlformats.org/officeDocument/2006/relationships/hyperlink" Target="https://talan.bank.gov.ua/get-user-certificate/VpT93gejs8iXdFxGnCLL" TargetMode="External"/><Relationship Id="rId251" Type="http://schemas.openxmlformats.org/officeDocument/2006/relationships/hyperlink" Target="https://talan.bank.gov.ua/get-user-certificate/VpT93cDmehFgGp50SnMX" TargetMode="External"/><Relationship Id="rId46" Type="http://schemas.openxmlformats.org/officeDocument/2006/relationships/hyperlink" Target="https://talan.bank.gov.ua/get-user-certificate/VpT93p0UNkaDtLBVAXvl" TargetMode="External"/><Relationship Id="rId293" Type="http://schemas.openxmlformats.org/officeDocument/2006/relationships/hyperlink" Target="https://talan.bank.gov.ua/get-user-certificate/VpT93v11AHbR5_jPakMs" TargetMode="External"/><Relationship Id="rId307" Type="http://schemas.openxmlformats.org/officeDocument/2006/relationships/hyperlink" Target="https://talan.bank.gov.ua/get-user-certificate/VpT93C3RhKfmOE8lx7dg" TargetMode="External"/><Relationship Id="rId349" Type="http://schemas.openxmlformats.org/officeDocument/2006/relationships/hyperlink" Target="https://talan.bank.gov.ua/get-user-certificate/VpT93XvufcVzGj9EhH3f" TargetMode="External"/><Relationship Id="rId88" Type="http://schemas.openxmlformats.org/officeDocument/2006/relationships/hyperlink" Target="https://talan.bank.gov.ua/get-user-certificate/VpT93AzVTuwlfQqwJXeS" TargetMode="External"/><Relationship Id="rId111" Type="http://schemas.openxmlformats.org/officeDocument/2006/relationships/hyperlink" Target="https://talan.bank.gov.ua/get-user-certificate/VpT931ONYBa23g9RjYaq" TargetMode="External"/><Relationship Id="rId153" Type="http://schemas.openxmlformats.org/officeDocument/2006/relationships/hyperlink" Target="https://talan.bank.gov.ua/get-user-certificate/VpT93yUgw3kafKsttmjD" TargetMode="External"/><Relationship Id="rId195" Type="http://schemas.openxmlformats.org/officeDocument/2006/relationships/hyperlink" Target="https://talan.bank.gov.ua/get-user-certificate/VpT93ycWCqbCgtzjkG9i" TargetMode="External"/><Relationship Id="rId209" Type="http://schemas.openxmlformats.org/officeDocument/2006/relationships/hyperlink" Target="https://talan.bank.gov.ua/get-user-certificate/VpT93Td2nWcJOSDSwzQ-" TargetMode="External"/><Relationship Id="rId360" Type="http://schemas.openxmlformats.org/officeDocument/2006/relationships/hyperlink" Target="https://talan.bank.gov.ua/get-user-certificate/VpT93Sqfz-ocT9ftsB63" TargetMode="External"/><Relationship Id="rId220" Type="http://schemas.openxmlformats.org/officeDocument/2006/relationships/hyperlink" Target="https://talan.bank.gov.ua/get-user-certificate/VpT93Y57bqDofBYu02qA" TargetMode="External"/><Relationship Id="rId15" Type="http://schemas.openxmlformats.org/officeDocument/2006/relationships/hyperlink" Target="https://talan.bank.gov.ua/get-user-certificate/VpT93fiyNQUXu24-hV8D" TargetMode="External"/><Relationship Id="rId57" Type="http://schemas.openxmlformats.org/officeDocument/2006/relationships/hyperlink" Target="https://talan.bank.gov.ua/get-user-certificate/VpT93AB5nuK4LURl7gjW" TargetMode="External"/><Relationship Id="rId262" Type="http://schemas.openxmlformats.org/officeDocument/2006/relationships/hyperlink" Target="https://talan.bank.gov.ua/get-user-certificate/VpT93mD_mkk_ksrwr7ja" TargetMode="External"/><Relationship Id="rId318" Type="http://schemas.openxmlformats.org/officeDocument/2006/relationships/hyperlink" Target="https://talan.bank.gov.ua/get-user-certificate/VpT93C-LZjWfkUfMdfRQ" TargetMode="External"/><Relationship Id="rId99" Type="http://schemas.openxmlformats.org/officeDocument/2006/relationships/hyperlink" Target="https://talan.bank.gov.ua/get-user-certificate/VpT936_NbhnN3wxO1M-9" TargetMode="External"/><Relationship Id="rId122" Type="http://schemas.openxmlformats.org/officeDocument/2006/relationships/hyperlink" Target="https://talan.bank.gov.ua/get-user-certificate/VpT93_QHv7Z5ckNy7Zme" TargetMode="External"/><Relationship Id="rId164" Type="http://schemas.openxmlformats.org/officeDocument/2006/relationships/hyperlink" Target="https://talan.bank.gov.ua/get-user-certificate/VpT93hxogxaSGNQFKB9P" TargetMode="External"/><Relationship Id="rId371" Type="http://schemas.openxmlformats.org/officeDocument/2006/relationships/hyperlink" Target="https://talan.bank.gov.ua/get-user-certificate/VpT93CqE4wIvHRps9j-c" TargetMode="External"/><Relationship Id="rId26" Type="http://schemas.openxmlformats.org/officeDocument/2006/relationships/hyperlink" Target="https://talan.bank.gov.ua/get-user-certificate/VpT93LAh-rGIzH4oF9jP" TargetMode="External"/><Relationship Id="rId231" Type="http://schemas.openxmlformats.org/officeDocument/2006/relationships/hyperlink" Target="https://talan.bank.gov.ua/get-user-certificate/VpT93qfzYx29eEusVjCq" TargetMode="External"/><Relationship Id="rId273" Type="http://schemas.openxmlformats.org/officeDocument/2006/relationships/hyperlink" Target="https://talan.bank.gov.ua/get-user-certificate/VpT93Fbd0hqw8hNElSE_" TargetMode="External"/><Relationship Id="rId329" Type="http://schemas.openxmlformats.org/officeDocument/2006/relationships/hyperlink" Target="https://talan.bank.gov.ua/get-user-certificate/VpT93CVwsFUYcLdjl_r2" TargetMode="External"/><Relationship Id="rId68" Type="http://schemas.openxmlformats.org/officeDocument/2006/relationships/hyperlink" Target="https://talan.bank.gov.ua/get-user-certificate/VpT93K83yYk7dHpkFuiX" TargetMode="External"/><Relationship Id="rId133" Type="http://schemas.openxmlformats.org/officeDocument/2006/relationships/hyperlink" Target="https://talan.bank.gov.ua/get-user-certificate/VpT93p9WYtnx-nsY_3m8" TargetMode="External"/><Relationship Id="rId175" Type="http://schemas.openxmlformats.org/officeDocument/2006/relationships/hyperlink" Target="https://talan.bank.gov.ua/get-user-certificate/VpT93TDPGH4lKtZZe6K5" TargetMode="External"/><Relationship Id="rId340" Type="http://schemas.openxmlformats.org/officeDocument/2006/relationships/hyperlink" Target="https://talan.bank.gov.ua/get-user-certificate/VpT9372Y6Oe3FfN4_KR_" TargetMode="External"/><Relationship Id="rId200" Type="http://schemas.openxmlformats.org/officeDocument/2006/relationships/hyperlink" Target="https://talan.bank.gov.ua/get-user-certificate/VpT93ONCiYgpHWdsd47p" TargetMode="External"/><Relationship Id="rId382" Type="http://schemas.openxmlformats.org/officeDocument/2006/relationships/hyperlink" Target="https://talan.bank.gov.ua/get-user-certificate/VpT93daaLXMgPyDKWoOz" TargetMode="External"/><Relationship Id="rId242" Type="http://schemas.openxmlformats.org/officeDocument/2006/relationships/hyperlink" Target="https://talan.bank.gov.ua/get-user-certificate/VpT93sDGAcfEYI-Ilf5B" TargetMode="External"/><Relationship Id="rId284" Type="http://schemas.openxmlformats.org/officeDocument/2006/relationships/hyperlink" Target="https://talan.bank.gov.ua/get-user-certificate/VpT937H-8sTb94ml6V42" TargetMode="External"/><Relationship Id="rId37" Type="http://schemas.openxmlformats.org/officeDocument/2006/relationships/hyperlink" Target="https://talan.bank.gov.ua/get-user-certificate/VpT93MMpmVtFmGDeui5Q" TargetMode="External"/><Relationship Id="rId79" Type="http://schemas.openxmlformats.org/officeDocument/2006/relationships/hyperlink" Target="https://talan.bank.gov.ua/get-user-certificate/VpT93BsWohZfh09IHL14" TargetMode="External"/><Relationship Id="rId102" Type="http://schemas.openxmlformats.org/officeDocument/2006/relationships/hyperlink" Target="https://talan.bank.gov.ua/get-user-certificate/VpT93yyyHhPh1q5hDjZJ" TargetMode="External"/><Relationship Id="rId144" Type="http://schemas.openxmlformats.org/officeDocument/2006/relationships/hyperlink" Target="https://talan.bank.gov.ua/get-user-certificate/VpT931j1f_04ZRb3BYBd" TargetMode="External"/><Relationship Id="rId90" Type="http://schemas.openxmlformats.org/officeDocument/2006/relationships/hyperlink" Target="https://talan.bank.gov.ua/get-user-certificate/VpT933kAhiaSYuCkw2GS" TargetMode="External"/><Relationship Id="rId186" Type="http://schemas.openxmlformats.org/officeDocument/2006/relationships/hyperlink" Target="https://talan.bank.gov.ua/get-user-certificate/VpT934on4lQw96HhL5ih" TargetMode="External"/><Relationship Id="rId351" Type="http://schemas.openxmlformats.org/officeDocument/2006/relationships/hyperlink" Target="https://talan.bank.gov.ua/get-user-certificate/VpT93BsGcieBYtAALSLR" TargetMode="External"/><Relationship Id="rId393" Type="http://schemas.openxmlformats.org/officeDocument/2006/relationships/hyperlink" Target="https://talan.bank.gov.ua/get-user-certificate/VpT93i3JLLoykaq8EUCM" TargetMode="External"/><Relationship Id="rId407" Type="http://schemas.openxmlformats.org/officeDocument/2006/relationships/hyperlink" Target="https://talan.bank.gov.ua/get-user-certificate/VpT93qIbXBi6yy440DRP" TargetMode="External"/><Relationship Id="rId211" Type="http://schemas.openxmlformats.org/officeDocument/2006/relationships/hyperlink" Target="https://talan.bank.gov.ua/get-user-certificate/VpT93aiV7XUmgbLQv5UF" TargetMode="External"/><Relationship Id="rId253" Type="http://schemas.openxmlformats.org/officeDocument/2006/relationships/hyperlink" Target="https://talan.bank.gov.ua/get-user-certificate/VpT93-KUnBlumF9XdwPk" TargetMode="External"/><Relationship Id="rId295" Type="http://schemas.openxmlformats.org/officeDocument/2006/relationships/hyperlink" Target="https://talan.bank.gov.ua/get-user-certificate/VpT93ONL2ES7rFY0u9y6" TargetMode="External"/><Relationship Id="rId309" Type="http://schemas.openxmlformats.org/officeDocument/2006/relationships/hyperlink" Target="https://talan.bank.gov.ua/get-user-certificate/VpT93UWjPj1bjAcDlP9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2"/>
  <sheetViews>
    <sheetView tabSelected="1" workbookViewId="0">
      <selection activeCell="H5" sqref="H5"/>
    </sheetView>
  </sheetViews>
  <sheetFormatPr defaultRowHeight="14.4" x14ac:dyDescent="0.3"/>
  <cols>
    <col min="1" max="1" width="8.88671875" style="3"/>
    <col min="2" max="2" width="13.109375" customWidth="1"/>
    <col min="3" max="3" width="34.21875" customWidth="1"/>
    <col min="4" max="4" width="22.21875" customWidth="1"/>
  </cols>
  <sheetData>
    <row r="1" spans="1:4" ht="28.8" x14ac:dyDescent="0.3">
      <c r="A1" s="1" t="s">
        <v>824</v>
      </c>
      <c r="B1" s="2" t="s">
        <v>825</v>
      </c>
      <c r="C1" s="1" t="s">
        <v>0</v>
      </c>
      <c r="D1" s="2" t="s">
        <v>1</v>
      </c>
    </row>
    <row r="2" spans="1:4" x14ac:dyDescent="0.3">
      <c r="A2" s="3">
        <v>1</v>
      </c>
      <c r="B2" t="s">
        <v>2</v>
      </c>
      <c r="C2" t="s">
        <v>3</v>
      </c>
      <c r="D2" t="str">
        <f>HYPERLINK("https://talan.bank.gov.ua/get-user-certificate/VpT93zPIhZJGkFve40j_","Завантажити сертифікат")</f>
        <v>Завантажити сертифікат</v>
      </c>
    </row>
    <row r="3" spans="1:4" x14ac:dyDescent="0.3">
      <c r="A3" s="3">
        <v>2</v>
      </c>
      <c r="B3" t="s">
        <v>4</v>
      </c>
      <c r="C3" t="s">
        <v>5</v>
      </c>
      <c r="D3" t="str">
        <f>HYPERLINK("https://talan.bank.gov.ua/get-user-certificate/VpT93aGyIoPjP4aU--N-","Завантажити сертифікат")</f>
        <v>Завантажити сертифікат</v>
      </c>
    </row>
    <row r="4" spans="1:4" x14ac:dyDescent="0.3">
      <c r="A4" s="3">
        <v>3</v>
      </c>
      <c r="B4" t="s">
        <v>6</v>
      </c>
      <c r="C4" t="s">
        <v>7</v>
      </c>
      <c r="D4" t="str">
        <f>HYPERLINK("https://talan.bank.gov.ua/get-user-certificate/VpT93Xv_o3KNne-9C4Sp","Завантажити сертифікат")</f>
        <v>Завантажити сертифікат</v>
      </c>
    </row>
    <row r="5" spans="1:4" x14ac:dyDescent="0.3">
      <c r="A5" s="3">
        <v>4</v>
      </c>
      <c r="B5" t="s">
        <v>8</v>
      </c>
      <c r="C5" t="s">
        <v>9</v>
      </c>
      <c r="D5" t="str">
        <f>HYPERLINK("https://talan.bank.gov.ua/get-user-certificate/VpT93GjD8IIWAvmuJReY","Завантажити сертифікат")</f>
        <v>Завантажити сертифікат</v>
      </c>
    </row>
    <row r="6" spans="1:4" x14ac:dyDescent="0.3">
      <c r="A6" s="3">
        <v>5</v>
      </c>
      <c r="B6" t="s">
        <v>10</v>
      </c>
      <c r="C6" t="s">
        <v>11</v>
      </c>
      <c r="D6" t="str">
        <f>HYPERLINK("https://talan.bank.gov.ua/get-user-certificate/VpT93mZVWbjYYC5Hb80P","Завантажити сертифікат")</f>
        <v>Завантажити сертифікат</v>
      </c>
    </row>
    <row r="7" spans="1:4" x14ac:dyDescent="0.3">
      <c r="A7" s="3">
        <v>6</v>
      </c>
      <c r="B7" t="s">
        <v>12</v>
      </c>
      <c r="C7" t="s">
        <v>13</v>
      </c>
      <c r="D7" t="str">
        <f>HYPERLINK("https://talan.bank.gov.ua/get-user-certificate/VpT939uJ_kaYL5lw-Hm7","Завантажити сертифікат")</f>
        <v>Завантажити сертифікат</v>
      </c>
    </row>
    <row r="8" spans="1:4" x14ac:dyDescent="0.3">
      <c r="A8" s="3">
        <v>7</v>
      </c>
      <c r="B8" t="s">
        <v>14</v>
      </c>
      <c r="C8" t="s">
        <v>15</v>
      </c>
      <c r="D8" t="str">
        <f>HYPERLINK("https://talan.bank.gov.ua/get-user-certificate/VpT93WZA3mD5enrWdV0w","Завантажити сертифікат")</f>
        <v>Завантажити сертифікат</v>
      </c>
    </row>
    <row r="9" spans="1:4" x14ac:dyDescent="0.3">
      <c r="A9" s="3">
        <v>8</v>
      </c>
      <c r="B9" t="s">
        <v>16</v>
      </c>
      <c r="C9" t="s">
        <v>17</v>
      </c>
      <c r="D9" t="str">
        <f>HYPERLINK("https://talan.bank.gov.ua/get-user-certificate/VpT93kl7lYyy2QO2Wxfi","Завантажити сертифікат")</f>
        <v>Завантажити сертифікат</v>
      </c>
    </row>
    <row r="10" spans="1:4" x14ac:dyDescent="0.3">
      <c r="A10" s="3">
        <v>9</v>
      </c>
      <c r="B10" t="s">
        <v>18</v>
      </c>
      <c r="C10" t="s">
        <v>19</v>
      </c>
      <c r="D10" t="str">
        <f>HYPERLINK("https://talan.bank.gov.ua/get-user-certificate/VpT93UVau9uUlc1J9fCl","Завантажити сертифікат")</f>
        <v>Завантажити сертифікат</v>
      </c>
    </row>
    <row r="11" spans="1:4" x14ac:dyDescent="0.3">
      <c r="A11" s="3">
        <v>10</v>
      </c>
      <c r="B11" t="s">
        <v>20</v>
      </c>
      <c r="C11" t="s">
        <v>21</v>
      </c>
      <c r="D11" t="str">
        <f>HYPERLINK("https://talan.bank.gov.ua/get-user-certificate/VpT93jZ6gTRuaRu9bqC0","Завантажити сертифікат")</f>
        <v>Завантажити сертифікат</v>
      </c>
    </row>
    <row r="12" spans="1:4" x14ac:dyDescent="0.3">
      <c r="A12" s="3">
        <v>11</v>
      </c>
      <c r="B12" t="s">
        <v>22</v>
      </c>
      <c r="C12" t="s">
        <v>23</v>
      </c>
      <c r="D12" t="str">
        <f>HYPERLINK("https://talan.bank.gov.ua/get-user-certificate/VpT938amHfQS_mJM5JEd","Завантажити сертифікат")</f>
        <v>Завантажити сертифікат</v>
      </c>
    </row>
    <row r="13" spans="1:4" x14ac:dyDescent="0.3">
      <c r="A13" s="3">
        <v>12</v>
      </c>
      <c r="B13" t="s">
        <v>24</v>
      </c>
      <c r="C13" t="s">
        <v>25</v>
      </c>
      <c r="D13" t="str">
        <f>HYPERLINK("https://talan.bank.gov.ua/get-user-certificate/VpT93v7ujkEJIzeJ72dF","Завантажити сертифікат")</f>
        <v>Завантажити сертифікат</v>
      </c>
    </row>
    <row r="14" spans="1:4" x14ac:dyDescent="0.3">
      <c r="A14" s="3">
        <v>13</v>
      </c>
      <c r="B14" t="s">
        <v>26</v>
      </c>
      <c r="C14" t="s">
        <v>27</v>
      </c>
      <c r="D14" t="str">
        <f>HYPERLINK("https://talan.bank.gov.ua/get-user-certificate/VpT93mXKqvzODN_t5hi0","Завантажити сертифікат")</f>
        <v>Завантажити сертифікат</v>
      </c>
    </row>
    <row r="15" spans="1:4" x14ac:dyDescent="0.3">
      <c r="A15" s="3">
        <v>14</v>
      </c>
      <c r="B15" t="s">
        <v>28</v>
      </c>
      <c r="C15" t="s">
        <v>29</v>
      </c>
      <c r="D15" t="str">
        <f>HYPERLINK("https://talan.bank.gov.ua/get-user-certificate/VpT932oMvzs5p87nAuTN","Завантажити сертифікат")</f>
        <v>Завантажити сертифікат</v>
      </c>
    </row>
    <row r="16" spans="1:4" x14ac:dyDescent="0.3">
      <c r="A16" s="3">
        <v>15</v>
      </c>
      <c r="B16" t="s">
        <v>30</v>
      </c>
      <c r="C16" t="s">
        <v>31</v>
      </c>
      <c r="D16" t="str">
        <f>HYPERLINK("https://talan.bank.gov.ua/get-user-certificate/VpT93fiyNQUXu24-hV8D","Завантажити сертифікат")</f>
        <v>Завантажити сертифікат</v>
      </c>
    </row>
    <row r="17" spans="1:4" x14ac:dyDescent="0.3">
      <c r="A17" s="3">
        <v>16</v>
      </c>
      <c r="B17" t="s">
        <v>32</v>
      </c>
      <c r="C17" t="s">
        <v>33</v>
      </c>
      <c r="D17" t="str">
        <f>HYPERLINK("https://talan.bank.gov.ua/get-user-certificate/VpT931DlFQCHzY1c6Csy","Завантажити сертифікат")</f>
        <v>Завантажити сертифікат</v>
      </c>
    </row>
    <row r="18" spans="1:4" x14ac:dyDescent="0.3">
      <c r="A18" s="3">
        <v>17</v>
      </c>
      <c r="B18" t="s">
        <v>34</v>
      </c>
      <c r="C18" t="s">
        <v>35</v>
      </c>
      <c r="D18" t="str">
        <f>HYPERLINK("https://talan.bank.gov.ua/get-user-certificate/VpT93zoq1mxGNdiVp9oZ","Завантажити сертифікат")</f>
        <v>Завантажити сертифікат</v>
      </c>
    </row>
    <row r="19" spans="1:4" x14ac:dyDescent="0.3">
      <c r="A19" s="3">
        <v>18</v>
      </c>
      <c r="B19" t="s">
        <v>36</v>
      </c>
      <c r="C19" t="s">
        <v>37</v>
      </c>
      <c r="D19" t="str">
        <f>HYPERLINK("https://talan.bank.gov.ua/get-user-certificate/VpT93RIVzrzSl8bBArsd","Завантажити сертифікат")</f>
        <v>Завантажити сертифікат</v>
      </c>
    </row>
    <row r="20" spans="1:4" x14ac:dyDescent="0.3">
      <c r="A20" s="3">
        <v>19</v>
      </c>
      <c r="B20" t="s">
        <v>38</v>
      </c>
      <c r="C20" t="s">
        <v>39</v>
      </c>
      <c r="D20" t="str">
        <f>HYPERLINK("https://talan.bank.gov.ua/get-user-certificate/VpT93_v24seNMWxFG2B9","Завантажити сертифікат")</f>
        <v>Завантажити сертифікат</v>
      </c>
    </row>
    <row r="21" spans="1:4" x14ac:dyDescent="0.3">
      <c r="A21" s="3">
        <v>20</v>
      </c>
      <c r="B21" t="s">
        <v>40</v>
      </c>
      <c r="C21" t="s">
        <v>41</v>
      </c>
      <c r="D21" t="str">
        <f>HYPERLINK("https://talan.bank.gov.ua/get-user-certificate/VpT93hqJI_88d0RmmpPt","Завантажити сертифікат")</f>
        <v>Завантажити сертифікат</v>
      </c>
    </row>
    <row r="22" spans="1:4" x14ac:dyDescent="0.3">
      <c r="A22" s="3">
        <v>21</v>
      </c>
      <c r="B22" t="s">
        <v>42</v>
      </c>
      <c r="C22" t="s">
        <v>43</v>
      </c>
      <c r="D22" t="str">
        <f>HYPERLINK("https://talan.bank.gov.ua/get-user-certificate/VpT93p7kWqYOG4aVHzfy","Завантажити сертифікат")</f>
        <v>Завантажити сертифікат</v>
      </c>
    </row>
    <row r="23" spans="1:4" x14ac:dyDescent="0.3">
      <c r="A23" s="3">
        <v>22</v>
      </c>
      <c r="B23" t="s">
        <v>44</v>
      </c>
      <c r="C23" t="s">
        <v>45</v>
      </c>
      <c r="D23" t="str">
        <f>HYPERLINK("https://talan.bank.gov.ua/get-user-certificate/VpT93TqmFJeNcYo4XcXs","Завантажити сертифікат")</f>
        <v>Завантажити сертифікат</v>
      </c>
    </row>
    <row r="24" spans="1:4" x14ac:dyDescent="0.3">
      <c r="A24" s="3">
        <v>23</v>
      </c>
      <c r="B24" t="s">
        <v>46</v>
      </c>
      <c r="C24" t="s">
        <v>47</v>
      </c>
      <c r="D24" t="str">
        <f>HYPERLINK("https://talan.bank.gov.ua/get-user-certificate/VpT93AYbE0-bSXx3X_iL","Завантажити сертифікат")</f>
        <v>Завантажити сертифікат</v>
      </c>
    </row>
    <row r="25" spans="1:4" x14ac:dyDescent="0.3">
      <c r="A25" s="3">
        <v>24</v>
      </c>
      <c r="B25" t="s">
        <v>48</v>
      </c>
      <c r="C25" t="s">
        <v>49</v>
      </c>
      <c r="D25" t="str">
        <f>HYPERLINK("https://talan.bank.gov.ua/get-user-certificate/VpT93HEV_OgvU3oepKq8","Завантажити сертифікат")</f>
        <v>Завантажити сертифікат</v>
      </c>
    </row>
    <row r="26" spans="1:4" x14ac:dyDescent="0.3">
      <c r="A26" s="3">
        <v>25</v>
      </c>
      <c r="B26" t="s">
        <v>50</v>
      </c>
      <c r="C26" t="s">
        <v>51</v>
      </c>
      <c r="D26" t="str">
        <f>HYPERLINK("https://talan.bank.gov.ua/get-user-certificate/VpT93jSOoM3qjPF9AyUt","Завантажити сертифікат")</f>
        <v>Завантажити сертифікат</v>
      </c>
    </row>
    <row r="27" spans="1:4" x14ac:dyDescent="0.3">
      <c r="A27" s="3">
        <v>26</v>
      </c>
      <c r="B27" t="s">
        <v>52</v>
      </c>
      <c r="C27" t="s">
        <v>53</v>
      </c>
      <c r="D27" t="str">
        <f>HYPERLINK("https://talan.bank.gov.ua/get-user-certificate/VpT93LAh-rGIzH4oF9jP","Завантажити сертифікат")</f>
        <v>Завантажити сертифікат</v>
      </c>
    </row>
    <row r="28" spans="1:4" x14ac:dyDescent="0.3">
      <c r="A28" s="3">
        <v>27</v>
      </c>
      <c r="B28" t="s">
        <v>54</v>
      </c>
      <c r="C28" t="s">
        <v>55</v>
      </c>
      <c r="D28" t="str">
        <f>HYPERLINK("https://talan.bank.gov.ua/get-user-certificate/VpT93da0rjXUAlRDNj-8","Завантажити сертифікат")</f>
        <v>Завантажити сертифікат</v>
      </c>
    </row>
    <row r="29" spans="1:4" x14ac:dyDescent="0.3">
      <c r="A29" s="3">
        <v>28</v>
      </c>
      <c r="B29" t="s">
        <v>56</v>
      </c>
      <c r="C29" t="s">
        <v>57</v>
      </c>
      <c r="D29" t="str">
        <f>HYPERLINK("https://talan.bank.gov.ua/get-user-certificate/VpT93u21QfJXzKDhR2QG","Завантажити сертифікат")</f>
        <v>Завантажити сертифікат</v>
      </c>
    </row>
    <row r="30" spans="1:4" x14ac:dyDescent="0.3">
      <c r="A30" s="3">
        <v>29</v>
      </c>
      <c r="B30" t="s">
        <v>58</v>
      </c>
      <c r="C30" t="s">
        <v>59</v>
      </c>
      <c r="D30" t="str">
        <f>HYPERLINK("https://talan.bank.gov.ua/get-user-certificate/VpT93witAwkSTg97bdUe","Завантажити сертифікат")</f>
        <v>Завантажити сертифікат</v>
      </c>
    </row>
    <row r="31" spans="1:4" x14ac:dyDescent="0.3">
      <c r="A31" s="3">
        <v>30</v>
      </c>
      <c r="B31" t="s">
        <v>60</v>
      </c>
      <c r="C31" t="s">
        <v>61</v>
      </c>
      <c r="D31" t="str">
        <f>HYPERLINK("https://talan.bank.gov.ua/get-user-certificate/VpT930iBjkrauWx2rXgT","Завантажити сертифікат")</f>
        <v>Завантажити сертифікат</v>
      </c>
    </row>
    <row r="32" spans="1:4" x14ac:dyDescent="0.3">
      <c r="A32" s="3">
        <v>31</v>
      </c>
      <c r="B32" t="s">
        <v>62</v>
      </c>
      <c r="C32" t="s">
        <v>63</v>
      </c>
      <c r="D32" t="str">
        <f>HYPERLINK("https://talan.bank.gov.ua/get-user-certificate/VpT93c4qXTEAEEzrT1mE","Завантажити сертифікат")</f>
        <v>Завантажити сертифікат</v>
      </c>
    </row>
    <row r="33" spans="1:4" x14ac:dyDescent="0.3">
      <c r="A33" s="3">
        <v>32</v>
      </c>
      <c r="B33" t="s">
        <v>64</v>
      </c>
      <c r="C33" t="s">
        <v>65</v>
      </c>
      <c r="D33" t="str">
        <f>HYPERLINK("https://talan.bank.gov.ua/get-user-certificate/VpT933jwdaURKTffhAVf","Завантажити сертифікат")</f>
        <v>Завантажити сертифікат</v>
      </c>
    </row>
    <row r="34" spans="1:4" x14ac:dyDescent="0.3">
      <c r="A34" s="3">
        <v>33</v>
      </c>
      <c r="B34" t="s">
        <v>66</v>
      </c>
      <c r="C34" t="s">
        <v>67</v>
      </c>
      <c r="D34" t="str">
        <f>HYPERLINK("https://talan.bank.gov.ua/get-user-certificate/VpT933oFu743Mike-XQR","Завантажити сертифікат")</f>
        <v>Завантажити сертифікат</v>
      </c>
    </row>
    <row r="35" spans="1:4" x14ac:dyDescent="0.3">
      <c r="A35" s="3">
        <v>34</v>
      </c>
      <c r="B35" t="s">
        <v>68</v>
      </c>
      <c r="C35" t="s">
        <v>69</v>
      </c>
      <c r="D35" t="str">
        <f>HYPERLINK("https://talan.bank.gov.ua/get-user-certificate/VpT93zK6Qzihg6HBR8fJ","Завантажити сертифікат")</f>
        <v>Завантажити сертифікат</v>
      </c>
    </row>
    <row r="36" spans="1:4" x14ac:dyDescent="0.3">
      <c r="A36" s="3">
        <v>35</v>
      </c>
      <c r="B36" t="s">
        <v>70</v>
      </c>
      <c r="C36" t="s">
        <v>71</v>
      </c>
      <c r="D36" t="str">
        <f>HYPERLINK("https://talan.bank.gov.ua/get-user-certificate/VpT93td31rQHPBEt6_rm","Завантажити сертифікат")</f>
        <v>Завантажити сертифікат</v>
      </c>
    </row>
    <row r="37" spans="1:4" x14ac:dyDescent="0.3">
      <c r="A37" s="3">
        <v>36</v>
      </c>
      <c r="B37" t="s">
        <v>72</v>
      </c>
      <c r="C37" t="s">
        <v>73</v>
      </c>
      <c r="D37" t="str">
        <f>HYPERLINK("https://talan.bank.gov.ua/get-user-certificate/VpT93KGsJ2Cnh66zMxcY","Завантажити сертифікат")</f>
        <v>Завантажити сертифікат</v>
      </c>
    </row>
    <row r="38" spans="1:4" x14ac:dyDescent="0.3">
      <c r="A38" s="3">
        <v>37</v>
      </c>
      <c r="B38" t="s">
        <v>74</v>
      </c>
      <c r="C38" t="s">
        <v>75</v>
      </c>
      <c r="D38" t="str">
        <f>HYPERLINK("https://talan.bank.gov.ua/get-user-certificate/VpT93MMpmVtFmGDeui5Q","Завантажити сертифікат")</f>
        <v>Завантажити сертифікат</v>
      </c>
    </row>
    <row r="39" spans="1:4" x14ac:dyDescent="0.3">
      <c r="A39" s="3">
        <v>38</v>
      </c>
      <c r="B39" t="s">
        <v>76</v>
      </c>
      <c r="C39" t="s">
        <v>77</v>
      </c>
      <c r="D39" t="str">
        <f>HYPERLINK("https://talan.bank.gov.ua/get-user-certificate/VpT93ICYb9ctPEqrgB67","Завантажити сертифікат")</f>
        <v>Завантажити сертифікат</v>
      </c>
    </row>
    <row r="40" spans="1:4" x14ac:dyDescent="0.3">
      <c r="A40" s="3">
        <v>39</v>
      </c>
      <c r="B40" t="s">
        <v>78</v>
      </c>
      <c r="C40" t="s">
        <v>79</v>
      </c>
      <c r="D40" t="str">
        <f>HYPERLINK("https://talan.bank.gov.ua/get-user-certificate/VpT93-EPVqRpY5zsX3o5","Завантажити сертифікат")</f>
        <v>Завантажити сертифікат</v>
      </c>
    </row>
    <row r="41" spans="1:4" x14ac:dyDescent="0.3">
      <c r="A41" s="3">
        <v>40</v>
      </c>
      <c r="B41" t="s">
        <v>80</v>
      </c>
      <c r="C41" t="s">
        <v>81</v>
      </c>
      <c r="D41" t="str">
        <f>HYPERLINK("https://talan.bank.gov.ua/get-user-certificate/VpT93lA0ns3Mrmu1_kbc","Завантажити сертифікат")</f>
        <v>Завантажити сертифікат</v>
      </c>
    </row>
    <row r="42" spans="1:4" x14ac:dyDescent="0.3">
      <c r="A42" s="3">
        <v>41</v>
      </c>
      <c r="B42" t="s">
        <v>82</v>
      </c>
      <c r="C42" t="s">
        <v>83</v>
      </c>
      <c r="D42" t="str">
        <f>HYPERLINK("https://talan.bank.gov.ua/get-user-certificate/VpT93HtVKvrnumUXyjDf","Завантажити сертифікат")</f>
        <v>Завантажити сертифікат</v>
      </c>
    </row>
    <row r="43" spans="1:4" x14ac:dyDescent="0.3">
      <c r="A43" s="3">
        <v>42</v>
      </c>
      <c r="B43" t="s">
        <v>84</v>
      </c>
      <c r="C43" t="s">
        <v>85</v>
      </c>
      <c r="D43" t="str">
        <f>HYPERLINK("https://talan.bank.gov.ua/get-user-certificate/VpT93BBHotGT3dYgx7GZ","Завантажити сертифікат")</f>
        <v>Завантажити сертифікат</v>
      </c>
    </row>
    <row r="44" spans="1:4" x14ac:dyDescent="0.3">
      <c r="A44" s="3">
        <v>43</v>
      </c>
      <c r="B44" t="s">
        <v>86</v>
      </c>
      <c r="C44" t="s">
        <v>87</v>
      </c>
      <c r="D44" t="str">
        <f>HYPERLINK("https://talan.bank.gov.ua/get-user-certificate/VpT930S-eFqw8wl_DtGe","Завантажити сертифікат")</f>
        <v>Завантажити сертифікат</v>
      </c>
    </row>
    <row r="45" spans="1:4" x14ac:dyDescent="0.3">
      <c r="A45" s="3">
        <v>44</v>
      </c>
      <c r="B45" t="s">
        <v>88</v>
      </c>
      <c r="C45" t="s">
        <v>89</v>
      </c>
      <c r="D45" t="str">
        <f>HYPERLINK("https://talan.bank.gov.ua/get-user-certificate/VpT93UHstkl22RP456eo","Завантажити сертифікат")</f>
        <v>Завантажити сертифікат</v>
      </c>
    </row>
    <row r="46" spans="1:4" x14ac:dyDescent="0.3">
      <c r="A46" s="3">
        <v>45</v>
      </c>
      <c r="B46" t="s">
        <v>90</v>
      </c>
      <c r="C46" t="s">
        <v>91</v>
      </c>
      <c r="D46" t="str">
        <f>HYPERLINK("https://talan.bank.gov.ua/get-user-certificate/VpT93U5QEoO53WLSVPF4","Завантажити сертифікат")</f>
        <v>Завантажити сертифікат</v>
      </c>
    </row>
    <row r="47" spans="1:4" x14ac:dyDescent="0.3">
      <c r="A47" s="3">
        <v>46</v>
      </c>
      <c r="B47" t="s">
        <v>92</v>
      </c>
      <c r="C47" t="s">
        <v>93</v>
      </c>
      <c r="D47" t="str">
        <f>HYPERLINK("https://talan.bank.gov.ua/get-user-certificate/VpT93p0UNkaDtLBVAXvl","Завантажити сертифікат")</f>
        <v>Завантажити сертифікат</v>
      </c>
    </row>
    <row r="48" spans="1:4" x14ac:dyDescent="0.3">
      <c r="A48" s="3">
        <v>47</v>
      </c>
      <c r="B48" t="s">
        <v>94</v>
      </c>
      <c r="C48" t="s">
        <v>95</v>
      </c>
      <c r="D48" t="str">
        <f>HYPERLINK("https://talan.bank.gov.ua/get-user-certificate/VpT93kZ2TTnPIPmtNqZJ","Завантажити сертифікат")</f>
        <v>Завантажити сертифікат</v>
      </c>
    </row>
    <row r="49" spans="1:4" x14ac:dyDescent="0.3">
      <c r="A49" s="3">
        <v>48</v>
      </c>
      <c r="B49" t="s">
        <v>96</v>
      </c>
      <c r="C49" t="s">
        <v>97</v>
      </c>
      <c r="D49" t="str">
        <f>HYPERLINK("https://talan.bank.gov.ua/get-user-certificate/VpT93RLCYStr_kIBkgKK","Завантажити сертифікат")</f>
        <v>Завантажити сертифікат</v>
      </c>
    </row>
    <row r="50" spans="1:4" x14ac:dyDescent="0.3">
      <c r="A50" s="3">
        <v>49</v>
      </c>
      <c r="B50" t="s">
        <v>98</v>
      </c>
      <c r="C50" t="s">
        <v>99</v>
      </c>
      <c r="D50" t="str">
        <f>HYPERLINK("https://talan.bank.gov.ua/get-user-certificate/VpT93hrcUkrKRBbBGGrG","Завантажити сертифікат")</f>
        <v>Завантажити сертифікат</v>
      </c>
    </row>
    <row r="51" spans="1:4" x14ac:dyDescent="0.3">
      <c r="A51" s="3">
        <v>50</v>
      </c>
      <c r="B51" t="s">
        <v>100</v>
      </c>
      <c r="C51" t="s">
        <v>101</v>
      </c>
      <c r="D51" t="str">
        <f>HYPERLINK("https://talan.bank.gov.ua/get-user-certificate/VpT93XPRu6gC2iM9fpxy","Завантажити сертифікат")</f>
        <v>Завантажити сертифікат</v>
      </c>
    </row>
    <row r="52" spans="1:4" x14ac:dyDescent="0.3">
      <c r="A52" s="3">
        <v>51</v>
      </c>
      <c r="B52" t="s">
        <v>102</v>
      </c>
      <c r="C52" t="s">
        <v>103</v>
      </c>
      <c r="D52" t="str">
        <f>HYPERLINK("https://talan.bank.gov.ua/get-user-certificate/VpT93bIxTjFSSRwWbP_6","Завантажити сертифікат")</f>
        <v>Завантажити сертифікат</v>
      </c>
    </row>
    <row r="53" spans="1:4" x14ac:dyDescent="0.3">
      <c r="A53" s="3">
        <v>52</v>
      </c>
      <c r="B53" t="s">
        <v>104</v>
      </c>
      <c r="C53" t="s">
        <v>105</v>
      </c>
      <c r="D53" t="str">
        <f>HYPERLINK("https://talan.bank.gov.ua/get-user-certificate/VpT93yYQZAQNJx8CO9HV","Завантажити сертифікат")</f>
        <v>Завантажити сертифікат</v>
      </c>
    </row>
    <row r="54" spans="1:4" x14ac:dyDescent="0.3">
      <c r="A54" s="3">
        <v>53</v>
      </c>
      <c r="B54" t="s">
        <v>106</v>
      </c>
      <c r="C54" t="s">
        <v>107</v>
      </c>
      <c r="D54" t="str">
        <f>HYPERLINK("https://talan.bank.gov.ua/get-user-certificate/VpT93RxphcUgWtSbUMKW","Завантажити сертифікат")</f>
        <v>Завантажити сертифікат</v>
      </c>
    </row>
    <row r="55" spans="1:4" x14ac:dyDescent="0.3">
      <c r="A55" s="3">
        <v>54</v>
      </c>
      <c r="B55" t="s">
        <v>108</v>
      </c>
      <c r="C55" t="s">
        <v>109</v>
      </c>
      <c r="D55" t="str">
        <f>HYPERLINK("https://talan.bank.gov.ua/get-user-certificate/VpT93I5NrLNJ8PexbLvk","Завантажити сертифікат")</f>
        <v>Завантажити сертифікат</v>
      </c>
    </row>
    <row r="56" spans="1:4" x14ac:dyDescent="0.3">
      <c r="A56" s="3">
        <v>55</v>
      </c>
      <c r="B56" t="s">
        <v>110</v>
      </c>
      <c r="C56" t="s">
        <v>111</v>
      </c>
      <c r="D56" t="str">
        <f>HYPERLINK("https://talan.bank.gov.ua/get-user-certificate/VpT93-6nGwWstF5OrD39","Завантажити сертифікат")</f>
        <v>Завантажити сертифікат</v>
      </c>
    </row>
    <row r="57" spans="1:4" x14ac:dyDescent="0.3">
      <c r="A57" s="3">
        <v>56</v>
      </c>
      <c r="B57" t="s">
        <v>112</v>
      </c>
      <c r="C57" t="s">
        <v>113</v>
      </c>
      <c r="D57" t="str">
        <f>HYPERLINK("https://talan.bank.gov.ua/get-user-certificate/VpT93TT0gjdjwbSLFUbn","Завантажити сертифікат")</f>
        <v>Завантажити сертифікат</v>
      </c>
    </row>
    <row r="58" spans="1:4" x14ac:dyDescent="0.3">
      <c r="A58" s="3">
        <v>57</v>
      </c>
      <c r="B58" t="s">
        <v>114</v>
      </c>
      <c r="C58" t="s">
        <v>115</v>
      </c>
      <c r="D58" t="str">
        <f>HYPERLINK("https://talan.bank.gov.ua/get-user-certificate/VpT93AB5nuK4LURl7gjW","Завантажити сертифікат")</f>
        <v>Завантажити сертифікат</v>
      </c>
    </row>
    <row r="59" spans="1:4" x14ac:dyDescent="0.3">
      <c r="A59" s="3">
        <v>58</v>
      </c>
      <c r="B59" t="s">
        <v>116</v>
      </c>
      <c r="C59" t="s">
        <v>117</v>
      </c>
      <c r="D59" t="str">
        <f>HYPERLINK("https://talan.bank.gov.ua/get-user-certificate/VpT93eVeVIuUqrJkYxoj","Завантажити сертифікат")</f>
        <v>Завантажити сертифікат</v>
      </c>
    </row>
    <row r="60" spans="1:4" x14ac:dyDescent="0.3">
      <c r="A60" s="3">
        <v>59</v>
      </c>
      <c r="B60" t="s">
        <v>118</v>
      </c>
      <c r="C60" t="s">
        <v>119</v>
      </c>
      <c r="D60" t="str">
        <f>HYPERLINK("https://talan.bank.gov.ua/get-user-certificate/VpT93XOp26zgVgJ1bUsC","Завантажити сертифікат")</f>
        <v>Завантажити сертифікат</v>
      </c>
    </row>
    <row r="61" spans="1:4" x14ac:dyDescent="0.3">
      <c r="A61" s="3">
        <v>60</v>
      </c>
      <c r="B61" t="s">
        <v>120</v>
      </c>
      <c r="C61" t="s">
        <v>121</v>
      </c>
      <c r="D61" t="str">
        <f>HYPERLINK("https://talan.bank.gov.ua/get-user-certificate/VpT93XVD9GWfELlfjQwt","Завантажити сертифікат")</f>
        <v>Завантажити сертифікат</v>
      </c>
    </row>
    <row r="62" spans="1:4" x14ac:dyDescent="0.3">
      <c r="A62" s="3">
        <v>61</v>
      </c>
      <c r="B62" t="s">
        <v>122</v>
      </c>
      <c r="C62" t="s">
        <v>123</v>
      </c>
      <c r="D62" t="str">
        <f>HYPERLINK("https://talan.bank.gov.ua/get-user-certificate/VpT93NTJw6I1uc3q9Dbt","Завантажити сертифікат")</f>
        <v>Завантажити сертифікат</v>
      </c>
    </row>
    <row r="63" spans="1:4" x14ac:dyDescent="0.3">
      <c r="A63" s="3">
        <v>62</v>
      </c>
      <c r="B63" t="s">
        <v>124</v>
      </c>
      <c r="C63" t="s">
        <v>125</v>
      </c>
      <c r="D63" t="str">
        <f>HYPERLINK("https://talan.bank.gov.ua/get-user-certificate/VpT936wEqfkv2M_J-K4b","Завантажити сертифікат")</f>
        <v>Завантажити сертифікат</v>
      </c>
    </row>
    <row r="64" spans="1:4" x14ac:dyDescent="0.3">
      <c r="A64" s="3">
        <v>63</v>
      </c>
      <c r="B64" t="s">
        <v>126</v>
      </c>
      <c r="C64" t="s">
        <v>127</v>
      </c>
      <c r="D64" t="str">
        <f>HYPERLINK("https://talan.bank.gov.ua/get-user-certificate/VpT938Bk1Oc39Y62zWhk","Завантажити сертифікат")</f>
        <v>Завантажити сертифікат</v>
      </c>
    </row>
    <row r="65" spans="1:4" x14ac:dyDescent="0.3">
      <c r="A65" s="3">
        <v>64</v>
      </c>
      <c r="B65" t="s">
        <v>128</v>
      </c>
      <c r="C65" t="s">
        <v>129</v>
      </c>
      <c r="D65" t="str">
        <f>HYPERLINK("https://talan.bank.gov.ua/get-user-certificate/VpT93kUu-envpbqxCeyZ","Завантажити сертифікат")</f>
        <v>Завантажити сертифікат</v>
      </c>
    </row>
    <row r="66" spans="1:4" x14ac:dyDescent="0.3">
      <c r="A66" s="3">
        <v>65</v>
      </c>
      <c r="B66" t="s">
        <v>130</v>
      </c>
      <c r="C66" t="s">
        <v>131</v>
      </c>
      <c r="D66" t="str">
        <f>HYPERLINK("https://talan.bank.gov.ua/get-user-certificate/VpT93oEUYEaa8b86Xcee","Завантажити сертифікат")</f>
        <v>Завантажити сертифікат</v>
      </c>
    </row>
    <row r="67" spans="1:4" x14ac:dyDescent="0.3">
      <c r="A67" s="3">
        <v>66</v>
      </c>
      <c r="B67" t="s">
        <v>132</v>
      </c>
      <c r="C67" t="s">
        <v>133</v>
      </c>
      <c r="D67" t="str">
        <f>HYPERLINK("https://talan.bank.gov.ua/get-user-certificate/VpT93GuIPOEfrz00PzdM","Завантажити сертифікат")</f>
        <v>Завантажити сертифікат</v>
      </c>
    </row>
    <row r="68" spans="1:4" x14ac:dyDescent="0.3">
      <c r="A68" s="3">
        <v>67</v>
      </c>
      <c r="B68" t="s">
        <v>134</v>
      </c>
      <c r="C68" t="s">
        <v>135</v>
      </c>
      <c r="D68" t="str">
        <f>HYPERLINK("https://talan.bank.gov.ua/get-user-certificate/VpT93xFDgpTT-uF6iIib","Завантажити сертифікат")</f>
        <v>Завантажити сертифікат</v>
      </c>
    </row>
    <row r="69" spans="1:4" x14ac:dyDescent="0.3">
      <c r="A69" s="3">
        <v>68</v>
      </c>
      <c r="B69" t="s">
        <v>136</v>
      </c>
      <c r="C69" t="s">
        <v>137</v>
      </c>
      <c r="D69" t="str">
        <f>HYPERLINK("https://talan.bank.gov.ua/get-user-certificate/VpT93K83yYk7dHpkFuiX","Завантажити сертифікат")</f>
        <v>Завантажити сертифікат</v>
      </c>
    </row>
    <row r="70" spans="1:4" x14ac:dyDescent="0.3">
      <c r="A70" s="3">
        <v>69</v>
      </c>
      <c r="B70" t="s">
        <v>138</v>
      </c>
      <c r="C70" t="s">
        <v>139</v>
      </c>
      <c r="D70" t="str">
        <f>HYPERLINK("https://talan.bank.gov.ua/get-user-certificate/VpT93x8F0avYcNRa5soO","Завантажити сертифікат")</f>
        <v>Завантажити сертифікат</v>
      </c>
    </row>
    <row r="71" spans="1:4" x14ac:dyDescent="0.3">
      <c r="A71" s="3">
        <v>70</v>
      </c>
      <c r="B71" t="s">
        <v>140</v>
      </c>
      <c r="C71" t="s">
        <v>141</v>
      </c>
      <c r="D71" t="str">
        <f>HYPERLINK("https://talan.bank.gov.ua/get-user-certificate/VpT93sp8ZksdqHc9Qpai","Завантажити сертифікат")</f>
        <v>Завантажити сертифікат</v>
      </c>
    </row>
    <row r="72" spans="1:4" x14ac:dyDescent="0.3">
      <c r="A72" s="3">
        <v>71</v>
      </c>
      <c r="B72" t="s">
        <v>142</v>
      </c>
      <c r="C72" t="s">
        <v>143</v>
      </c>
      <c r="D72" t="str">
        <f>HYPERLINK("https://talan.bank.gov.ua/get-user-certificate/VpT930ZdMErgwzAeBANX","Завантажити сертифікат")</f>
        <v>Завантажити сертифікат</v>
      </c>
    </row>
    <row r="73" spans="1:4" x14ac:dyDescent="0.3">
      <c r="A73" s="3">
        <v>72</v>
      </c>
      <c r="B73" t="s">
        <v>144</v>
      </c>
      <c r="C73" t="s">
        <v>145</v>
      </c>
      <c r="D73" t="str">
        <f>HYPERLINK("https://talan.bank.gov.ua/get-user-certificate/VpT93kjuGYWgO6afE4sd","Завантажити сертифікат")</f>
        <v>Завантажити сертифікат</v>
      </c>
    </row>
    <row r="74" spans="1:4" x14ac:dyDescent="0.3">
      <c r="A74" s="3">
        <v>73</v>
      </c>
      <c r="B74" t="s">
        <v>146</v>
      </c>
      <c r="C74" t="s">
        <v>147</v>
      </c>
      <c r="D74" t="str">
        <f>HYPERLINK("https://talan.bank.gov.ua/get-user-certificate/VpT93NR8IjNTugfdYjAa","Завантажити сертифікат")</f>
        <v>Завантажити сертифікат</v>
      </c>
    </row>
    <row r="75" spans="1:4" x14ac:dyDescent="0.3">
      <c r="A75" s="3">
        <v>74</v>
      </c>
      <c r="B75" t="s">
        <v>148</v>
      </c>
      <c r="C75" t="s">
        <v>149</v>
      </c>
      <c r="D75" t="str">
        <f>HYPERLINK("https://talan.bank.gov.ua/get-user-certificate/VpT93YCIuANkte7QmJP8","Завантажити сертифікат")</f>
        <v>Завантажити сертифікат</v>
      </c>
    </row>
    <row r="76" spans="1:4" x14ac:dyDescent="0.3">
      <c r="A76" s="3">
        <v>75</v>
      </c>
      <c r="B76" t="s">
        <v>150</v>
      </c>
      <c r="C76" t="s">
        <v>151</v>
      </c>
      <c r="D76" t="str">
        <f>HYPERLINK("https://talan.bank.gov.ua/get-user-certificate/VpT93y6yc3zcBZ4BkClw","Завантажити сертифікат")</f>
        <v>Завантажити сертифікат</v>
      </c>
    </row>
    <row r="77" spans="1:4" x14ac:dyDescent="0.3">
      <c r="A77" s="3">
        <v>76</v>
      </c>
      <c r="B77" t="s">
        <v>152</v>
      </c>
      <c r="C77" t="s">
        <v>153</v>
      </c>
      <c r="D77" t="str">
        <f>HYPERLINK("https://talan.bank.gov.ua/get-user-certificate/VpT93ZhvRXzqckE5_zzN","Завантажити сертифікат")</f>
        <v>Завантажити сертифікат</v>
      </c>
    </row>
    <row r="78" spans="1:4" x14ac:dyDescent="0.3">
      <c r="A78" s="3">
        <v>77</v>
      </c>
      <c r="B78" t="s">
        <v>154</v>
      </c>
      <c r="C78" t="s">
        <v>155</v>
      </c>
      <c r="D78" t="str">
        <f>HYPERLINK("https://talan.bank.gov.ua/get-user-certificate/VpT93IMfUYAmNUugdhzw","Завантажити сертифікат")</f>
        <v>Завантажити сертифікат</v>
      </c>
    </row>
    <row r="79" spans="1:4" x14ac:dyDescent="0.3">
      <c r="A79" s="3">
        <v>78</v>
      </c>
      <c r="B79" t="s">
        <v>156</v>
      </c>
      <c r="C79" t="s">
        <v>157</v>
      </c>
      <c r="D79" t="str">
        <f>HYPERLINK("https://talan.bank.gov.ua/get-user-certificate/VpT931gsLPO11avG0hi_","Завантажити сертифікат")</f>
        <v>Завантажити сертифікат</v>
      </c>
    </row>
    <row r="80" spans="1:4" x14ac:dyDescent="0.3">
      <c r="A80" s="3">
        <v>79</v>
      </c>
      <c r="B80" t="s">
        <v>158</v>
      </c>
      <c r="C80" t="s">
        <v>159</v>
      </c>
      <c r="D80" t="str">
        <f>HYPERLINK("https://talan.bank.gov.ua/get-user-certificate/VpT93BsWohZfh09IHL14","Завантажити сертифікат")</f>
        <v>Завантажити сертифікат</v>
      </c>
    </row>
    <row r="81" spans="1:4" x14ac:dyDescent="0.3">
      <c r="A81" s="3">
        <v>80</v>
      </c>
      <c r="B81" t="s">
        <v>160</v>
      </c>
      <c r="C81" t="s">
        <v>161</v>
      </c>
      <c r="D81" t="str">
        <f>HYPERLINK("https://talan.bank.gov.ua/get-user-certificate/VpT93CGNHQonL10_P-Yj","Завантажити сертифікат")</f>
        <v>Завантажити сертифікат</v>
      </c>
    </row>
    <row r="82" spans="1:4" x14ac:dyDescent="0.3">
      <c r="A82" s="3">
        <v>81</v>
      </c>
      <c r="B82" t="s">
        <v>162</v>
      </c>
      <c r="C82" t="s">
        <v>163</v>
      </c>
      <c r="D82" t="str">
        <f>HYPERLINK("https://talan.bank.gov.ua/get-user-certificate/VpT93rMRjShWGYtoDtRV","Завантажити сертифікат")</f>
        <v>Завантажити сертифікат</v>
      </c>
    </row>
    <row r="83" spans="1:4" x14ac:dyDescent="0.3">
      <c r="A83" s="3">
        <v>82</v>
      </c>
      <c r="B83" t="s">
        <v>164</v>
      </c>
      <c r="C83" t="s">
        <v>165</v>
      </c>
      <c r="D83" t="str">
        <f>HYPERLINK("https://talan.bank.gov.ua/get-user-certificate/VpT93OXHoILtGKk7uGKv","Завантажити сертифікат")</f>
        <v>Завантажити сертифікат</v>
      </c>
    </row>
    <row r="84" spans="1:4" x14ac:dyDescent="0.3">
      <c r="A84" s="3">
        <v>83</v>
      </c>
      <c r="B84" t="s">
        <v>166</v>
      </c>
      <c r="C84" t="s">
        <v>167</v>
      </c>
      <c r="D84" t="str">
        <f>HYPERLINK("https://talan.bank.gov.ua/get-user-certificate/VpT93d7ip2sGPqknzjUn","Завантажити сертифікат")</f>
        <v>Завантажити сертифікат</v>
      </c>
    </row>
    <row r="85" spans="1:4" x14ac:dyDescent="0.3">
      <c r="A85" s="3">
        <v>84</v>
      </c>
      <c r="B85" t="s">
        <v>168</v>
      </c>
      <c r="C85" t="s">
        <v>169</v>
      </c>
      <c r="D85" t="str">
        <f>HYPERLINK("https://talan.bank.gov.ua/get-user-certificate/VpT93LIJFOmpfZbVyaE0","Завантажити сертифікат")</f>
        <v>Завантажити сертифікат</v>
      </c>
    </row>
    <row r="86" spans="1:4" x14ac:dyDescent="0.3">
      <c r="A86" s="3">
        <v>85</v>
      </c>
      <c r="B86" t="s">
        <v>170</v>
      </c>
      <c r="C86" t="s">
        <v>171</v>
      </c>
      <c r="D86" t="str">
        <f>HYPERLINK("https://talan.bank.gov.ua/get-user-certificate/VpT93h6ERA5iJTWWOiBV","Завантажити сертифікат")</f>
        <v>Завантажити сертифікат</v>
      </c>
    </row>
    <row r="87" spans="1:4" x14ac:dyDescent="0.3">
      <c r="A87" s="3">
        <v>86</v>
      </c>
      <c r="B87" t="s">
        <v>172</v>
      </c>
      <c r="C87" t="s">
        <v>173</v>
      </c>
      <c r="D87" t="str">
        <f>HYPERLINK("https://talan.bank.gov.ua/get-user-certificate/VpT932jfz72rEM2vqwj6","Завантажити сертифікат")</f>
        <v>Завантажити сертифікат</v>
      </c>
    </row>
    <row r="88" spans="1:4" x14ac:dyDescent="0.3">
      <c r="A88" s="3">
        <v>87</v>
      </c>
      <c r="B88" t="s">
        <v>174</v>
      </c>
      <c r="C88" t="s">
        <v>175</v>
      </c>
      <c r="D88" t="str">
        <f>HYPERLINK("https://talan.bank.gov.ua/get-user-certificate/VpT93aYbMXfRCqzmJkIN","Завантажити сертифікат")</f>
        <v>Завантажити сертифікат</v>
      </c>
    </row>
    <row r="89" spans="1:4" x14ac:dyDescent="0.3">
      <c r="A89" s="3">
        <v>88</v>
      </c>
      <c r="B89" t="s">
        <v>176</v>
      </c>
      <c r="C89" t="s">
        <v>177</v>
      </c>
      <c r="D89" t="str">
        <f>HYPERLINK("https://talan.bank.gov.ua/get-user-certificate/VpT93AzVTuwlfQqwJXeS","Завантажити сертифікат")</f>
        <v>Завантажити сертифікат</v>
      </c>
    </row>
    <row r="90" spans="1:4" x14ac:dyDescent="0.3">
      <c r="A90" s="3">
        <v>89</v>
      </c>
      <c r="B90" t="s">
        <v>178</v>
      </c>
      <c r="C90" t="s">
        <v>179</v>
      </c>
      <c r="D90" t="str">
        <f>HYPERLINK("https://talan.bank.gov.ua/get-user-certificate/VpT93HbLZJNGCCuqqmoa","Завантажити сертифікат")</f>
        <v>Завантажити сертифікат</v>
      </c>
    </row>
    <row r="91" spans="1:4" x14ac:dyDescent="0.3">
      <c r="A91" s="3">
        <v>90</v>
      </c>
      <c r="B91" t="s">
        <v>180</v>
      </c>
      <c r="C91" t="s">
        <v>181</v>
      </c>
      <c r="D91" t="str">
        <f>HYPERLINK("https://talan.bank.gov.ua/get-user-certificate/VpT933kAhiaSYuCkw2GS","Завантажити сертифікат")</f>
        <v>Завантажити сертифікат</v>
      </c>
    </row>
    <row r="92" spans="1:4" x14ac:dyDescent="0.3">
      <c r="A92" s="3">
        <v>91</v>
      </c>
      <c r="B92" t="s">
        <v>182</v>
      </c>
      <c r="C92" t="s">
        <v>183</v>
      </c>
      <c r="D92" t="str">
        <f>HYPERLINK("https://talan.bank.gov.ua/get-user-certificate/VpT93J97voJwZB4TE4Qn","Завантажити сертифікат")</f>
        <v>Завантажити сертифікат</v>
      </c>
    </row>
    <row r="93" spans="1:4" x14ac:dyDescent="0.3">
      <c r="A93" s="3">
        <v>92</v>
      </c>
      <c r="B93" t="s">
        <v>184</v>
      </c>
      <c r="C93" t="s">
        <v>185</v>
      </c>
      <c r="D93" t="str">
        <f>HYPERLINK("https://talan.bank.gov.ua/get-user-certificate/VpT93FoFH4YShDDEVfVa","Завантажити сертифікат")</f>
        <v>Завантажити сертифікат</v>
      </c>
    </row>
    <row r="94" spans="1:4" x14ac:dyDescent="0.3">
      <c r="A94" s="3">
        <v>93</v>
      </c>
      <c r="B94" t="s">
        <v>186</v>
      </c>
      <c r="C94" t="s">
        <v>187</v>
      </c>
      <c r="D94" t="str">
        <f>HYPERLINK("https://talan.bank.gov.ua/get-user-certificate/VpT9399Cv8-bwyhm6DTX","Завантажити сертифікат")</f>
        <v>Завантажити сертифікат</v>
      </c>
    </row>
    <row r="95" spans="1:4" x14ac:dyDescent="0.3">
      <c r="A95" s="3">
        <v>94</v>
      </c>
      <c r="B95" t="s">
        <v>188</v>
      </c>
      <c r="C95" t="s">
        <v>189</v>
      </c>
      <c r="D95" t="str">
        <f>HYPERLINK("https://talan.bank.gov.ua/get-user-certificate/VpT93mDDu4ZjS5pYoXkb","Завантажити сертифікат")</f>
        <v>Завантажити сертифікат</v>
      </c>
    </row>
    <row r="96" spans="1:4" x14ac:dyDescent="0.3">
      <c r="A96" s="3">
        <v>95</v>
      </c>
      <c r="B96" t="s">
        <v>190</v>
      </c>
      <c r="C96" t="s">
        <v>191</v>
      </c>
      <c r="D96" t="str">
        <f>HYPERLINK("https://talan.bank.gov.ua/get-user-certificate/VpT93OCmOuzuhouzSR3f","Завантажити сертифікат")</f>
        <v>Завантажити сертифікат</v>
      </c>
    </row>
    <row r="97" spans="1:4" x14ac:dyDescent="0.3">
      <c r="A97" s="3">
        <v>96</v>
      </c>
      <c r="B97" t="s">
        <v>192</v>
      </c>
      <c r="C97" t="s">
        <v>193</v>
      </c>
      <c r="D97" t="str">
        <f>HYPERLINK("https://talan.bank.gov.ua/get-user-certificate/VpT93Wofc4Cj5FKhVfhV","Завантажити сертифікат")</f>
        <v>Завантажити сертифікат</v>
      </c>
    </row>
    <row r="98" spans="1:4" x14ac:dyDescent="0.3">
      <c r="A98" s="3">
        <v>97</v>
      </c>
      <c r="B98" t="s">
        <v>194</v>
      </c>
      <c r="C98" t="s">
        <v>195</v>
      </c>
      <c r="D98" t="str">
        <f>HYPERLINK("https://talan.bank.gov.ua/get-user-certificate/VpT93p8scgXA1iI_mEUu","Завантажити сертифікат")</f>
        <v>Завантажити сертифікат</v>
      </c>
    </row>
    <row r="99" spans="1:4" x14ac:dyDescent="0.3">
      <c r="A99" s="3">
        <v>98</v>
      </c>
      <c r="B99" t="s">
        <v>196</v>
      </c>
      <c r="C99" t="s">
        <v>197</v>
      </c>
      <c r="D99" t="str">
        <f>HYPERLINK("https://talan.bank.gov.ua/get-user-certificate/VpT936J3Ol57u8uR4jiC","Завантажити сертифікат")</f>
        <v>Завантажити сертифікат</v>
      </c>
    </row>
    <row r="100" spans="1:4" x14ac:dyDescent="0.3">
      <c r="A100" s="3">
        <v>99</v>
      </c>
      <c r="B100" t="s">
        <v>198</v>
      </c>
      <c r="C100" t="s">
        <v>199</v>
      </c>
      <c r="D100" t="str">
        <f>HYPERLINK("https://talan.bank.gov.ua/get-user-certificate/VpT936_NbhnN3wxO1M-9","Завантажити сертифікат")</f>
        <v>Завантажити сертифікат</v>
      </c>
    </row>
    <row r="101" spans="1:4" x14ac:dyDescent="0.3">
      <c r="A101" s="3">
        <v>100</v>
      </c>
      <c r="B101" t="s">
        <v>200</v>
      </c>
      <c r="C101" t="s">
        <v>201</v>
      </c>
      <c r="D101" t="str">
        <f>HYPERLINK("https://talan.bank.gov.ua/get-user-certificate/VpT93e6gRiUKmzaZLWWG","Завантажити сертифікат")</f>
        <v>Завантажити сертифікат</v>
      </c>
    </row>
    <row r="102" spans="1:4" x14ac:dyDescent="0.3">
      <c r="A102" s="3">
        <v>101</v>
      </c>
      <c r="B102" t="s">
        <v>202</v>
      </c>
      <c r="C102" t="s">
        <v>203</v>
      </c>
      <c r="D102" t="str">
        <f>HYPERLINK("https://talan.bank.gov.ua/get-user-certificate/VpT93XXru8GRkeujSIsL","Завантажити сертифікат")</f>
        <v>Завантажити сертифікат</v>
      </c>
    </row>
    <row r="103" spans="1:4" x14ac:dyDescent="0.3">
      <c r="A103" s="3">
        <v>102</v>
      </c>
      <c r="B103" t="s">
        <v>204</v>
      </c>
      <c r="C103" t="s">
        <v>205</v>
      </c>
      <c r="D103" t="str">
        <f>HYPERLINK("https://talan.bank.gov.ua/get-user-certificate/VpT93yyyHhPh1q5hDjZJ","Завантажити сертифікат")</f>
        <v>Завантажити сертифікат</v>
      </c>
    </row>
    <row r="104" spans="1:4" x14ac:dyDescent="0.3">
      <c r="A104" s="3">
        <v>103</v>
      </c>
      <c r="B104" t="s">
        <v>206</v>
      </c>
      <c r="C104" t="s">
        <v>207</v>
      </c>
      <c r="D104" t="str">
        <f>HYPERLINK("https://talan.bank.gov.ua/get-user-certificate/VpT93SOkjLleQSrm2dBc","Завантажити сертифікат")</f>
        <v>Завантажити сертифікат</v>
      </c>
    </row>
    <row r="105" spans="1:4" x14ac:dyDescent="0.3">
      <c r="A105" s="3">
        <v>104</v>
      </c>
      <c r="B105" t="s">
        <v>208</v>
      </c>
      <c r="C105" t="s">
        <v>209</v>
      </c>
      <c r="D105" t="str">
        <f>HYPERLINK("https://talan.bank.gov.ua/get-user-certificate/VpT9359dq4-5FFienqhl","Завантажити сертифікат")</f>
        <v>Завантажити сертифікат</v>
      </c>
    </row>
    <row r="106" spans="1:4" x14ac:dyDescent="0.3">
      <c r="A106" s="3">
        <v>105</v>
      </c>
      <c r="B106" t="s">
        <v>210</v>
      </c>
      <c r="C106" t="s">
        <v>211</v>
      </c>
      <c r="D106" t="str">
        <f>HYPERLINK("https://talan.bank.gov.ua/get-user-certificate/VpT93TQhIZhZZIQbBGM7","Завантажити сертифікат")</f>
        <v>Завантажити сертифікат</v>
      </c>
    </row>
    <row r="107" spans="1:4" x14ac:dyDescent="0.3">
      <c r="A107" s="3">
        <v>106</v>
      </c>
      <c r="B107" t="s">
        <v>212</v>
      </c>
      <c r="C107" t="s">
        <v>213</v>
      </c>
      <c r="D107" t="str">
        <f>HYPERLINK("https://talan.bank.gov.ua/get-user-certificate/VpT93kpX9UfsCTKSjdgg","Завантажити сертифікат")</f>
        <v>Завантажити сертифікат</v>
      </c>
    </row>
    <row r="108" spans="1:4" x14ac:dyDescent="0.3">
      <c r="A108" s="3">
        <v>107</v>
      </c>
      <c r="B108" t="s">
        <v>214</v>
      </c>
      <c r="C108" t="s">
        <v>215</v>
      </c>
      <c r="D108" t="str">
        <f>HYPERLINK("https://talan.bank.gov.ua/get-user-certificate/VpT93bJZ-sP6BxvDjDfc","Завантажити сертифікат")</f>
        <v>Завантажити сертифікат</v>
      </c>
    </row>
    <row r="109" spans="1:4" x14ac:dyDescent="0.3">
      <c r="A109" s="3">
        <v>108</v>
      </c>
      <c r="B109" t="s">
        <v>216</v>
      </c>
      <c r="C109" t="s">
        <v>217</v>
      </c>
      <c r="D109" t="str">
        <f>HYPERLINK("https://talan.bank.gov.ua/get-user-certificate/VpT93VuDEfw9nbegY70L","Завантажити сертифікат")</f>
        <v>Завантажити сертифікат</v>
      </c>
    </row>
    <row r="110" spans="1:4" x14ac:dyDescent="0.3">
      <c r="A110" s="3">
        <v>109</v>
      </c>
      <c r="B110" t="s">
        <v>218</v>
      </c>
      <c r="C110" t="s">
        <v>219</v>
      </c>
      <c r="D110" t="str">
        <f>HYPERLINK("https://talan.bank.gov.ua/get-user-certificate/VpT93zLCSik_3cVZk_xw","Завантажити сертифікат")</f>
        <v>Завантажити сертифікат</v>
      </c>
    </row>
    <row r="111" spans="1:4" x14ac:dyDescent="0.3">
      <c r="A111" s="3">
        <v>110</v>
      </c>
      <c r="B111" t="s">
        <v>220</v>
      </c>
      <c r="C111" t="s">
        <v>221</v>
      </c>
      <c r="D111" t="str">
        <f>HYPERLINK("https://talan.bank.gov.ua/get-user-certificate/VpT939CyjQj4nKYa1gwt","Завантажити сертифікат")</f>
        <v>Завантажити сертифікат</v>
      </c>
    </row>
    <row r="112" spans="1:4" x14ac:dyDescent="0.3">
      <c r="A112" s="3">
        <v>111</v>
      </c>
      <c r="B112" t="s">
        <v>222</v>
      </c>
      <c r="C112" t="s">
        <v>223</v>
      </c>
      <c r="D112" t="str">
        <f>HYPERLINK("https://talan.bank.gov.ua/get-user-certificate/VpT931ONYBa23g9RjYaq","Завантажити сертифікат")</f>
        <v>Завантажити сертифікат</v>
      </c>
    </row>
    <row r="113" spans="1:4" x14ac:dyDescent="0.3">
      <c r="A113" s="3">
        <v>112</v>
      </c>
      <c r="B113" t="s">
        <v>224</v>
      </c>
      <c r="C113" t="s">
        <v>225</v>
      </c>
      <c r="D113" t="str">
        <f>HYPERLINK("https://talan.bank.gov.ua/get-user-certificate/VpT937nxaQqegBW87R2G","Завантажити сертифікат")</f>
        <v>Завантажити сертифікат</v>
      </c>
    </row>
    <row r="114" spans="1:4" x14ac:dyDescent="0.3">
      <c r="A114" s="3">
        <v>113</v>
      </c>
      <c r="B114" t="s">
        <v>226</v>
      </c>
      <c r="C114" t="s">
        <v>227</v>
      </c>
      <c r="D114" t="str">
        <f>HYPERLINK("https://talan.bank.gov.ua/get-user-certificate/VpT93YZ_OKOjuHtF5OZl","Завантажити сертифікат")</f>
        <v>Завантажити сертифікат</v>
      </c>
    </row>
    <row r="115" spans="1:4" x14ac:dyDescent="0.3">
      <c r="A115" s="3">
        <v>114</v>
      </c>
      <c r="B115" t="s">
        <v>228</v>
      </c>
      <c r="C115" t="s">
        <v>229</v>
      </c>
      <c r="D115" t="str">
        <f>HYPERLINK("https://talan.bank.gov.ua/get-user-certificate/VpT93ffvOJJCz5BXrW9U","Завантажити сертифікат")</f>
        <v>Завантажити сертифікат</v>
      </c>
    </row>
    <row r="116" spans="1:4" x14ac:dyDescent="0.3">
      <c r="A116" s="3">
        <v>115</v>
      </c>
      <c r="B116" t="s">
        <v>230</v>
      </c>
      <c r="C116" t="s">
        <v>231</v>
      </c>
      <c r="D116" t="str">
        <f>HYPERLINK("https://talan.bank.gov.ua/get-user-certificate/VpT93O5BoVBVyHbgub4E","Завантажити сертифікат")</f>
        <v>Завантажити сертифікат</v>
      </c>
    </row>
    <row r="117" spans="1:4" x14ac:dyDescent="0.3">
      <c r="A117" s="3">
        <v>116</v>
      </c>
      <c r="B117" t="s">
        <v>232</v>
      </c>
      <c r="C117" t="s">
        <v>233</v>
      </c>
      <c r="D117" t="str">
        <f>HYPERLINK("https://talan.bank.gov.ua/get-user-certificate/VpT93Y-jJuNRou0tz3u5","Завантажити сертифікат")</f>
        <v>Завантажити сертифікат</v>
      </c>
    </row>
    <row r="118" spans="1:4" x14ac:dyDescent="0.3">
      <c r="A118" s="3">
        <v>117</v>
      </c>
      <c r="B118" t="s">
        <v>234</v>
      </c>
      <c r="C118" t="s">
        <v>235</v>
      </c>
      <c r="D118" t="str">
        <f>HYPERLINK("https://talan.bank.gov.ua/get-user-certificate/VpT9337Bi19JmiVd84QX","Завантажити сертифікат")</f>
        <v>Завантажити сертифікат</v>
      </c>
    </row>
    <row r="119" spans="1:4" x14ac:dyDescent="0.3">
      <c r="A119" s="3">
        <v>118</v>
      </c>
      <c r="B119" t="s">
        <v>236</v>
      </c>
      <c r="C119" t="s">
        <v>237</v>
      </c>
      <c r="D119" t="str">
        <f>HYPERLINK("https://talan.bank.gov.ua/get-user-certificate/VpT93uqw_yoKy1J-AqSP","Завантажити сертифікат")</f>
        <v>Завантажити сертифікат</v>
      </c>
    </row>
    <row r="120" spans="1:4" x14ac:dyDescent="0.3">
      <c r="A120" s="3">
        <v>119</v>
      </c>
      <c r="B120" t="s">
        <v>238</v>
      </c>
      <c r="C120" t="s">
        <v>239</v>
      </c>
      <c r="D120" t="str">
        <f>HYPERLINK("https://talan.bank.gov.ua/get-user-certificate/VpT934FIL6NNvzmrMqGo","Завантажити сертифікат")</f>
        <v>Завантажити сертифікат</v>
      </c>
    </row>
    <row r="121" spans="1:4" x14ac:dyDescent="0.3">
      <c r="A121" s="3">
        <v>120</v>
      </c>
      <c r="B121" t="s">
        <v>240</v>
      </c>
      <c r="C121" t="s">
        <v>241</v>
      </c>
      <c r="D121" t="str">
        <f>HYPERLINK("https://talan.bank.gov.ua/get-user-certificate/VpT93ocfqjJX9Ox_hG5-","Завантажити сертифікат")</f>
        <v>Завантажити сертифікат</v>
      </c>
    </row>
    <row r="122" spans="1:4" x14ac:dyDescent="0.3">
      <c r="A122" s="3">
        <v>121</v>
      </c>
      <c r="B122" t="s">
        <v>242</v>
      </c>
      <c r="C122" t="s">
        <v>243</v>
      </c>
      <c r="D122" t="str">
        <f>HYPERLINK("https://talan.bank.gov.ua/get-user-certificate/VpT93fUSFqFjhn1W-eDl","Завантажити сертифікат")</f>
        <v>Завантажити сертифікат</v>
      </c>
    </row>
    <row r="123" spans="1:4" x14ac:dyDescent="0.3">
      <c r="A123" s="3">
        <v>122</v>
      </c>
      <c r="B123" t="s">
        <v>244</v>
      </c>
      <c r="C123" t="s">
        <v>245</v>
      </c>
      <c r="D123" t="str">
        <f>HYPERLINK("https://talan.bank.gov.ua/get-user-certificate/VpT93_QHv7Z5ckNy7Zme","Завантажити сертифікат")</f>
        <v>Завантажити сертифікат</v>
      </c>
    </row>
    <row r="124" spans="1:4" x14ac:dyDescent="0.3">
      <c r="A124" s="3">
        <v>123</v>
      </c>
      <c r="B124" t="s">
        <v>246</v>
      </c>
      <c r="C124" t="s">
        <v>247</v>
      </c>
      <c r="D124" t="str">
        <f>HYPERLINK("https://talan.bank.gov.ua/get-user-certificate/VpT93V2Nsqmn5V6rcLl-","Завантажити сертифікат")</f>
        <v>Завантажити сертифікат</v>
      </c>
    </row>
    <row r="125" spans="1:4" x14ac:dyDescent="0.3">
      <c r="A125" s="3">
        <v>124</v>
      </c>
      <c r="B125" t="s">
        <v>248</v>
      </c>
      <c r="C125" t="s">
        <v>249</v>
      </c>
      <c r="D125" t="str">
        <f>HYPERLINK("https://talan.bank.gov.ua/get-user-certificate/VpT93DGOqHgepB3k7-Jf","Завантажити сертифікат")</f>
        <v>Завантажити сертифікат</v>
      </c>
    </row>
    <row r="126" spans="1:4" x14ac:dyDescent="0.3">
      <c r="A126" s="3">
        <v>125</v>
      </c>
      <c r="B126" t="s">
        <v>250</v>
      </c>
      <c r="C126" t="s">
        <v>251</v>
      </c>
      <c r="D126" t="str">
        <f>HYPERLINK("https://talan.bank.gov.ua/get-user-certificate/VpT938eZ5vGE_s4VS9xp","Завантажити сертифікат")</f>
        <v>Завантажити сертифікат</v>
      </c>
    </row>
    <row r="127" spans="1:4" x14ac:dyDescent="0.3">
      <c r="A127" s="3">
        <v>126</v>
      </c>
      <c r="B127" t="s">
        <v>252</v>
      </c>
      <c r="C127" t="s">
        <v>253</v>
      </c>
      <c r="D127" t="str">
        <f>HYPERLINK("https://talan.bank.gov.ua/get-user-certificate/VpT936uamzUVhoHIhOFy","Завантажити сертифікат")</f>
        <v>Завантажити сертифікат</v>
      </c>
    </row>
    <row r="128" spans="1:4" x14ac:dyDescent="0.3">
      <c r="A128" s="3">
        <v>127</v>
      </c>
      <c r="B128" t="s">
        <v>254</v>
      </c>
      <c r="C128" t="s">
        <v>255</v>
      </c>
      <c r="D128" t="str">
        <f>HYPERLINK("https://talan.bank.gov.ua/get-user-certificate/VpT93nSxLDfcvMeS98Bb","Завантажити сертифікат")</f>
        <v>Завантажити сертифікат</v>
      </c>
    </row>
    <row r="129" spans="1:4" x14ac:dyDescent="0.3">
      <c r="A129" s="3">
        <v>128</v>
      </c>
      <c r="B129" t="s">
        <v>256</v>
      </c>
      <c r="C129" t="s">
        <v>257</v>
      </c>
      <c r="D129" t="str">
        <f>HYPERLINK("https://talan.bank.gov.ua/get-user-certificate/VpT939WWc4QbDvnzT5wx","Завантажити сертифікат")</f>
        <v>Завантажити сертифікат</v>
      </c>
    </row>
    <row r="130" spans="1:4" x14ac:dyDescent="0.3">
      <c r="A130" s="3">
        <v>129</v>
      </c>
      <c r="B130" t="s">
        <v>258</v>
      </c>
      <c r="C130" t="s">
        <v>259</v>
      </c>
      <c r="D130" t="str">
        <f>HYPERLINK("https://talan.bank.gov.ua/get-user-certificate/VpT93oKIovhteLUqYqLH","Завантажити сертифікат")</f>
        <v>Завантажити сертифікат</v>
      </c>
    </row>
    <row r="131" spans="1:4" x14ac:dyDescent="0.3">
      <c r="A131" s="3">
        <v>130</v>
      </c>
      <c r="B131" t="s">
        <v>260</v>
      </c>
      <c r="C131" t="s">
        <v>261</v>
      </c>
      <c r="D131" t="str">
        <f>HYPERLINK("https://talan.bank.gov.ua/get-user-certificate/VpT93EKNlWrU77_MPJ-K","Завантажити сертифікат")</f>
        <v>Завантажити сертифікат</v>
      </c>
    </row>
    <row r="132" spans="1:4" x14ac:dyDescent="0.3">
      <c r="A132" s="3">
        <v>131</v>
      </c>
      <c r="B132" t="s">
        <v>262</v>
      </c>
      <c r="C132" t="s">
        <v>263</v>
      </c>
      <c r="D132" t="str">
        <f>HYPERLINK("https://talan.bank.gov.ua/get-user-certificate/VpT93U0hJz1KYABzrsKq","Завантажити сертифікат")</f>
        <v>Завантажити сертифікат</v>
      </c>
    </row>
    <row r="133" spans="1:4" x14ac:dyDescent="0.3">
      <c r="A133" s="3">
        <v>132</v>
      </c>
      <c r="B133" t="s">
        <v>264</v>
      </c>
      <c r="C133" t="s">
        <v>265</v>
      </c>
      <c r="D133" t="str">
        <f>HYPERLINK("https://talan.bank.gov.ua/get-user-certificate/VpT93URoIVp8qRXGMQzn","Завантажити сертифікат")</f>
        <v>Завантажити сертифікат</v>
      </c>
    </row>
    <row r="134" spans="1:4" x14ac:dyDescent="0.3">
      <c r="A134" s="3">
        <v>133</v>
      </c>
      <c r="B134" t="s">
        <v>266</v>
      </c>
      <c r="C134" t="s">
        <v>267</v>
      </c>
      <c r="D134" t="str">
        <f>HYPERLINK("https://talan.bank.gov.ua/get-user-certificate/VpT93p9WYtnx-nsY_3m8","Завантажити сертифікат")</f>
        <v>Завантажити сертифікат</v>
      </c>
    </row>
    <row r="135" spans="1:4" x14ac:dyDescent="0.3">
      <c r="A135" s="3">
        <v>134</v>
      </c>
      <c r="B135" t="s">
        <v>268</v>
      </c>
      <c r="C135" t="s">
        <v>269</v>
      </c>
      <c r="D135" t="str">
        <f>HYPERLINK("https://talan.bank.gov.ua/get-user-certificate/VpT93OvvE5aB6r5R91Qu","Завантажити сертифікат")</f>
        <v>Завантажити сертифікат</v>
      </c>
    </row>
    <row r="136" spans="1:4" x14ac:dyDescent="0.3">
      <c r="A136" s="3">
        <v>135</v>
      </c>
      <c r="B136" t="s">
        <v>270</v>
      </c>
      <c r="C136" t="s">
        <v>271</v>
      </c>
      <c r="D136" t="str">
        <f>HYPERLINK("https://talan.bank.gov.ua/get-user-certificate/VpT93pCnEXVv2MUCMOfK","Завантажити сертифікат")</f>
        <v>Завантажити сертифікат</v>
      </c>
    </row>
    <row r="137" spans="1:4" x14ac:dyDescent="0.3">
      <c r="A137" s="3">
        <v>136</v>
      </c>
      <c r="B137" t="s">
        <v>272</v>
      </c>
      <c r="C137" t="s">
        <v>273</v>
      </c>
      <c r="D137" t="str">
        <f>HYPERLINK("https://talan.bank.gov.ua/get-user-certificate/VpT93Teh69g6TWQ_mwSi","Завантажити сертифікат")</f>
        <v>Завантажити сертифікат</v>
      </c>
    </row>
    <row r="138" spans="1:4" x14ac:dyDescent="0.3">
      <c r="A138" s="3">
        <v>137</v>
      </c>
      <c r="B138" t="s">
        <v>274</v>
      </c>
      <c r="C138" t="s">
        <v>275</v>
      </c>
      <c r="D138" t="str">
        <f>HYPERLINK("https://talan.bank.gov.ua/get-user-certificate/VpT9304brbMqHvPfLI5e","Завантажити сертифікат")</f>
        <v>Завантажити сертифікат</v>
      </c>
    </row>
    <row r="139" spans="1:4" x14ac:dyDescent="0.3">
      <c r="A139" s="3">
        <v>138</v>
      </c>
      <c r="B139" t="s">
        <v>276</v>
      </c>
      <c r="C139" t="s">
        <v>277</v>
      </c>
      <c r="D139" t="str">
        <f>HYPERLINK("https://talan.bank.gov.ua/get-user-certificate/VpT938Qbgv9Nm3ROuQBs","Завантажити сертифікат")</f>
        <v>Завантажити сертифікат</v>
      </c>
    </row>
    <row r="140" spans="1:4" x14ac:dyDescent="0.3">
      <c r="A140" s="3">
        <v>139</v>
      </c>
      <c r="B140" t="s">
        <v>278</v>
      </c>
      <c r="C140" t="s">
        <v>279</v>
      </c>
      <c r="D140" t="str">
        <f>HYPERLINK("https://talan.bank.gov.ua/get-user-certificate/VpT93SYviHNW_EtsyKWJ","Завантажити сертифікат")</f>
        <v>Завантажити сертифікат</v>
      </c>
    </row>
    <row r="141" spans="1:4" x14ac:dyDescent="0.3">
      <c r="A141" s="3">
        <v>140</v>
      </c>
      <c r="B141" t="s">
        <v>280</v>
      </c>
      <c r="C141" t="s">
        <v>281</v>
      </c>
      <c r="D141" t="str">
        <f>HYPERLINK("https://talan.bank.gov.ua/get-user-certificate/VpT9334ufSaCXGM4U_Ql","Завантажити сертифікат")</f>
        <v>Завантажити сертифікат</v>
      </c>
    </row>
    <row r="142" spans="1:4" x14ac:dyDescent="0.3">
      <c r="A142" s="3">
        <v>141</v>
      </c>
      <c r="B142" t="s">
        <v>282</v>
      </c>
      <c r="C142" t="s">
        <v>283</v>
      </c>
      <c r="D142" t="str">
        <f>HYPERLINK("https://talan.bank.gov.ua/get-user-certificate/VpT93Tfh7j8RpCv97k0W","Завантажити сертифікат")</f>
        <v>Завантажити сертифікат</v>
      </c>
    </row>
    <row r="143" spans="1:4" x14ac:dyDescent="0.3">
      <c r="A143" s="3">
        <v>142</v>
      </c>
      <c r="B143" t="s">
        <v>284</v>
      </c>
      <c r="C143" t="s">
        <v>285</v>
      </c>
      <c r="D143" t="str">
        <f>HYPERLINK("https://talan.bank.gov.ua/get-user-certificate/VpT93WoNj7KOKp8zPi3t","Завантажити сертифікат")</f>
        <v>Завантажити сертифікат</v>
      </c>
    </row>
    <row r="144" spans="1:4" x14ac:dyDescent="0.3">
      <c r="A144" s="3">
        <v>143</v>
      </c>
      <c r="B144" t="s">
        <v>286</v>
      </c>
      <c r="C144" t="s">
        <v>287</v>
      </c>
      <c r="D144" t="str">
        <f>HYPERLINK("https://talan.bank.gov.ua/get-user-certificate/VpT93SGHfbn5gs5Ah5Ow","Завантажити сертифікат")</f>
        <v>Завантажити сертифікат</v>
      </c>
    </row>
    <row r="145" spans="1:4" x14ac:dyDescent="0.3">
      <c r="A145" s="3">
        <v>144</v>
      </c>
      <c r="B145" t="s">
        <v>288</v>
      </c>
      <c r="C145" t="s">
        <v>289</v>
      </c>
      <c r="D145" t="str">
        <f>HYPERLINK("https://talan.bank.gov.ua/get-user-certificate/VpT931j1f_04ZRb3BYBd","Завантажити сертифікат")</f>
        <v>Завантажити сертифікат</v>
      </c>
    </row>
    <row r="146" spans="1:4" x14ac:dyDescent="0.3">
      <c r="A146" s="3">
        <v>145</v>
      </c>
      <c r="B146" t="s">
        <v>290</v>
      </c>
      <c r="C146" t="s">
        <v>291</v>
      </c>
      <c r="D146" t="str">
        <f>HYPERLINK("https://talan.bank.gov.ua/get-user-certificate/VpT93Je42ObfEJ2wo584","Завантажити сертифікат")</f>
        <v>Завантажити сертифікат</v>
      </c>
    </row>
    <row r="147" spans="1:4" x14ac:dyDescent="0.3">
      <c r="A147" s="3">
        <v>146</v>
      </c>
      <c r="B147" t="s">
        <v>292</v>
      </c>
      <c r="C147" t="s">
        <v>293</v>
      </c>
      <c r="D147" t="str">
        <f>HYPERLINK("https://talan.bank.gov.ua/get-user-certificate/VpT93GItFfq1FKbw65vh","Завантажити сертифікат")</f>
        <v>Завантажити сертифікат</v>
      </c>
    </row>
    <row r="148" spans="1:4" x14ac:dyDescent="0.3">
      <c r="A148" s="3">
        <v>147</v>
      </c>
      <c r="B148" t="s">
        <v>294</v>
      </c>
      <c r="C148" t="s">
        <v>295</v>
      </c>
      <c r="D148" t="str">
        <f>HYPERLINK("https://talan.bank.gov.ua/get-user-certificate/VpT93dGLp3MXF1b5y7ft","Завантажити сертифікат")</f>
        <v>Завантажити сертифікат</v>
      </c>
    </row>
    <row r="149" spans="1:4" x14ac:dyDescent="0.3">
      <c r="A149" s="3">
        <v>148</v>
      </c>
      <c r="B149" t="s">
        <v>296</v>
      </c>
      <c r="C149" t="s">
        <v>297</v>
      </c>
      <c r="D149" t="str">
        <f>HYPERLINK("https://talan.bank.gov.ua/get-user-certificate/VpT93oyWWwrfe1Krf6Xu","Завантажити сертифікат")</f>
        <v>Завантажити сертифікат</v>
      </c>
    </row>
    <row r="150" spans="1:4" x14ac:dyDescent="0.3">
      <c r="A150" s="3">
        <v>149</v>
      </c>
      <c r="B150" t="s">
        <v>298</v>
      </c>
      <c r="C150" t="s">
        <v>299</v>
      </c>
      <c r="D150" t="str">
        <f>HYPERLINK("https://talan.bank.gov.ua/get-user-certificate/VpT93KrrKL_IFo93Fssv","Завантажити сертифікат")</f>
        <v>Завантажити сертифікат</v>
      </c>
    </row>
    <row r="151" spans="1:4" x14ac:dyDescent="0.3">
      <c r="A151" s="3">
        <v>150</v>
      </c>
      <c r="B151" t="s">
        <v>300</v>
      </c>
      <c r="C151" t="s">
        <v>301</v>
      </c>
      <c r="D151" t="str">
        <f>HYPERLINK("https://talan.bank.gov.ua/get-user-certificate/VpT931mPA_xWe5xe0ZwB","Завантажити сертифікат")</f>
        <v>Завантажити сертифікат</v>
      </c>
    </row>
    <row r="152" spans="1:4" x14ac:dyDescent="0.3">
      <c r="A152" s="3">
        <v>151</v>
      </c>
      <c r="B152" t="s">
        <v>302</v>
      </c>
      <c r="C152" t="s">
        <v>303</v>
      </c>
      <c r="D152" t="str">
        <f>HYPERLINK("https://talan.bank.gov.ua/get-user-certificate/VpT93M_FhCQRvEXCR42d","Завантажити сертифікат")</f>
        <v>Завантажити сертифікат</v>
      </c>
    </row>
    <row r="153" spans="1:4" x14ac:dyDescent="0.3">
      <c r="A153" s="3">
        <v>152</v>
      </c>
      <c r="B153" t="s">
        <v>304</v>
      </c>
      <c r="C153" t="s">
        <v>305</v>
      </c>
      <c r="D153" t="str">
        <f>HYPERLINK("https://talan.bank.gov.ua/get-user-certificate/VpT93FkLT9GfK00zyqpE","Завантажити сертифікат")</f>
        <v>Завантажити сертифікат</v>
      </c>
    </row>
    <row r="154" spans="1:4" x14ac:dyDescent="0.3">
      <c r="A154" s="3">
        <v>153</v>
      </c>
      <c r="B154" t="s">
        <v>306</v>
      </c>
      <c r="C154" t="s">
        <v>307</v>
      </c>
      <c r="D154" t="str">
        <f>HYPERLINK("https://talan.bank.gov.ua/get-user-certificate/VpT93yUgw3kafKsttmjD","Завантажити сертифікат")</f>
        <v>Завантажити сертифікат</v>
      </c>
    </row>
    <row r="155" spans="1:4" x14ac:dyDescent="0.3">
      <c r="A155" s="3">
        <v>154</v>
      </c>
      <c r="B155" t="s">
        <v>308</v>
      </c>
      <c r="C155" t="s">
        <v>309</v>
      </c>
      <c r="D155" t="str">
        <f>HYPERLINK("https://talan.bank.gov.ua/get-user-certificate/VpT93g92ZQU8QEgu8oZl","Завантажити сертифікат")</f>
        <v>Завантажити сертифікат</v>
      </c>
    </row>
    <row r="156" spans="1:4" x14ac:dyDescent="0.3">
      <c r="A156" s="3">
        <v>155</v>
      </c>
      <c r="B156" t="s">
        <v>310</v>
      </c>
      <c r="C156" t="s">
        <v>311</v>
      </c>
      <c r="D156" t="str">
        <f>HYPERLINK("https://talan.bank.gov.ua/get-user-certificate/VpT93rwDMIKuhlvSfccI","Завантажити сертифікат")</f>
        <v>Завантажити сертифікат</v>
      </c>
    </row>
    <row r="157" spans="1:4" x14ac:dyDescent="0.3">
      <c r="A157" s="3">
        <v>156</v>
      </c>
      <c r="B157" t="s">
        <v>312</v>
      </c>
      <c r="C157" t="s">
        <v>313</v>
      </c>
      <c r="D157" t="str">
        <f>HYPERLINK("https://talan.bank.gov.ua/get-user-certificate/VpT930wNZ1zaaL4eNIyG","Завантажити сертифікат")</f>
        <v>Завантажити сертифікат</v>
      </c>
    </row>
    <row r="158" spans="1:4" x14ac:dyDescent="0.3">
      <c r="A158" s="3">
        <v>157</v>
      </c>
      <c r="B158" t="s">
        <v>314</v>
      </c>
      <c r="C158" t="s">
        <v>315</v>
      </c>
      <c r="D158" t="str">
        <f>HYPERLINK("https://talan.bank.gov.ua/get-user-certificate/VpT93II02LsfZAvMfv_Q","Завантажити сертифікат")</f>
        <v>Завантажити сертифікат</v>
      </c>
    </row>
    <row r="159" spans="1:4" x14ac:dyDescent="0.3">
      <c r="A159" s="3">
        <v>158</v>
      </c>
      <c r="B159" t="s">
        <v>316</v>
      </c>
      <c r="C159" t="s">
        <v>317</v>
      </c>
      <c r="D159" t="str">
        <f>HYPERLINK("https://talan.bank.gov.ua/get-user-certificate/VpT93KcktTkCs2UG6CFD","Завантажити сертифікат")</f>
        <v>Завантажити сертифікат</v>
      </c>
    </row>
    <row r="160" spans="1:4" x14ac:dyDescent="0.3">
      <c r="A160" s="3">
        <v>159</v>
      </c>
      <c r="B160" t="s">
        <v>318</v>
      </c>
      <c r="C160" t="s">
        <v>319</v>
      </c>
      <c r="D160" t="str">
        <f>HYPERLINK("https://talan.bank.gov.ua/get-user-certificate/VpT93eUcYLCBHem02Rp3","Завантажити сертифікат")</f>
        <v>Завантажити сертифікат</v>
      </c>
    </row>
    <row r="161" spans="1:4" x14ac:dyDescent="0.3">
      <c r="A161" s="3">
        <v>160</v>
      </c>
      <c r="B161" t="s">
        <v>320</v>
      </c>
      <c r="C161" t="s">
        <v>321</v>
      </c>
      <c r="D161" t="str">
        <f>HYPERLINK("https://talan.bank.gov.ua/get-user-certificate/VpT93-9iUx9em3qRAA7w","Завантажити сертифікат")</f>
        <v>Завантажити сертифікат</v>
      </c>
    </row>
    <row r="162" spans="1:4" x14ac:dyDescent="0.3">
      <c r="A162" s="3">
        <v>161</v>
      </c>
      <c r="B162" t="s">
        <v>322</v>
      </c>
      <c r="C162" t="s">
        <v>323</v>
      </c>
      <c r="D162" t="str">
        <f>HYPERLINK("https://talan.bank.gov.ua/get-user-certificate/VpT93Mp85ZzptsvBvyeU","Завантажити сертифікат")</f>
        <v>Завантажити сертифікат</v>
      </c>
    </row>
    <row r="163" spans="1:4" x14ac:dyDescent="0.3">
      <c r="A163" s="3">
        <v>162</v>
      </c>
      <c r="B163" t="s">
        <v>324</v>
      </c>
      <c r="C163" t="s">
        <v>325</v>
      </c>
      <c r="D163" t="str">
        <f>HYPERLINK("https://talan.bank.gov.ua/get-user-certificate/VpT93qiiG3kx5FJTusBC","Завантажити сертифікат")</f>
        <v>Завантажити сертифікат</v>
      </c>
    </row>
    <row r="164" spans="1:4" x14ac:dyDescent="0.3">
      <c r="A164" s="3">
        <v>163</v>
      </c>
      <c r="B164" t="s">
        <v>326</v>
      </c>
      <c r="C164" t="s">
        <v>327</v>
      </c>
      <c r="D164" t="str">
        <f>HYPERLINK("https://talan.bank.gov.ua/get-user-certificate/VpT93Spprnsd-S7tWMjI","Завантажити сертифікат")</f>
        <v>Завантажити сертифікат</v>
      </c>
    </row>
    <row r="165" spans="1:4" x14ac:dyDescent="0.3">
      <c r="A165" s="3">
        <v>164</v>
      </c>
      <c r="B165" t="s">
        <v>328</v>
      </c>
      <c r="C165" t="s">
        <v>329</v>
      </c>
      <c r="D165" t="str">
        <f>HYPERLINK("https://talan.bank.gov.ua/get-user-certificate/VpT93hxogxaSGNQFKB9P","Завантажити сертифікат")</f>
        <v>Завантажити сертифікат</v>
      </c>
    </row>
    <row r="166" spans="1:4" x14ac:dyDescent="0.3">
      <c r="A166" s="3">
        <v>165</v>
      </c>
      <c r="B166" t="s">
        <v>330</v>
      </c>
      <c r="C166" t="s">
        <v>331</v>
      </c>
      <c r="D166" t="str">
        <f>HYPERLINK("https://talan.bank.gov.ua/get-user-certificate/VpT93_zFvYMUUPgxlx0u","Завантажити сертифікат")</f>
        <v>Завантажити сертифікат</v>
      </c>
    </row>
    <row r="167" spans="1:4" x14ac:dyDescent="0.3">
      <c r="A167" s="3">
        <v>166</v>
      </c>
      <c r="B167" t="s">
        <v>332</v>
      </c>
      <c r="C167" t="s">
        <v>333</v>
      </c>
      <c r="D167" t="str">
        <f>HYPERLINK("https://talan.bank.gov.ua/get-user-certificate/VpT93_b8EhxRLtAXsOfk","Завантажити сертифікат")</f>
        <v>Завантажити сертифікат</v>
      </c>
    </row>
    <row r="168" spans="1:4" x14ac:dyDescent="0.3">
      <c r="A168" s="3">
        <v>167</v>
      </c>
      <c r="B168" t="s">
        <v>334</v>
      </c>
      <c r="C168" t="s">
        <v>335</v>
      </c>
      <c r="D168" t="str">
        <f>HYPERLINK("https://talan.bank.gov.ua/get-user-certificate/VpT9376-07vFTwseZMa4","Завантажити сертифікат")</f>
        <v>Завантажити сертифікат</v>
      </c>
    </row>
    <row r="169" spans="1:4" x14ac:dyDescent="0.3">
      <c r="A169" s="3">
        <v>168</v>
      </c>
      <c r="B169" t="s">
        <v>336</v>
      </c>
      <c r="C169" t="s">
        <v>337</v>
      </c>
      <c r="D169" t="str">
        <f>HYPERLINK("https://talan.bank.gov.ua/get-user-certificate/VpT93DnUYJ7pfavggEPV","Завантажити сертифікат")</f>
        <v>Завантажити сертифікат</v>
      </c>
    </row>
    <row r="170" spans="1:4" x14ac:dyDescent="0.3">
      <c r="A170" s="3">
        <v>169</v>
      </c>
      <c r="B170" t="s">
        <v>338</v>
      </c>
      <c r="C170" t="s">
        <v>339</v>
      </c>
      <c r="D170" t="str">
        <f>HYPERLINK("https://talan.bank.gov.ua/get-user-certificate/VpT93Cjq992rZB9se0uS","Завантажити сертифікат")</f>
        <v>Завантажити сертифікат</v>
      </c>
    </row>
    <row r="171" spans="1:4" x14ac:dyDescent="0.3">
      <c r="A171" s="3">
        <v>170</v>
      </c>
      <c r="B171" t="s">
        <v>340</v>
      </c>
      <c r="C171" t="s">
        <v>341</v>
      </c>
      <c r="D171" t="str">
        <f>HYPERLINK("https://talan.bank.gov.ua/get-user-certificate/VpT93Wn1TpIVCPpa7OVM","Завантажити сертифікат")</f>
        <v>Завантажити сертифікат</v>
      </c>
    </row>
    <row r="172" spans="1:4" x14ac:dyDescent="0.3">
      <c r="A172" s="3">
        <v>171</v>
      </c>
      <c r="B172" t="s">
        <v>342</v>
      </c>
      <c r="C172" t="s">
        <v>343</v>
      </c>
      <c r="D172" t="str">
        <f>HYPERLINK("https://talan.bank.gov.ua/get-user-certificate/VpT93jREqLSqcpUpQjv8","Завантажити сертифікат")</f>
        <v>Завантажити сертифікат</v>
      </c>
    </row>
    <row r="173" spans="1:4" x14ac:dyDescent="0.3">
      <c r="A173" s="3">
        <v>172</v>
      </c>
      <c r="B173" t="s">
        <v>344</v>
      </c>
      <c r="C173" t="s">
        <v>345</v>
      </c>
      <c r="D173" t="str">
        <f>HYPERLINK("https://talan.bank.gov.ua/get-user-certificate/VpT93tkBYJ7QMWYjczZk","Завантажити сертифікат")</f>
        <v>Завантажити сертифікат</v>
      </c>
    </row>
    <row r="174" spans="1:4" x14ac:dyDescent="0.3">
      <c r="A174" s="3">
        <v>173</v>
      </c>
      <c r="B174" t="s">
        <v>346</v>
      </c>
      <c r="C174" t="s">
        <v>347</v>
      </c>
      <c r="D174" t="str">
        <f>HYPERLINK("https://talan.bank.gov.ua/get-user-certificate/VpT93j0V0J5kped8gktx","Завантажити сертифікат")</f>
        <v>Завантажити сертифікат</v>
      </c>
    </row>
    <row r="175" spans="1:4" x14ac:dyDescent="0.3">
      <c r="A175" s="3">
        <v>174</v>
      </c>
      <c r="B175" t="s">
        <v>348</v>
      </c>
      <c r="C175" t="s">
        <v>349</v>
      </c>
      <c r="D175" t="str">
        <f>HYPERLINK("https://talan.bank.gov.ua/get-user-certificate/VpT93Ai5KeV93jlI5dYy","Завантажити сертифікат")</f>
        <v>Завантажити сертифікат</v>
      </c>
    </row>
    <row r="176" spans="1:4" x14ac:dyDescent="0.3">
      <c r="A176" s="3">
        <v>175</v>
      </c>
      <c r="B176" t="s">
        <v>350</v>
      </c>
      <c r="C176" t="s">
        <v>351</v>
      </c>
      <c r="D176" t="str">
        <f>HYPERLINK("https://talan.bank.gov.ua/get-user-certificate/VpT93TDPGH4lKtZZe6K5","Завантажити сертифікат")</f>
        <v>Завантажити сертифікат</v>
      </c>
    </row>
    <row r="177" spans="1:4" x14ac:dyDescent="0.3">
      <c r="A177" s="3">
        <v>176</v>
      </c>
      <c r="B177" t="s">
        <v>352</v>
      </c>
      <c r="C177" t="s">
        <v>353</v>
      </c>
      <c r="D177" t="str">
        <f>HYPERLINK("https://talan.bank.gov.ua/get-user-certificate/VpT93xM0dxmyTIXjW8vU","Завантажити сертифікат")</f>
        <v>Завантажити сертифікат</v>
      </c>
    </row>
    <row r="178" spans="1:4" x14ac:dyDescent="0.3">
      <c r="A178" s="3">
        <v>177</v>
      </c>
      <c r="B178" t="s">
        <v>354</v>
      </c>
      <c r="C178" t="s">
        <v>355</v>
      </c>
      <c r="D178" t="str">
        <f>HYPERLINK("https://talan.bank.gov.ua/get-user-certificate/VpT93Y0NDcAN5fXswPum","Завантажити сертифікат")</f>
        <v>Завантажити сертифікат</v>
      </c>
    </row>
    <row r="179" spans="1:4" x14ac:dyDescent="0.3">
      <c r="A179" s="3">
        <v>178</v>
      </c>
      <c r="B179" t="s">
        <v>356</v>
      </c>
      <c r="C179" t="s">
        <v>357</v>
      </c>
      <c r="D179" t="str">
        <f>HYPERLINK("https://talan.bank.gov.ua/get-user-certificate/VpT93a6ncd4b61AMI-kw","Завантажити сертифікат")</f>
        <v>Завантажити сертифікат</v>
      </c>
    </row>
    <row r="180" spans="1:4" x14ac:dyDescent="0.3">
      <c r="A180" s="3">
        <v>179</v>
      </c>
      <c r="B180" t="s">
        <v>358</v>
      </c>
      <c r="C180" t="s">
        <v>359</v>
      </c>
      <c r="D180" t="str">
        <f>HYPERLINK("https://talan.bank.gov.ua/get-user-certificate/VpT93kpQd5MKkGw-0f1s","Завантажити сертифікат")</f>
        <v>Завантажити сертифікат</v>
      </c>
    </row>
    <row r="181" spans="1:4" x14ac:dyDescent="0.3">
      <c r="A181" s="3">
        <v>180</v>
      </c>
      <c r="B181" t="s">
        <v>360</v>
      </c>
      <c r="C181" t="s">
        <v>361</v>
      </c>
      <c r="D181" t="str">
        <f>HYPERLINK("https://talan.bank.gov.ua/get-user-certificate/VpT93w_kcg4moVUUQv0X","Завантажити сертифікат")</f>
        <v>Завантажити сертифікат</v>
      </c>
    </row>
    <row r="182" spans="1:4" x14ac:dyDescent="0.3">
      <c r="A182" s="3">
        <v>181</v>
      </c>
      <c r="B182" t="s">
        <v>362</v>
      </c>
      <c r="C182" t="s">
        <v>363</v>
      </c>
      <c r="D182" t="str">
        <f>HYPERLINK("https://talan.bank.gov.ua/get-user-certificate/VpT93PLETkG5arMV1eTZ","Завантажити сертифікат")</f>
        <v>Завантажити сертифікат</v>
      </c>
    </row>
    <row r="183" spans="1:4" x14ac:dyDescent="0.3">
      <c r="A183" s="3">
        <v>182</v>
      </c>
      <c r="B183" t="s">
        <v>364</v>
      </c>
      <c r="C183" t="s">
        <v>365</v>
      </c>
      <c r="D183" t="str">
        <f>HYPERLINK("https://talan.bank.gov.ua/get-user-certificate/VpT938Rb-z6SWKiv9WKD","Завантажити сертифікат")</f>
        <v>Завантажити сертифікат</v>
      </c>
    </row>
    <row r="184" spans="1:4" x14ac:dyDescent="0.3">
      <c r="A184" s="3">
        <v>183</v>
      </c>
      <c r="B184" t="s">
        <v>366</v>
      </c>
      <c r="C184" t="s">
        <v>367</v>
      </c>
      <c r="D184" t="str">
        <f>HYPERLINK("https://talan.bank.gov.ua/get-user-certificate/VpT93xT-0eDMxEbgMc9X","Завантажити сертифікат")</f>
        <v>Завантажити сертифікат</v>
      </c>
    </row>
    <row r="185" spans="1:4" x14ac:dyDescent="0.3">
      <c r="A185" s="3">
        <v>184</v>
      </c>
      <c r="B185" t="s">
        <v>368</v>
      </c>
      <c r="C185" t="s">
        <v>369</v>
      </c>
      <c r="D185" t="str">
        <f>HYPERLINK("https://talan.bank.gov.ua/get-user-certificate/VpT93ppwORlOj8zAihhB","Завантажити сертифікат")</f>
        <v>Завантажити сертифікат</v>
      </c>
    </row>
    <row r="186" spans="1:4" x14ac:dyDescent="0.3">
      <c r="A186" s="3">
        <v>185</v>
      </c>
      <c r="B186" t="s">
        <v>370</v>
      </c>
      <c r="C186" t="s">
        <v>371</v>
      </c>
      <c r="D186" t="str">
        <f>HYPERLINK("https://talan.bank.gov.ua/get-user-certificate/VpT936ZRWnZTJYRV3oa9","Завантажити сертифікат")</f>
        <v>Завантажити сертифікат</v>
      </c>
    </row>
    <row r="187" spans="1:4" x14ac:dyDescent="0.3">
      <c r="A187" s="3">
        <v>186</v>
      </c>
      <c r="B187" t="s">
        <v>372</v>
      </c>
      <c r="C187" t="s">
        <v>373</v>
      </c>
      <c r="D187" t="str">
        <f>HYPERLINK("https://talan.bank.gov.ua/get-user-certificate/VpT934on4lQw96HhL5ih","Завантажити сертифікат")</f>
        <v>Завантажити сертифікат</v>
      </c>
    </row>
    <row r="188" spans="1:4" x14ac:dyDescent="0.3">
      <c r="A188" s="3">
        <v>187</v>
      </c>
      <c r="B188" t="s">
        <v>374</v>
      </c>
      <c r="C188" t="s">
        <v>375</v>
      </c>
      <c r="D188" t="str">
        <f>HYPERLINK("https://talan.bank.gov.ua/get-user-certificate/VpT93LnEOyZISRIWQozg","Завантажити сертифікат")</f>
        <v>Завантажити сертифікат</v>
      </c>
    </row>
    <row r="189" spans="1:4" x14ac:dyDescent="0.3">
      <c r="A189" s="3">
        <v>188</v>
      </c>
      <c r="B189" t="s">
        <v>376</v>
      </c>
      <c r="C189" t="s">
        <v>377</v>
      </c>
      <c r="D189" t="str">
        <f>HYPERLINK("https://talan.bank.gov.ua/get-user-certificate/VpT93-h8b3QGMztGX-sV","Завантажити сертифікат")</f>
        <v>Завантажити сертифікат</v>
      </c>
    </row>
    <row r="190" spans="1:4" x14ac:dyDescent="0.3">
      <c r="A190" s="3">
        <v>189</v>
      </c>
      <c r="B190" t="s">
        <v>378</v>
      </c>
      <c r="C190" t="s">
        <v>379</v>
      </c>
      <c r="D190" t="str">
        <f>HYPERLINK("https://talan.bank.gov.ua/get-user-certificate/VpT93zGszHzHb28-ZuvA","Завантажити сертифікат")</f>
        <v>Завантажити сертифікат</v>
      </c>
    </row>
    <row r="191" spans="1:4" x14ac:dyDescent="0.3">
      <c r="A191" s="3">
        <v>190</v>
      </c>
      <c r="B191" t="s">
        <v>380</v>
      </c>
      <c r="C191" t="s">
        <v>381</v>
      </c>
      <c r="D191" t="str">
        <f>HYPERLINK("https://talan.bank.gov.ua/get-user-certificate/VpT93foj2ktqOaf4d4RW","Завантажити сертифікат")</f>
        <v>Завантажити сертифікат</v>
      </c>
    </row>
    <row r="192" spans="1:4" x14ac:dyDescent="0.3">
      <c r="A192" s="3">
        <v>191</v>
      </c>
      <c r="B192" t="s">
        <v>382</v>
      </c>
      <c r="C192" t="s">
        <v>383</v>
      </c>
      <c r="D192" t="str">
        <f>HYPERLINK("https://talan.bank.gov.ua/get-user-certificate/VpT93PTAzsyBjlq3OfV1","Завантажити сертифікат")</f>
        <v>Завантажити сертифікат</v>
      </c>
    </row>
    <row r="193" spans="1:4" x14ac:dyDescent="0.3">
      <c r="A193" s="3">
        <v>192</v>
      </c>
      <c r="B193" t="s">
        <v>384</v>
      </c>
      <c r="C193" t="s">
        <v>385</v>
      </c>
      <c r="D193" t="str">
        <f>HYPERLINK("https://talan.bank.gov.ua/get-user-certificate/VpT93926NHJqfpVTDECz","Завантажити сертифікат")</f>
        <v>Завантажити сертифікат</v>
      </c>
    </row>
    <row r="194" spans="1:4" x14ac:dyDescent="0.3">
      <c r="A194" s="3">
        <v>193</v>
      </c>
      <c r="B194" t="s">
        <v>386</v>
      </c>
      <c r="C194" t="s">
        <v>387</v>
      </c>
      <c r="D194" t="str">
        <f>HYPERLINK("https://talan.bank.gov.ua/get-user-certificate/VpT93v0kJ2AsIyf8jxEq","Завантажити сертифікат")</f>
        <v>Завантажити сертифікат</v>
      </c>
    </row>
    <row r="195" spans="1:4" x14ac:dyDescent="0.3">
      <c r="A195" s="3">
        <v>194</v>
      </c>
      <c r="B195" t="s">
        <v>388</v>
      </c>
      <c r="C195" t="s">
        <v>389</v>
      </c>
      <c r="D195" t="str">
        <f>HYPERLINK("https://talan.bank.gov.ua/get-user-certificate/VpT93NJpy-BZ9wouuz_n","Завантажити сертифікат")</f>
        <v>Завантажити сертифікат</v>
      </c>
    </row>
    <row r="196" spans="1:4" x14ac:dyDescent="0.3">
      <c r="A196" s="3">
        <v>195</v>
      </c>
      <c r="B196" t="s">
        <v>390</v>
      </c>
      <c r="C196" t="s">
        <v>391</v>
      </c>
      <c r="D196" t="str">
        <f>HYPERLINK("https://talan.bank.gov.ua/get-user-certificate/VpT93ycWCqbCgtzjkG9i","Завантажити сертифікат")</f>
        <v>Завантажити сертифікат</v>
      </c>
    </row>
    <row r="197" spans="1:4" x14ac:dyDescent="0.3">
      <c r="A197" s="3">
        <v>196</v>
      </c>
      <c r="B197" t="s">
        <v>392</v>
      </c>
      <c r="C197" t="s">
        <v>393</v>
      </c>
      <c r="D197" t="str">
        <f>HYPERLINK("https://talan.bank.gov.ua/get-user-certificate/VpT93vPMQDBbNBHJQnMU","Завантажити сертифікат")</f>
        <v>Завантажити сертифікат</v>
      </c>
    </row>
    <row r="198" spans="1:4" x14ac:dyDescent="0.3">
      <c r="A198" s="3">
        <v>197</v>
      </c>
      <c r="B198" t="s">
        <v>394</v>
      </c>
      <c r="C198" t="s">
        <v>395</v>
      </c>
      <c r="D198" t="str">
        <f>HYPERLINK("https://talan.bank.gov.ua/get-user-certificate/VpT93nkRDVvmRF04pcro","Завантажити сертифікат")</f>
        <v>Завантажити сертифікат</v>
      </c>
    </row>
    <row r="199" spans="1:4" x14ac:dyDescent="0.3">
      <c r="A199" s="3">
        <v>198</v>
      </c>
      <c r="B199" t="s">
        <v>396</v>
      </c>
      <c r="C199" t="s">
        <v>397</v>
      </c>
      <c r="D199" t="str">
        <f>HYPERLINK("https://talan.bank.gov.ua/get-user-certificate/VpT93SDlQAsth9QtEkXL","Завантажити сертифікат")</f>
        <v>Завантажити сертифікат</v>
      </c>
    </row>
    <row r="200" spans="1:4" x14ac:dyDescent="0.3">
      <c r="A200" s="3">
        <v>199</v>
      </c>
      <c r="B200" t="s">
        <v>398</v>
      </c>
      <c r="C200" t="s">
        <v>399</v>
      </c>
      <c r="D200" t="str">
        <f>HYPERLINK("https://talan.bank.gov.ua/get-user-certificate/VpT938M-RG8BBX6kLqCb","Завантажити сертифікат")</f>
        <v>Завантажити сертифікат</v>
      </c>
    </row>
    <row r="201" spans="1:4" x14ac:dyDescent="0.3">
      <c r="A201" s="3">
        <v>200</v>
      </c>
      <c r="B201" t="s">
        <v>400</v>
      </c>
      <c r="C201" t="s">
        <v>401</v>
      </c>
      <c r="D201" t="str">
        <f>HYPERLINK("https://talan.bank.gov.ua/get-user-certificate/VpT93ONCiYgpHWdsd47p","Завантажити сертифікат")</f>
        <v>Завантажити сертифікат</v>
      </c>
    </row>
    <row r="202" spans="1:4" x14ac:dyDescent="0.3">
      <c r="A202" s="3">
        <v>201</v>
      </c>
      <c r="B202" t="s">
        <v>402</v>
      </c>
      <c r="C202" t="s">
        <v>403</v>
      </c>
      <c r="D202" t="str">
        <f>HYPERLINK("https://talan.bank.gov.ua/get-user-certificate/VpT93UzRHJHyU_g5lVci","Завантажити сертифікат")</f>
        <v>Завантажити сертифікат</v>
      </c>
    </row>
    <row r="203" spans="1:4" x14ac:dyDescent="0.3">
      <c r="A203" s="3">
        <v>202</v>
      </c>
      <c r="B203" t="s">
        <v>404</v>
      </c>
      <c r="C203" t="s">
        <v>405</v>
      </c>
      <c r="D203" t="str">
        <f>HYPERLINK("https://talan.bank.gov.ua/get-user-certificate/VpT934vzh2HeuWz6cW0l","Завантажити сертифікат")</f>
        <v>Завантажити сертифікат</v>
      </c>
    </row>
    <row r="204" spans="1:4" x14ac:dyDescent="0.3">
      <c r="A204" s="3">
        <v>203</v>
      </c>
      <c r="B204" t="s">
        <v>406</v>
      </c>
      <c r="C204" t="s">
        <v>407</v>
      </c>
      <c r="D204" t="str">
        <f>HYPERLINK("https://talan.bank.gov.ua/get-user-certificate/VpT93YTsk-AfldqvQ10A","Завантажити сертифікат")</f>
        <v>Завантажити сертифікат</v>
      </c>
    </row>
    <row r="205" spans="1:4" x14ac:dyDescent="0.3">
      <c r="A205" s="3">
        <v>204</v>
      </c>
      <c r="B205" t="s">
        <v>408</v>
      </c>
      <c r="C205" t="s">
        <v>409</v>
      </c>
      <c r="D205" t="str">
        <f>HYPERLINK("https://talan.bank.gov.ua/get-user-certificate/VpT9312fPs7lHeuboifN","Завантажити сертифікат")</f>
        <v>Завантажити сертифікат</v>
      </c>
    </row>
    <row r="206" spans="1:4" x14ac:dyDescent="0.3">
      <c r="A206" s="3">
        <v>205</v>
      </c>
      <c r="B206" t="s">
        <v>410</v>
      </c>
      <c r="C206" t="s">
        <v>411</v>
      </c>
      <c r="D206" t="str">
        <f>HYPERLINK("https://talan.bank.gov.ua/get-user-certificate/VpT93QIWQFCuS6z-1OwL","Завантажити сертифікат")</f>
        <v>Завантажити сертифікат</v>
      </c>
    </row>
    <row r="207" spans="1:4" x14ac:dyDescent="0.3">
      <c r="A207" s="3">
        <v>206</v>
      </c>
      <c r="B207" t="s">
        <v>412</v>
      </c>
      <c r="C207" t="s">
        <v>413</v>
      </c>
      <c r="D207" t="str">
        <f>HYPERLINK("https://talan.bank.gov.ua/get-user-certificate/VpT93sKaMG4qJuwTObJP","Завантажити сертифікат")</f>
        <v>Завантажити сертифікат</v>
      </c>
    </row>
    <row r="208" spans="1:4" x14ac:dyDescent="0.3">
      <c r="A208" s="3">
        <v>207</v>
      </c>
      <c r="B208" t="s">
        <v>414</v>
      </c>
      <c r="C208" t="s">
        <v>415</v>
      </c>
      <c r="D208" t="str">
        <f>HYPERLINK("https://talan.bank.gov.ua/get-user-certificate/VpT9324WYqjDB7bE-Vpu","Завантажити сертифікат")</f>
        <v>Завантажити сертифікат</v>
      </c>
    </row>
    <row r="209" spans="1:4" x14ac:dyDescent="0.3">
      <c r="A209" s="3">
        <v>208</v>
      </c>
      <c r="B209" t="s">
        <v>416</v>
      </c>
      <c r="C209" t="s">
        <v>417</v>
      </c>
      <c r="D209" t="str">
        <f>HYPERLINK("https://talan.bank.gov.ua/get-user-certificate/VpT93IMcZkByehKEz_Us","Завантажити сертифікат")</f>
        <v>Завантажити сертифікат</v>
      </c>
    </row>
    <row r="210" spans="1:4" x14ac:dyDescent="0.3">
      <c r="A210" s="3">
        <v>209</v>
      </c>
      <c r="B210" t="s">
        <v>418</v>
      </c>
      <c r="C210" t="s">
        <v>419</v>
      </c>
      <c r="D210" t="str">
        <f>HYPERLINK("https://talan.bank.gov.ua/get-user-certificate/VpT93Td2nWcJOSDSwzQ-","Завантажити сертифікат")</f>
        <v>Завантажити сертифікат</v>
      </c>
    </row>
    <row r="211" spans="1:4" x14ac:dyDescent="0.3">
      <c r="A211" s="3">
        <v>210</v>
      </c>
      <c r="B211" t="s">
        <v>420</v>
      </c>
      <c r="C211" t="s">
        <v>421</v>
      </c>
      <c r="D211" t="str">
        <f>HYPERLINK("https://talan.bank.gov.ua/get-user-certificate/VpT93IXGlLW1lO_V4Mjp","Завантажити сертифікат")</f>
        <v>Завантажити сертифікат</v>
      </c>
    </row>
    <row r="212" spans="1:4" x14ac:dyDescent="0.3">
      <c r="A212" s="3">
        <v>211</v>
      </c>
      <c r="B212" t="s">
        <v>422</v>
      </c>
      <c r="C212" t="s">
        <v>423</v>
      </c>
      <c r="D212" t="str">
        <f>HYPERLINK("https://talan.bank.gov.ua/get-user-certificate/VpT93aiV7XUmgbLQv5UF","Завантажити сертифікат")</f>
        <v>Завантажити сертифікат</v>
      </c>
    </row>
    <row r="213" spans="1:4" x14ac:dyDescent="0.3">
      <c r="A213" s="3">
        <v>212</v>
      </c>
      <c r="B213" t="s">
        <v>424</v>
      </c>
      <c r="C213" t="s">
        <v>425</v>
      </c>
      <c r="D213" t="str">
        <f>HYPERLINK("https://talan.bank.gov.ua/get-user-certificate/VpT93uTONtp2eWWw6Gre","Завантажити сертифікат")</f>
        <v>Завантажити сертифікат</v>
      </c>
    </row>
    <row r="214" spans="1:4" x14ac:dyDescent="0.3">
      <c r="A214" s="3">
        <v>213</v>
      </c>
      <c r="B214" t="s">
        <v>426</v>
      </c>
      <c r="C214" t="s">
        <v>427</v>
      </c>
      <c r="D214" t="str">
        <f>HYPERLINK("https://talan.bank.gov.ua/get-user-certificate/VpT93Pu4U5OqGKLjB148","Завантажити сертифікат")</f>
        <v>Завантажити сертифікат</v>
      </c>
    </row>
    <row r="215" spans="1:4" x14ac:dyDescent="0.3">
      <c r="A215" s="3">
        <v>214</v>
      </c>
      <c r="B215" t="s">
        <v>428</v>
      </c>
      <c r="C215" t="s">
        <v>429</v>
      </c>
      <c r="D215" t="str">
        <f>HYPERLINK("https://talan.bank.gov.ua/get-user-certificate/VpT93zivLayPUNYcfRRX","Завантажити сертифікат")</f>
        <v>Завантажити сертифікат</v>
      </c>
    </row>
    <row r="216" spans="1:4" x14ac:dyDescent="0.3">
      <c r="A216" s="3">
        <v>215</v>
      </c>
      <c r="B216" t="s">
        <v>430</v>
      </c>
      <c r="C216" t="s">
        <v>431</v>
      </c>
      <c r="D216" t="str">
        <f>HYPERLINK("https://talan.bank.gov.ua/get-user-certificate/VpT93X8qGjtOMk0a8f2w","Завантажити сертифікат")</f>
        <v>Завантажити сертифікат</v>
      </c>
    </row>
    <row r="217" spans="1:4" x14ac:dyDescent="0.3">
      <c r="A217" s="3">
        <v>216</v>
      </c>
      <c r="B217" t="s">
        <v>432</v>
      </c>
      <c r="C217" t="s">
        <v>433</v>
      </c>
      <c r="D217" t="str">
        <f>HYPERLINK("https://talan.bank.gov.ua/get-user-certificate/VpT93tNyqgEubWDGOiog","Завантажити сертифікат")</f>
        <v>Завантажити сертифікат</v>
      </c>
    </row>
    <row r="218" spans="1:4" x14ac:dyDescent="0.3">
      <c r="A218" s="3">
        <v>217</v>
      </c>
      <c r="B218" t="s">
        <v>434</v>
      </c>
      <c r="C218" t="s">
        <v>435</v>
      </c>
      <c r="D218" t="str">
        <f>HYPERLINK("https://talan.bank.gov.ua/get-user-certificate/VpT93WvV7dwAADUQZZmp","Завантажити сертифікат")</f>
        <v>Завантажити сертифікат</v>
      </c>
    </row>
    <row r="219" spans="1:4" x14ac:dyDescent="0.3">
      <c r="A219" s="3">
        <v>218</v>
      </c>
      <c r="B219" t="s">
        <v>436</v>
      </c>
      <c r="C219" t="s">
        <v>437</v>
      </c>
      <c r="D219" t="str">
        <f>HYPERLINK("https://talan.bank.gov.ua/get-user-certificate/VpT93mtAO5mbVGf5ILl9","Завантажити сертифікат")</f>
        <v>Завантажити сертифікат</v>
      </c>
    </row>
    <row r="220" spans="1:4" x14ac:dyDescent="0.3">
      <c r="A220" s="3">
        <v>219</v>
      </c>
      <c r="B220" t="s">
        <v>438</v>
      </c>
      <c r="C220" t="s">
        <v>439</v>
      </c>
      <c r="D220" t="str">
        <f>HYPERLINK("https://talan.bank.gov.ua/get-user-certificate/VpT93cyS8tD9A2t9pleC","Завантажити сертифікат")</f>
        <v>Завантажити сертифікат</v>
      </c>
    </row>
    <row r="221" spans="1:4" x14ac:dyDescent="0.3">
      <c r="A221" s="3">
        <v>220</v>
      </c>
      <c r="B221" t="s">
        <v>440</v>
      </c>
      <c r="C221" t="s">
        <v>441</v>
      </c>
      <c r="D221" t="str">
        <f>HYPERLINK("https://talan.bank.gov.ua/get-user-certificate/VpT93Y57bqDofBYu02qA","Завантажити сертифікат")</f>
        <v>Завантажити сертифікат</v>
      </c>
    </row>
    <row r="222" spans="1:4" x14ac:dyDescent="0.3">
      <c r="A222" s="3">
        <v>221</v>
      </c>
      <c r="B222" t="s">
        <v>442</v>
      </c>
      <c r="C222" t="s">
        <v>443</v>
      </c>
      <c r="D222" t="str">
        <f>HYPERLINK("https://talan.bank.gov.ua/get-user-certificate/VpT93AQkqaxHlGLT5Y5O","Завантажити сертифікат")</f>
        <v>Завантажити сертифікат</v>
      </c>
    </row>
    <row r="223" spans="1:4" x14ac:dyDescent="0.3">
      <c r="A223" s="3">
        <v>222</v>
      </c>
      <c r="B223" t="s">
        <v>444</v>
      </c>
      <c r="C223" t="s">
        <v>445</v>
      </c>
      <c r="D223" t="str">
        <f>HYPERLINK("https://talan.bank.gov.ua/get-user-certificate/VpT93jU4cH3ehzfPkBex","Завантажити сертифікат")</f>
        <v>Завантажити сертифікат</v>
      </c>
    </row>
    <row r="224" spans="1:4" x14ac:dyDescent="0.3">
      <c r="A224" s="3">
        <v>223</v>
      </c>
      <c r="B224" t="s">
        <v>446</v>
      </c>
      <c r="C224" t="s">
        <v>447</v>
      </c>
      <c r="D224" t="str">
        <f>HYPERLINK("https://talan.bank.gov.ua/get-user-certificate/VpT93CbQHvkXsUtCWmSP","Завантажити сертифікат")</f>
        <v>Завантажити сертифікат</v>
      </c>
    </row>
    <row r="225" spans="1:4" x14ac:dyDescent="0.3">
      <c r="A225" s="3">
        <v>224</v>
      </c>
      <c r="B225" t="s">
        <v>448</v>
      </c>
      <c r="C225" t="s">
        <v>449</v>
      </c>
      <c r="D225" t="str">
        <f>HYPERLINK("https://talan.bank.gov.ua/get-user-certificate/VpT93hW9OdkWF_oiVPSq","Завантажити сертифікат")</f>
        <v>Завантажити сертифікат</v>
      </c>
    </row>
    <row r="226" spans="1:4" x14ac:dyDescent="0.3">
      <c r="A226" s="3">
        <v>225</v>
      </c>
      <c r="B226" t="s">
        <v>450</v>
      </c>
      <c r="C226" t="s">
        <v>451</v>
      </c>
      <c r="D226" t="str">
        <f>HYPERLINK("https://talan.bank.gov.ua/get-user-certificate/VpT93MkbsCon8bqzuW3X","Завантажити сертифікат")</f>
        <v>Завантажити сертифікат</v>
      </c>
    </row>
    <row r="227" spans="1:4" x14ac:dyDescent="0.3">
      <c r="A227" s="3">
        <v>226</v>
      </c>
      <c r="B227" t="s">
        <v>452</v>
      </c>
      <c r="C227" t="s">
        <v>453</v>
      </c>
      <c r="D227" t="str">
        <f>HYPERLINK("https://talan.bank.gov.ua/get-user-certificate/VpT93cY1FXT4SuDQSrmb","Завантажити сертифікат")</f>
        <v>Завантажити сертифікат</v>
      </c>
    </row>
    <row r="228" spans="1:4" x14ac:dyDescent="0.3">
      <c r="A228" s="3">
        <v>227</v>
      </c>
      <c r="B228" t="s">
        <v>454</v>
      </c>
      <c r="C228" t="s">
        <v>455</v>
      </c>
      <c r="D228" t="str">
        <f>HYPERLINK("https://talan.bank.gov.ua/get-user-certificate/VpT93euwCxk5CkJubXKu","Завантажити сертифікат")</f>
        <v>Завантажити сертифікат</v>
      </c>
    </row>
    <row r="229" spans="1:4" x14ac:dyDescent="0.3">
      <c r="A229" s="3">
        <v>228</v>
      </c>
      <c r="B229" t="s">
        <v>456</v>
      </c>
      <c r="C229" t="s">
        <v>457</v>
      </c>
      <c r="D229" t="str">
        <f>HYPERLINK("https://talan.bank.gov.ua/get-user-certificate/VpT93oP_340mHazwRmUn","Завантажити сертифікат")</f>
        <v>Завантажити сертифікат</v>
      </c>
    </row>
    <row r="230" spans="1:4" x14ac:dyDescent="0.3">
      <c r="A230" s="3">
        <v>229</v>
      </c>
      <c r="B230" t="s">
        <v>458</v>
      </c>
      <c r="C230" t="s">
        <v>459</v>
      </c>
      <c r="D230" t="str">
        <f>HYPERLINK("https://talan.bank.gov.ua/get-user-certificate/VpT930o5UO-rewQPRxp3","Завантажити сертифікат")</f>
        <v>Завантажити сертифікат</v>
      </c>
    </row>
    <row r="231" spans="1:4" x14ac:dyDescent="0.3">
      <c r="A231" s="3">
        <v>230</v>
      </c>
      <c r="B231" t="s">
        <v>460</v>
      </c>
      <c r="C231" t="s">
        <v>461</v>
      </c>
      <c r="D231" t="str">
        <f>HYPERLINK("https://talan.bank.gov.ua/get-user-certificate/VpT93mI7BTZG6wEF4l5V","Завантажити сертифікат")</f>
        <v>Завантажити сертифікат</v>
      </c>
    </row>
    <row r="232" spans="1:4" x14ac:dyDescent="0.3">
      <c r="A232" s="3">
        <v>231</v>
      </c>
      <c r="B232" t="s">
        <v>462</v>
      </c>
      <c r="C232" t="s">
        <v>463</v>
      </c>
      <c r="D232" t="str">
        <f>HYPERLINK("https://talan.bank.gov.ua/get-user-certificate/VpT93qfzYx29eEusVjCq","Завантажити сертифікат")</f>
        <v>Завантажити сертифікат</v>
      </c>
    </row>
    <row r="233" spans="1:4" x14ac:dyDescent="0.3">
      <c r="A233" s="3">
        <v>232</v>
      </c>
      <c r="B233" t="s">
        <v>464</v>
      </c>
      <c r="C233" t="s">
        <v>465</v>
      </c>
      <c r="D233" t="str">
        <f>HYPERLINK("https://talan.bank.gov.ua/get-user-certificate/VpT93sCj90j3D6UlLSaG","Завантажити сертифікат")</f>
        <v>Завантажити сертифікат</v>
      </c>
    </row>
    <row r="234" spans="1:4" x14ac:dyDescent="0.3">
      <c r="A234" s="3">
        <v>233</v>
      </c>
      <c r="B234" t="s">
        <v>466</v>
      </c>
      <c r="C234" t="s">
        <v>467</v>
      </c>
      <c r="D234" t="str">
        <f>HYPERLINK("https://talan.bank.gov.ua/get-user-certificate/VpT93TZGNTv_xuZlCTnA","Завантажити сертифікат")</f>
        <v>Завантажити сертифікат</v>
      </c>
    </row>
    <row r="235" spans="1:4" x14ac:dyDescent="0.3">
      <c r="A235" s="3">
        <v>234</v>
      </c>
      <c r="B235" t="s">
        <v>468</v>
      </c>
      <c r="C235" t="s">
        <v>469</v>
      </c>
      <c r="D235" t="str">
        <f>HYPERLINK("https://talan.bank.gov.ua/get-user-certificate/VpT93TBtLDNOusWthQLA","Завантажити сертифікат")</f>
        <v>Завантажити сертифікат</v>
      </c>
    </row>
    <row r="236" spans="1:4" x14ac:dyDescent="0.3">
      <c r="A236" s="3">
        <v>235</v>
      </c>
      <c r="B236" t="s">
        <v>470</v>
      </c>
      <c r="C236" t="s">
        <v>471</v>
      </c>
      <c r="D236" t="str">
        <f>HYPERLINK("https://talan.bank.gov.ua/get-user-certificate/VpT93lv7yMGrkx3vvJbB","Завантажити сертифікат")</f>
        <v>Завантажити сертифікат</v>
      </c>
    </row>
    <row r="237" spans="1:4" x14ac:dyDescent="0.3">
      <c r="A237" s="3">
        <v>236</v>
      </c>
      <c r="B237" t="s">
        <v>472</v>
      </c>
      <c r="C237" t="s">
        <v>473</v>
      </c>
      <c r="D237" t="str">
        <f>HYPERLINK("https://talan.bank.gov.ua/get-user-certificate/VpT93CuOacpw4bk30BbH","Завантажити сертифікат")</f>
        <v>Завантажити сертифікат</v>
      </c>
    </row>
    <row r="238" spans="1:4" x14ac:dyDescent="0.3">
      <c r="A238" s="3">
        <v>237</v>
      </c>
      <c r="B238" t="s">
        <v>474</v>
      </c>
      <c r="C238" t="s">
        <v>475</v>
      </c>
      <c r="D238" t="str">
        <f>HYPERLINK("https://talan.bank.gov.ua/get-user-certificate/VpT93g7S_CmmPAOT_y87","Завантажити сертифікат")</f>
        <v>Завантажити сертифікат</v>
      </c>
    </row>
    <row r="239" spans="1:4" x14ac:dyDescent="0.3">
      <c r="A239" s="3">
        <v>238</v>
      </c>
      <c r="B239" t="s">
        <v>476</v>
      </c>
      <c r="C239" t="s">
        <v>477</v>
      </c>
      <c r="D239" t="str">
        <f>HYPERLINK("https://talan.bank.gov.ua/get-user-certificate/VpT93_HVoz7OXiFQf3GE","Завантажити сертифікат")</f>
        <v>Завантажити сертифікат</v>
      </c>
    </row>
    <row r="240" spans="1:4" x14ac:dyDescent="0.3">
      <c r="A240" s="3">
        <v>239</v>
      </c>
      <c r="B240" t="s">
        <v>478</v>
      </c>
      <c r="C240" t="s">
        <v>479</v>
      </c>
      <c r="D240" t="str">
        <f>HYPERLINK("https://talan.bank.gov.ua/get-user-certificate/VpT93e6fWD0IKfojZ8F4","Завантажити сертифікат")</f>
        <v>Завантажити сертифікат</v>
      </c>
    </row>
    <row r="241" spans="1:4" x14ac:dyDescent="0.3">
      <c r="A241" s="3">
        <v>240</v>
      </c>
      <c r="B241" t="s">
        <v>480</v>
      </c>
      <c r="C241" t="s">
        <v>481</v>
      </c>
      <c r="D241" t="str">
        <f>HYPERLINK("https://talan.bank.gov.ua/get-user-certificate/VpT93a5mewIak0Kc2dNg","Завантажити сертифікат")</f>
        <v>Завантажити сертифікат</v>
      </c>
    </row>
    <row r="242" spans="1:4" x14ac:dyDescent="0.3">
      <c r="A242" s="3">
        <v>241</v>
      </c>
      <c r="B242" t="s">
        <v>482</v>
      </c>
      <c r="C242" t="s">
        <v>483</v>
      </c>
      <c r="D242" t="str">
        <f>HYPERLINK("https://talan.bank.gov.ua/get-user-certificate/VpT93cDGnxpfci5R5F-Z","Завантажити сертифікат")</f>
        <v>Завантажити сертифікат</v>
      </c>
    </row>
    <row r="243" spans="1:4" x14ac:dyDescent="0.3">
      <c r="A243" s="3">
        <v>242</v>
      </c>
      <c r="B243" t="s">
        <v>484</v>
      </c>
      <c r="C243" t="s">
        <v>485</v>
      </c>
      <c r="D243" t="str">
        <f>HYPERLINK("https://talan.bank.gov.ua/get-user-certificate/VpT93sDGAcfEYI-Ilf5B","Завантажити сертифікат")</f>
        <v>Завантажити сертифікат</v>
      </c>
    </row>
    <row r="244" spans="1:4" x14ac:dyDescent="0.3">
      <c r="A244" s="3">
        <v>243</v>
      </c>
      <c r="B244" t="s">
        <v>486</v>
      </c>
      <c r="C244" t="s">
        <v>487</v>
      </c>
      <c r="D244" t="str">
        <f>HYPERLINK("https://talan.bank.gov.ua/get-user-certificate/VpT93y7DpAvFK6SaGxKH","Завантажити сертифікат")</f>
        <v>Завантажити сертифікат</v>
      </c>
    </row>
    <row r="245" spans="1:4" x14ac:dyDescent="0.3">
      <c r="A245" s="3">
        <v>244</v>
      </c>
      <c r="B245" t="s">
        <v>488</v>
      </c>
      <c r="C245" t="s">
        <v>489</v>
      </c>
      <c r="D245" t="str">
        <f>HYPERLINK("https://talan.bank.gov.ua/get-user-certificate/VpT93ceoUCHiz5bOKEXA","Завантажити сертифікат")</f>
        <v>Завантажити сертифікат</v>
      </c>
    </row>
    <row r="246" spans="1:4" x14ac:dyDescent="0.3">
      <c r="A246" s="3">
        <v>245</v>
      </c>
      <c r="B246" t="s">
        <v>490</v>
      </c>
      <c r="C246" t="s">
        <v>491</v>
      </c>
      <c r="D246" t="str">
        <f>HYPERLINK("https://talan.bank.gov.ua/get-user-certificate/VpT93f5Z8u-VSHMzQN6Z","Завантажити сертифікат")</f>
        <v>Завантажити сертифікат</v>
      </c>
    </row>
    <row r="247" spans="1:4" x14ac:dyDescent="0.3">
      <c r="A247" s="3">
        <v>246</v>
      </c>
      <c r="B247" t="s">
        <v>492</v>
      </c>
      <c r="C247" t="s">
        <v>493</v>
      </c>
      <c r="D247" t="str">
        <f>HYPERLINK("https://talan.bank.gov.ua/get-user-certificate/VpT93SxbJSDdoZihnH8N","Завантажити сертифікат")</f>
        <v>Завантажити сертифікат</v>
      </c>
    </row>
    <row r="248" spans="1:4" x14ac:dyDescent="0.3">
      <c r="A248" s="3">
        <v>247</v>
      </c>
      <c r="B248" t="s">
        <v>494</v>
      </c>
      <c r="C248" t="s">
        <v>495</v>
      </c>
      <c r="D248" t="str">
        <f>HYPERLINK("https://talan.bank.gov.ua/get-user-certificate/VpT93c4cosMnQ_cXFWp9","Завантажити сертифікат")</f>
        <v>Завантажити сертифікат</v>
      </c>
    </row>
    <row r="249" spans="1:4" x14ac:dyDescent="0.3">
      <c r="A249" s="3">
        <v>248</v>
      </c>
      <c r="B249" t="s">
        <v>496</v>
      </c>
      <c r="C249" t="s">
        <v>497</v>
      </c>
      <c r="D249" t="str">
        <f>HYPERLINK("https://talan.bank.gov.ua/get-user-certificate/VpT939tTqrcNreroCLoN","Завантажити сертифікат")</f>
        <v>Завантажити сертифікат</v>
      </c>
    </row>
    <row r="250" spans="1:4" x14ac:dyDescent="0.3">
      <c r="A250" s="3">
        <v>249</v>
      </c>
      <c r="B250" t="s">
        <v>498</v>
      </c>
      <c r="C250" t="s">
        <v>499</v>
      </c>
      <c r="D250" t="str">
        <f>HYPERLINK("https://talan.bank.gov.ua/get-user-certificate/VpT93db5C0g8CnikKYRF","Завантажити сертифікат")</f>
        <v>Завантажити сертифікат</v>
      </c>
    </row>
    <row r="251" spans="1:4" x14ac:dyDescent="0.3">
      <c r="A251" s="3">
        <v>250</v>
      </c>
      <c r="B251" t="s">
        <v>500</v>
      </c>
      <c r="C251" t="s">
        <v>501</v>
      </c>
      <c r="D251" t="str">
        <f>HYPERLINK("https://talan.bank.gov.ua/get-user-certificate/VpT93OwWJ8upm5cI9tLT","Завантажити сертифікат")</f>
        <v>Завантажити сертифікат</v>
      </c>
    </row>
    <row r="252" spans="1:4" x14ac:dyDescent="0.3">
      <c r="A252" s="3">
        <v>251</v>
      </c>
      <c r="B252" t="s">
        <v>502</v>
      </c>
      <c r="C252" t="s">
        <v>503</v>
      </c>
      <c r="D252" t="str">
        <f>HYPERLINK("https://talan.bank.gov.ua/get-user-certificate/VpT93cDmehFgGp50SnMX","Завантажити сертифікат")</f>
        <v>Завантажити сертифікат</v>
      </c>
    </row>
    <row r="253" spans="1:4" x14ac:dyDescent="0.3">
      <c r="A253" s="3">
        <v>252</v>
      </c>
      <c r="B253" t="s">
        <v>504</v>
      </c>
      <c r="C253" t="s">
        <v>505</v>
      </c>
      <c r="D253" t="str">
        <f>HYPERLINK("https://talan.bank.gov.ua/get-user-certificate/VpT936SOIzODuHmjbufj","Завантажити сертифікат")</f>
        <v>Завантажити сертифікат</v>
      </c>
    </row>
    <row r="254" spans="1:4" x14ac:dyDescent="0.3">
      <c r="A254" s="3">
        <v>253</v>
      </c>
      <c r="B254" t="s">
        <v>506</v>
      </c>
      <c r="C254" t="s">
        <v>507</v>
      </c>
      <c r="D254" t="str">
        <f>HYPERLINK("https://talan.bank.gov.ua/get-user-certificate/VpT93-KUnBlumF9XdwPk","Завантажити сертифікат")</f>
        <v>Завантажити сертифікат</v>
      </c>
    </row>
    <row r="255" spans="1:4" x14ac:dyDescent="0.3">
      <c r="A255" s="3">
        <v>254</v>
      </c>
      <c r="B255" t="s">
        <v>508</v>
      </c>
      <c r="C255" t="s">
        <v>509</v>
      </c>
      <c r="D255" t="str">
        <f>HYPERLINK("https://talan.bank.gov.ua/get-user-certificate/VpT93MBmF_RbXWlyDE1X","Завантажити сертифікат")</f>
        <v>Завантажити сертифікат</v>
      </c>
    </row>
    <row r="256" spans="1:4" x14ac:dyDescent="0.3">
      <c r="A256" s="3">
        <v>255</v>
      </c>
      <c r="B256" t="s">
        <v>510</v>
      </c>
      <c r="C256" t="s">
        <v>511</v>
      </c>
      <c r="D256" t="str">
        <f>HYPERLINK("https://talan.bank.gov.ua/get-user-certificate/VpT93ywmhPK93yHx0DFs","Завантажити сертифікат")</f>
        <v>Завантажити сертифікат</v>
      </c>
    </row>
    <row r="257" spans="1:4" x14ac:dyDescent="0.3">
      <c r="A257" s="3">
        <v>256</v>
      </c>
      <c r="B257" t="s">
        <v>512</v>
      </c>
      <c r="C257" t="s">
        <v>513</v>
      </c>
      <c r="D257" t="str">
        <f>HYPERLINK("https://talan.bank.gov.ua/get-user-certificate/VpT93fW5wciNotZ_QVSJ","Завантажити сертифікат")</f>
        <v>Завантажити сертифікат</v>
      </c>
    </row>
    <row r="258" spans="1:4" x14ac:dyDescent="0.3">
      <c r="A258" s="3">
        <v>257</v>
      </c>
      <c r="B258" t="s">
        <v>514</v>
      </c>
      <c r="C258" t="s">
        <v>515</v>
      </c>
      <c r="D258" t="str">
        <f>HYPERLINK("https://talan.bank.gov.ua/get-user-certificate/VpT93npfAeDbO8yScfJR","Завантажити сертифікат")</f>
        <v>Завантажити сертифікат</v>
      </c>
    </row>
    <row r="259" spans="1:4" x14ac:dyDescent="0.3">
      <c r="A259" s="3">
        <v>258</v>
      </c>
      <c r="B259" t="s">
        <v>516</v>
      </c>
      <c r="C259" t="s">
        <v>517</v>
      </c>
      <c r="D259" t="str">
        <f>HYPERLINK("https://talan.bank.gov.ua/get-user-certificate/VpT93mq_V8thnkJeBsWd","Завантажити сертифікат")</f>
        <v>Завантажити сертифікат</v>
      </c>
    </row>
    <row r="260" spans="1:4" x14ac:dyDescent="0.3">
      <c r="A260" s="3">
        <v>259</v>
      </c>
      <c r="B260" t="s">
        <v>518</v>
      </c>
      <c r="C260" t="s">
        <v>519</v>
      </c>
      <c r="D260" t="str">
        <f>HYPERLINK("https://talan.bank.gov.ua/get-user-certificate/VpT93l4t8OiI7j_WkoFR","Завантажити сертифікат")</f>
        <v>Завантажити сертифікат</v>
      </c>
    </row>
    <row r="261" spans="1:4" x14ac:dyDescent="0.3">
      <c r="A261" s="3">
        <v>260</v>
      </c>
      <c r="B261" t="s">
        <v>520</v>
      </c>
      <c r="C261" t="s">
        <v>521</v>
      </c>
      <c r="D261" t="str">
        <f>HYPERLINK("https://talan.bank.gov.ua/get-user-certificate/VpT93CjoLR7yky1zXfNj","Завантажити сертифікат")</f>
        <v>Завантажити сертифікат</v>
      </c>
    </row>
    <row r="262" spans="1:4" x14ac:dyDescent="0.3">
      <c r="A262" s="3">
        <v>261</v>
      </c>
      <c r="B262" t="s">
        <v>522</v>
      </c>
      <c r="C262" t="s">
        <v>523</v>
      </c>
      <c r="D262" t="str">
        <f>HYPERLINK("https://talan.bank.gov.ua/get-user-certificate/VpT93MN0Lk4eo-u0hfJK","Завантажити сертифікат")</f>
        <v>Завантажити сертифікат</v>
      </c>
    </row>
    <row r="263" spans="1:4" x14ac:dyDescent="0.3">
      <c r="A263" s="3">
        <v>262</v>
      </c>
      <c r="B263" t="s">
        <v>524</v>
      </c>
      <c r="C263" t="s">
        <v>525</v>
      </c>
      <c r="D263" t="str">
        <f>HYPERLINK("https://talan.bank.gov.ua/get-user-certificate/VpT93mD_mkk_ksrwr7ja","Завантажити сертифікат")</f>
        <v>Завантажити сертифікат</v>
      </c>
    </row>
    <row r="264" spans="1:4" x14ac:dyDescent="0.3">
      <c r="A264" s="3">
        <v>263</v>
      </c>
      <c r="B264" t="s">
        <v>526</v>
      </c>
      <c r="C264" t="s">
        <v>527</v>
      </c>
      <c r="D264" t="str">
        <f>HYPERLINK("https://talan.bank.gov.ua/get-user-certificate/VpT933LwwTv5aYtK5tCL","Завантажити сертифікат")</f>
        <v>Завантажити сертифікат</v>
      </c>
    </row>
    <row r="265" spans="1:4" x14ac:dyDescent="0.3">
      <c r="A265" s="3">
        <v>264</v>
      </c>
      <c r="B265" t="s">
        <v>528</v>
      </c>
      <c r="C265" t="s">
        <v>529</v>
      </c>
      <c r="D265" t="str">
        <f>HYPERLINK("https://talan.bank.gov.ua/get-user-certificate/VpT93NLqTIfSPSrxAnpC","Завантажити сертифікат")</f>
        <v>Завантажити сертифікат</v>
      </c>
    </row>
    <row r="266" spans="1:4" x14ac:dyDescent="0.3">
      <c r="A266" s="3">
        <v>265</v>
      </c>
      <c r="B266" t="s">
        <v>530</v>
      </c>
      <c r="C266" t="s">
        <v>531</v>
      </c>
      <c r="D266" t="str">
        <f>HYPERLINK("https://talan.bank.gov.ua/get-user-certificate/VpT939LPLW_I4zHIO2Vb","Завантажити сертифікат")</f>
        <v>Завантажити сертифікат</v>
      </c>
    </row>
    <row r="267" spans="1:4" x14ac:dyDescent="0.3">
      <c r="A267" s="3">
        <v>266</v>
      </c>
      <c r="B267" t="s">
        <v>532</v>
      </c>
      <c r="C267" t="s">
        <v>533</v>
      </c>
      <c r="D267" t="str">
        <f>HYPERLINK("https://talan.bank.gov.ua/get-user-certificate/VpT93TgQUw8_D96Y1dtl","Завантажити сертифікат")</f>
        <v>Завантажити сертифікат</v>
      </c>
    </row>
    <row r="268" spans="1:4" x14ac:dyDescent="0.3">
      <c r="A268" s="3">
        <v>267</v>
      </c>
      <c r="B268" t="s">
        <v>534</v>
      </c>
      <c r="C268" t="s">
        <v>535</v>
      </c>
      <c r="D268" t="str">
        <f>HYPERLINK("https://talan.bank.gov.ua/get-user-certificate/VpT93Fd51oEymLd5Wlc5","Завантажити сертифікат")</f>
        <v>Завантажити сертифікат</v>
      </c>
    </row>
    <row r="269" spans="1:4" x14ac:dyDescent="0.3">
      <c r="A269" s="3">
        <v>268</v>
      </c>
      <c r="B269" t="s">
        <v>536</v>
      </c>
      <c r="C269" t="s">
        <v>537</v>
      </c>
      <c r="D269" t="str">
        <f>HYPERLINK("https://talan.bank.gov.ua/get-user-certificate/VpT93A4KI0G6lKDftLsD","Завантажити сертифікат")</f>
        <v>Завантажити сертифікат</v>
      </c>
    </row>
    <row r="270" spans="1:4" x14ac:dyDescent="0.3">
      <c r="A270" s="3">
        <v>269</v>
      </c>
      <c r="B270" t="s">
        <v>538</v>
      </c>
      <c r="C270" t="s">
        <v>539</v>
      </c>
      <c r="D270" t="str">
        <f>HYPERLINK("https://talan.bank.gov.ua/get-user-certificate/VpT93jYLsAGuXKDJGgg6","Завантажити сертифікат")</f>
        <v>Завантажити сертифікат</v>
      </c>
    </row>
    <row r="271" spans="1:4" x14ac:dyDescent="0.3">
      <c r="A271" s="3">
        <v>270</v>
      </c>
      <c r="B271" t="s">
        <v>540</v>
      </c>
      <c r="C271" t="s">
        <v>541</v>
      </c>
      <c r="D271" t="str">
        <f>HYPERLINK("https://talan.bank.gov.ua/get-user-certificate/VpT93xdIX9RWTlsDgFDp","Завантажити сертифікат")</f>
        <v>Завантажити сертифікат</v>
      </c>
    </row>
    <row r="272" spans="1:4" x14ac:dyDescent="0.3">
      <c r="A272" s="3">
        <v>271</v>
      </c>
      <c r="B272" t="s">
        <v>542</v>
      </c>
      <c r="C272" t="s">
        <v>543</v>
      </c>
      <c r="D272" t="str">
        <f>HYPERLINK("https://talan.bank.gov.ua/get-user-certificate/VpT93CftUtV72JiOwbRd","Завантажити сертифікат")</f>
        <v>Завантажити сертифікат</v>
      </c>
    </row>
    <row r="273" spans="1:4" x14ac:dyDescent="0.3">
      <c r="A273" s="3">
        <v>272</v>
      </c>
      <c r="B273" t="s">
        <v>544</v>
      </c>
      <c r="C273" t="s">
        <v>545</v>
      </c>
      <c r="D273" t="str">
        <f>HYPERLINK("https://talan.bank.gov.ua/get-user-certificate/VpT93ndmStzm7s_xS_oW","Завантажити сертифікат")</f>
        <v>Завантажити сертифікат</v>
      </c>
    </row>
    <row r="274" spans="1:4" x14ac:dyDescent="0.3">
      <c r="A274" s="3">
        <v>273</v>
      </c>
      <c r="B274" t="s">
        <v>546</v>
      </c>
      <c r="C274" t="s">
        <v>547</v>
      </c>
      <c r="D274" t="str">
        <f>HYPERLINK("https://talan.bank.gov.ua/get-user-certificate/VpT93Fbd0hqw8hNElSE_","Завантажити сертифікат")</f>
        <v>Завантажити сертифікат</v>
      </c>
    </row>
    <row r="275" spans="1:4" x14ac:dyDescent="0.3">
      <c r="A275" s="3">
        <v>274</v>
      </c>
      <c r="B275" t="s">
        <v>548</v>
      </c>
      <c r="C275" t="s">
        <v>549</v>
      </c>
      <c r="D275" t="str">
        <f>HYPERLINK("https://talan.bank.gov.ua/get-user-certificate/VpT935YMAnaWVWJusZKl","Завантажити сертифікат")</f>
        <v>Завантажити сертифікат</v>
      </c>
    </row>
    <row r="276" spans="1:4" x14ac:dyDescent="0.3">
      <c r="A276" s="3">
        <v>275</v>
      </c>
      <c r="B276" t="s">
        <v>550</v>
      </c>
      <c r="C276" t="s">
        <v>551</v>
      </c>
      <c r="D276" t="str">
        <f>HYPERLINK("https://talan.bank.gov.ua/get-user-certificate/VpT93KZPYeaZQZgA-lZN","Завантажити сертифікат")</f>
        <v>Завантажити сертифікат</v>
      </c>
    </row>
    <row r="277" spans="1:4" x14ac:dyDescent="0.3">
      <c r="A277" s="3">
        <v>276</v>
      </c>
      <c r="B277" t="s">
        <v>552</v>
      </c>
      <c r="C277" t="s">
        <v>553</v>
      </c>
      <c r="D277" t="str">
        <f>HYPERLINK("https://talan.bank.gov.ua/get-user-certificate/VpT93LN0eS1DBrkTSIp_","Завантажити сертифікат")</f>
        <v>Завантажити сертифікат</v>
      </c>
    </row>
    <row r="278" spans="1:4" x14ac:dyDescent="0.3">
      <c r="A278" s="3">
        <v>277</v>
      </c>
      <c r="B278" t="s">
        <v>554</v>
      </c>
      <c r="C278" t="s">
        <v>555</v>
      </c>
      <c r="D278" t="str">
        <f>HYPERLINK("https://talan.bank.gov.ua/get-user-certificate/VpT93C41dnLpgShqgwrs","Завантажити сертифікат")</f>
        <v>Завантажити сертифікат</v>
      </c>
    </row>
    <row r="279" spans="1:4" x14ac:dyDescent="0.3">
      <c r="A279" s="3">
        <v>278</v>
      </c>
      <c r="B279" t="s">
        <v>556</v>
      </c>
      <c r="C279" t="s">
        <v>557</v>
      </c>
      <c r="D279" t="str">
        <f>HYPERLINK("https://talan.bank.gov.ua/get-user-certificate/VpT93kMo-bwxSdVRizy5","Завантажити сертифікат")</f>
        <v>Завантажити сертифікат</v>
      </c>
    </row>
    <row r="280" spans="1:4" x14ac:dyDescent="0.3">
      <c r="A280" s="3">
        <v>279</v>
      </c>
      <c r="B280" t="s">
        <v>558</v>
      </c>
      <c r="C280" t="s">
        <v>559</v>
      </c>
      <c r="D280" t="str">
        <f>HYPERLINK("https://talan.bank.gov.ua/get-user-certificate/VpT93OaGLQZBdKMuua7p","Завантажити сертифікат")</f>
        <v>Завантажити сертифікат</v>
      </c>
    </row>
    <row r="281" spans="1:4" x14ac:dyDescent="0.3">
      <c r="A281" s="3">
        <v>280</v>
      </c>
      <c r="B281" t="s">
        <v>560</v>
      </c>
      <c r="C281" t="s">
        <v>561</v>
      </c>
      <c r="D281" t="str">
        <f>HYPERLINK("https://talan.bank.gov.ua/get-user-certificate/VpT93yiYAxLKNTyvzdGh","Завантажити сертифікат")</f>
        <v>Завантажити сертифікат</v>
      </c>
    </row>
    <row r="282" spans="1:4" x14ac:dyDescent="0.3">
      <c r="A282" s="3">
        <v>281</v>
      </c>
      <c r="B282" t="s">
        <v>562</v>
      </c>
      <c r="C282" t="s">
        <v>563</v>
      </c>
      <c r="D282" t="str">
        <f>HYPERLINK("https://talan.bank.gov.ua/get-user-certificate/VpT93GxicjFsxhPeXxJc","Завантажити сертифікат")</f>
        <v>Завантажити сертифікат</v>
      </c>
    </row>
    <row r="283" spans="1:4" x14ac:dyDescent="0.3">
      <c r="A283" s="3">
        <v>282</v>
      </c>
      <c r="B283" t="s">
        <v>564</v>
      </c>
      <c r="C283" t="s">
        <v>565</v>
      </c>
      <c r="D283" t="str">
        <f>HYPERLINK("https://talan.bank.gov.ua/get-user-certificate/VpT938RmPhC5GXWbQIkB","Завантажити сертифікат")</f>
        <v>Завантажити сертифікат</v>
      </c>
    </row>
    <row r="284" spans="1:4" x14ac:dyDescent="0.3">
      <c r="A284" s="3">
        <v>283</v>
      </c>
      <c r="B284" t="s">
        <v>566</v>
      </c>
      <c r="C284" t="s">
        <v>567</v>
      </c>
      <c r="D284" t="str">
        <f>HYPERLINK("https://talan.bank.gov.ua/get-user-certificate/VpT93OBWA9x5nZFvxvBX","Завантажити сертифікат")</f>
        <v>Завантажити сертифікат</v>
      </c>
    </row>
    <row r="285" spans="1:4" x14ac:dyDescent="0.3">
      <c r="A285" s="3">
        <v>284</v>
      </c>
      <c r="B285" t="s">
        <v>568</v>
      </c>
      <c r="C285" t="s">
        <v>569</v>
      </c>
      <c r="D285" t="str">
        <f>HYPERLINK("https://talan.bank.gov.ua/get-user-certificate/VpT937H-8sTb94ml6V42","Завантажити сертифікат")</f>
        <v>Завантажити сертифікат</v>
      </c>
    </row>
    <row r="286" spans="1:4" x14ac:dyDescent="0.3">
      <c r="A286" s="3">
        <v>285</v>
      </c>
      <c r="B286" t="s">
        <v>570</v>
      </c>
      <c r="C286" t="s">
        <v>571</v>
      </c>
      <c r="D286" t="str">
        <f>HYPERLINK("https://talan.bank.gov.ua/get-user-certificate/VpT933roU9WZ7RVt0LIt","Завантажити сертифікат")</f>
        <v>Завантажити сертифікат</v>
      </c>
    </row>
    <row r="287" spans="1:4" x14ac:dyDescent="0.3">
      <c r="A287" s="3">
        <v>286</v>
      </c>
      <c r="B287" t="s">
        <v>572</v>
      </c>
      <c r="C287" t="s">
        <v>573</v>
      </c>
      <c r="D287" t="str">
        <f>HYPERLINK("https://talan.bank.gov.ua/get-user-certificate/VpT93JfGO-N4RV0CPPK4","Завантажити сертифікат")</f>
        <v>Завантажити сертифікат</v>
      </c>
    </row>
    <row r="288" spans="1:4" x14ac:dyDescent="0.3">
      <c r="A288" s="3">
        <v>287</v>
      </c>
      <c r="B288" t="s">
        <v>574</v>
      </c>
      <c r="C288" t="s">
        <v>575</v>
      </c>
      <c r="D288" t="str">
        <f>HYPERLINK("https://talan.bank.gov.ua/get-user-certificate/VpT93r4lCq07igNehcbC","Завантажити сертифікат")</f>
        <v>Завантажити сертифікат</v>
      </c>
    </row>
    <row r="289" spans="1:4" x14ac:dyDescent="0.3">
      <c r="A289" s="3">
        <v>288</v>
      </c>
      <c r="B289" t="s">
        <v>576</v>
      </c>
      <c r="C289" t="s">
        <v>577</v>
      </c>
      <c r="D289" t="str">
        <f>HYPERLINK("https://talan.bank.gov.ua/get-user-certificate/VpT93X4aDxcU2TZx6HLN","Завантажити сертифікат")</f>
        <v>Завантажити сертифікат</v>
      </c>
    </row>
    <row r="290" spans="1:4" x14ac:dyDescent="0.3">
      <c r="A290" s="3">
        <v>289</v>
      </c>
      <c r="B290" t="s">
        <v>578</v>
      </c>
      <c r="C290" t="s">
        <v>579</v>
      </c>
      <c r="D290" t="str">
        <f>HYPERLINK("https://talan.bank.gov.ua/get-user-certificate/VpT93-ii50b1O6xAWtZo","Завантажити сертифікат")</f>
        <v>Завантажити сертифікат</v>
      </c>
    </row>
    <row r="291" spans="1:4" x14ac:dyDescent="0.3">
      <c r="A291" s="3">
        <v>290</v>
      </c>
      <c r="B291" t="s">
        <v>580</v>
      </c>
      <c r="C291" t="s">
        <v>581</v>
      </c>
      <c r="D291" t="str">
        <f>HYPERLINK("https://talan.bank.gov.ua/get-user-certificate/VpT93vZ0aBFI7TF00Ep-","Завантажити сертифікат")</f>
        <v>Завантажити сертифікат</v>
      </c>
    </row>
    <row r="292" spans="1:4" x14ac:dyDescent="0.3">
      <c r="A292" s="3">
        <v>291</v>
      </c>
      <c r="B292" t="s">
        <v>582</v>
      </c>
      <c r="C292" t="s">
        <v>583</v>
      </c>
      <c r="D292" t="str">
        <f>HYPERLINK("https://talan.bank.gov.ua/get-user-certificate/VpT93Wo-FIfdDSouGD0e","Завантажити сертифікат")</f>
        <v>Завантажити сертифікат</v>
      </c>
    </row>
    <row r="293" spans="1:4" x14ac:dyDescent="0.3">
      <c r="A293" s="3">
        <v>292</v>
      </c>
      <c r="B293" t="s">
        <v>584</v>
      </c>
      <c r="C293" t="s">
        <v>585</v>
      </c>
      <c r="D293" t="str">
        <f>HYPERLINK("https://talan.bank.gov.ua/get-user-certificate/VpT93aztZQiSyoPZ-vda","Завантажити сертифікат")</f>
        <v>Завантажити сертифікат</v>
      </c>
    </row>
    <row r="294" spans="1:4" x14ac:dyDescent="0.3">
      <c r="A294" s="3">
        <v>293</v>
      </c>
      <c r="B294" t="s">
        <v>586</v>
      </c>
      <c r="C294" t="s">
        <v>587</v>
      </c>
      <c r="D294" t="str">
        <f>HYPERLINK("https://talan.bank.gov.ua/get-user-certificate/VpT93v11AHbR5_jPakMs","Завантажити сертифікат")</f>
        <v>Завантажити сертифікат</v>
      </c>
    </row>
    <row r="295" spans="1:4" x14ac:dyDescent="0.3">
      <c r="A295" s="3">
        <v>294</v>
      </c>
      <c r="B295" t="s">
        <v>588</v>
      </c>
      <c r="C295" t="s">
        <v>589</v>
      </c>
      <c r="D295" t="str">
        <f>HYPERLINK("https://talan.bank.gov.ua/get-user-certificate/VpT93aMj3NTY4a9SN-Hw","Завантажити сертифікат")</f>
        <v>Завантажити сертифікат</v>
      </c>
    </row>
    <row r="296" spans="1:4" x14ac:dyDescent="0.3">
      <c r="A296" s="3">
        <v>295</v>
      </c>
      <c r="B296" t="s">
        <v>590</v>
      </c>
      <c r="C296" t="s">
        <v>591</v>
      </c>
      <c r="D296" t="str">
        <f>HYPERLINK("https://talan.bank.gov.ua/get-user-certificate/VpT93ONL2ES7rFY0u9y6","Завантажити сертифікат")</f>
        <v>Завантажити сертифікат</v>
      </c>
    </row>
    <row r="297" spans="1:4" x14ac:dyDescent="0.3">
      <c r="A297" s="3">
        <v>296</v>
      </c>
      <c r="B297" t="s">
        <v>592</v>
      </c>
      <c r="C297" t="s">
        <v>593</v>
      </c>
      <c r="D297" t="str">
        <f>HYPERLINK("https://talan.bank.gov.ua/get-user-certificate/VpT93ZkdQnYRas1UYhtf","Завантажити сертифікат")</f>
        <v>Завантажити сертифікат</v>
      </c>
    </row>
    <row r="298" spans="1:4" x14ac:dyDescent="0.3">
      <c r="A298" s="3">
        <v>297</v>
      </c>
      <c r="B298" t="s">
        <v>594</v>
      </c>
      <c r="C298" t="s">
        <v>595</v>
      </c>
      <c r="D298" t="str">
        <f>HYPERLINK("https://talan.bank.gov.ua/get-user-certificate/VpT93vz_mFSgbGaTbd4a","Завантажити сертифікат")</f>
        <v>Завантажити сертифікат</v>
      </c>
    </row>
    <row r="299" spans="1:4" x14ac:dyDescent="0.3">
      <c r="A299" s="3">
        <v>298</v>
      </c>
      <c r="B299" t="s">
        <v>596</v>
      </c>
      <c r="C299" t="s">
        <v>597</v>
      </c>
      <c r="D299" t="str">
        <f>HYPERLINK("https://talan.bank.gov.ua/get-user-certificate/VpT93xhu39WydZkQqWMl","Завантажити сертифікат")</f>
        <v>Завантажити сертифікат</v>
      </c>
    </row>
    <row r="300" spans="1:4" x14ac:dyDescent="0.3">
      <c r="A300" s="3">
        <v>299</v>
      </c>
      <c r="B300" t="s">
        <v>598</v>
      </c>
      <c r="C300" t="s">
        <v>599</v>
      </c>
      <c r="D300" t="str">
        <f>HYPERLINK("https://talan.bank.gov.ua/get-user-certificate/VpT93_B24DqcFKFQAGbr","Завантажити сертифікат")</f>
        <v>Завантажити сертифікат</v>
      </c>
    </row>
    <row r="301" spans="1:4" x14ac:dyDescent="0.3">
      <c r="A301" s="3">
        <v>300</v>
      </c>
      <c r="B301" t="s">
        <v>600</v>
      </c>
      <c r="C301" t="s">
        <v>601</v>
      </c>
      <c r="D301" t="str">
        <f>HYPERLINK("https://talan.bank.gov.ua/get-user-certificate/VpT93tuWZboOqoE7xm7f","Завантажити сертифікат")</f>
        <v>Завантажити сертифікат</v>
      </c>
    </row>
    <row r="302" spans="1:4" x14ac:dyDescent="0.3">
      <c r="A302" s="3">
        <v>301</v>
      </c>
      <c r="B302" t="s">
        <v>602</v>
      </c>
      <c r="C302" t="s">
        <v>603</v>
      </c>
      <c r="D302" t="str">
        <f>HYPERLINK("https://talan.bank.gov.ua/get-user-certificate/VpT93UyXqYLhXJvQlMyt","Завантажити сертифікат")</f>
        <v>Завантажити сертифікат</v>
      </c>
    </row>
    <row r="303" spans="1:4" x14ac:dyDescent="0.3">
      <c r="A303" s="3">
        <v>302</v>
      </c>
      <c r="B303" t="s">
        <v>604</v>
      </c>
      <c r="C303" t="s">
        <v>605</v>
      </c>
      <c r="D303" t="str">
        <f>HYPERLINK("https://talan.bank.gov.ua/get-user-certificate/VpT93SMBv1CA4qA8CZC5","Завантажити сертифікат")</f>
        <v>Завантажити сертифікат</v>
      </c>
    </row>
    <row r="304" spans="1:4" x14ac:dyDescent="0.3">
      <c r="A304" s="3">
        <v>303</v>
      </c>
      <c r="B304" t="s">
        <v>606</v>
      </c>
      <c r="C304" t="s">
        <v>607</v>
      </c>
      <c r="D304" t="str">
        <f>HYPERLINK("https://talan.bank.gov.ua/get-user-certificate/VpT93z-UmIUbwE2xNRHi","Завантажити сертифікат")</f>
        <v>Завантажити сертифікат</v>
      </c>
    </row>
    <row r="305" spans="1:4" x14ac:dyDescent="0.3">
      <c r="A305" s="3">
        <v>304</v>
      </c>
      <c r="B305" t="s">
        <v>608</v>
      </c>
      <c r="C305" t="s">
        <v>609</v>
      </c>
      <c r="D305" t="str">
        <f>HYPERLINK("https://talan.bank.gov.ua/get-user-certificate/VpT93714smFugS_zHn2k","Завантажити сертифікат")</f>
        <v>Завантажити сертифікат</v>
      </c>
    </row>
    <row r="306" spans="1:4" x14ac:dyDescent="0.3">
      <c r="A306" s="3">
        <v>305</v>
      </c>
      <c r="B306" t="s">
        <v>610</v>
      </c>
      <c r="C306" t="s">
        <v>611</v>
      </c>
      <c r="D306" t="str">
        <f>HYPERLINK("https://talan.bank.gov.ua/get-user-certificate/VpT93GkHim132TJKUAhA","Завантажити сертифікат")</f>
        <v>Завантажити сертифікат</v>
      </c>
    </row>
    <row r="307" spans="1:4" x14ac:dyDescent="0.3">
      <c r="A307" s="3">
        <v>306</v>
      </c>
      <c r="B307" t="s">
        <v>612</v>
      </c>
      <c r="C307" t="s">
        <v>613</v>
      </c>
      <c r="D307" t="str">
        <f>HYPERLINK("https://talan.bank.gov.ua/get-user-certificate/VpT93TzyWo1C5jkflgI1","Завантажити сертифікат")</f>
        <v>Завантажити сертифікат</v>
      </c>
    </row>
    <row r="308" spans="1:4" x14ac:dyDescent="0.3">
      <c r="A308" s="3">
        <v>307</v>
      </c>
      <c r="B308" t="s">
        <v>614</v>
      </c>
      <c r="C308" t="s">
        <v>615</v>
      </c>
      <c r="D308" t="str">
        <f>HYPERLINK("https://talan.bank.gov.ua/get-user-certificate/VpT93C3RhKfmOE8lx7dg","Завантажити сертифікат")</f>
        <v>Завантажити сертифікат</v>
      </c>
    </row>
    <row r="309" spans="1:4" x14ac:dyDescent="0.3">
      <c r="A309" s="3">
        <v>308</v>
      </c>
      <c r="B309" t="s">
        <v>616</v>
      </c>
      <c r="C309" t="s">
        <v>617</v>
      </c>
      <c r="D309" t="str">
        <f>HYPERLINK("https://talan.bank.gov.ua/get-user-certificate/VpT93JqRqXGkrWqZRVyO","Завантажити сертифікат")</f>
        <v>Завантажити сертифікат</v>
      </c>
    </row>
    <row r="310" spans="1:4" x14ac:dyDescent="0.3">
      <c r="A310" s="3">
        <v>309</v>
      </c>
      <c r="B310" t="s">
        <v>618</v>
      </c>
      <c r="C310" t="s">
        <v>619</v>
      </c>
      <c r="D310" t="str">
        <f>HYPERLINK("https://talan.bank.gov.ua/get-user-certificate/VpT93UWjPj1bjAcDlP9v","Завантажити сертифікат")</f>
        <v>Завантажити сертифікат</v>
      </c>
    </row>
    <row r="311" spans="1:4" x14ac:dyDescent="0.3">
      <c r="A311" s="3">
        <v>310</v>
      </c>
      <c r="B311" t="s">
        <v>620</v>
      </c>
      <c r="C311" t="s">
        <v>621</v>
      </c>
      <c r="D311" t="str">
        <f>HYPERLINK("https://talan.bank.gov.ua/get-user-certificate/VpT93qBQAjlZQnB7X7EW","Завантажити сертифікат")</f>
        <v>Завантажити сертифікат</v>
      </c>
    </row>
    <row r="312" spans="1:4" x14ac:dyDescent="0.3">
      <c r="A312" s="3">
        <v>311</v>
      </c>
      <c r="B312" t="s">
        <v>622</v>
      </c>
      <c r="C312" t="s">
        <v>623</v>
      </c>
      <c r="D312" t="str">
        <f>HYPERLINK("https://talan.bank.gov.ua/get-user-certificate/VpT93bw8uA329MxEjMt3","Завантажити сертифікат")</f>
        <v>Завантажити сертифікат</v>
      </c>
    </row>
    <row r="313" spans="1:4" x14ac:dyDescent="0.3">
      <c r="A313" s="3">
        <v>312</v>
      </c>
      <c r="B313" t="s">
        <v>624</v>
      </c>
      <c r="C313" t="s">
        <v>625</v>
      </c>
      <c r="D313" t="str">
        <f>HYPERLINK("https://talan.bank.gov.ua/get-user-certificate/VpT93sCl6QXly2gje6OX","Завантажити сертифікат")</f>
        <v>Завантажити сертифікат</v>
      </c>
    </row>
    <row r="314" spans="1:4" x14ac:dyDescent="0.3">
      <c r="A314" s="3">
        <v>313</v>
      </c>
      <c r="B314" t="s">
        <v>626</v>
      </c>
      <c r="C314" t="s">
        <v>627</v>
      </c>
      <c r="D314" t="str">
        <f>HYPERLINK("https://talan.bank.gov.ua/get-user-certificate/VpT93-Pd8LRnv3D5i3P5","Завантажити сертифікат")</f>
        <v>Завантажити сертифікат</v>
      </c>
    </row>
    <row r="315" spans="1:4" x14ac:dyDescent="0.3">
      <c r="A315" s="3">
        <v>314</v>
      </c>
      <c r="B315" t="s">
        <v>628</v>
      </c>
      <c r="C315" t="s">
        <v>629</v>
      </c>
      <c r="D315" t="str">
        <f>HYPERLINK("https://talan.bank.gov.ua/get-user-certificate/VpT939n2hmrCHNYFGp8e","Завантажити сертифікат")</f>
        <v>Завантажити сертифікат</v>
      </c>
    </row>
    <row r="316" spans="1:4" x14ac:dyDescent="0.3">
      <c r="A316" s="3">
        <v>315</v>
      </c>
      <c r="B316" t="s">
        <v>630</v>
      </c>
      <c r="C316" t="s">
        <v>631</v>
      </c>
      <c r="D316" t="str">
        <f>HYPERLINK("https://talan.bank.gov.ua/get-user-certificate/VpT93_PWJI8Ed8M3yII6","Завантажити сертифікат")</f>
        <v>Завантажити сертифікат</v>
      </c>
    </row>
    <row r="317" spans="1:4" x14ac:dyDescent="0.3">
      <c r="A317" s="3">
        <v>316</v>
      </c>
      <c r="B317" t="s">
        <v>632</v>
      </c>
      <c r="C317" t="s">
        <v>633</v>
      </c>
      <c r="D317" t="str">
        <f>HYPERLINK("https://talan.bank.gov.ua/get-user-certificate/VpT93Qiw9jPYmF43Tg_C","Завантажити сертифікат")</f>
        <v>Завантажити сертифікат</v>
      </c>
    </row>
    <row r="318" spans="1:4" x14ac:dyDescent="0.3">
      <c r="A318" s="3">
        <v>317</v>
      </c>
      <c r="B318" t="s">
        <v>634</v>
      </c>
      <c r="C318" t="s">
        <v>635</v>
      </c>
      <c r="D318" t="str">
        <f>HYPERLINK("https://talan.bank.gov.ua/get-user-certificate/VpT93CUM4-PhERU3a_B2","Завантажити сертифікат")</f>
        <v>Завантажити сертифікат</v>
      </c>
    </row>
    <row r="319" spans="1:4" x14ac:dyDescent="0.3">
      <c r="A319" s="3">
        <v>318</v>
      </c>
      <c r="B319" t="s">
        <v>636</v>
      </c>
      <c r="C319" t="s">
        <v>637</v>
      </c>
      <c r="D319" t="str">
        <f>HYPERLINK("https://talan.bank.gov.ua/get-user-certificate/VpT93C-LZjWfkUfMdfRQ","Завантажити сертифікат")</f>
        <v>Завантажити сертифікат</v>
      </c>
    </row>
    <row r="320" spans="1:4" x14ac:dyDescent="0.3">
      <c r="A320" s="3">
        <v>319</v>
      </c>
      <c r="B320" t="s">
        <v>638</v>
      </c>
      <c r="C320" t="s">
        <v>639</v>
      </c>
      <c r="D320" t="str">
        <f>HYPERLINK("https://talan.bank.gov.ua/get-user-certificate/VpT93QH97_5TkJ8kavX-","Завантажити сертифікат")</f>
        <v>Завантажити сертифікат</v>
      </c>
    </row>
    <row r="321" spans="1:4" x14ac:dyDescent="0.3">
      <c r="A321" s="3">
        <v>320</v>
      </c>
      <c r="B321" t="s">
        <v>640</v>
      </c>
      <c r="C321" t="s">
        <v>641</v>
      </c>
      <c r="D321" t="str">
        <f>HYPERLINK("https://talan.bank.gov.ua/get-user-certificate/VpT93LhjPDNuUeEKZvR2","Завантажити сертифікат")</f>
        <v>Завантажити сертифікат</v>
      </c>
    </row>
    <row r="322" spans="1:4" x14ac:dyDescent="0.3">
      <c r="A322" s="3">
        <v>321</v>
      </c>
      <c r="B322" t="s">
        <v>642</v>
      </c>
      <c r="C322" t="s">
        <v>643</v>
      </c>
      <c r="D322" t="str">
        <f>HYPERLINK("https://talan.bank.gov.ua/get-user-certificate/VpT93FB3afMJklnOgswt","Завантажити сертифікат")</f>
        <v>Завантажити сертифікат</v>
      </c>
    </row>
    <row r="323" spans="1:4" x14ac:dyDescent="0.3">
      <c r="A323" s="3">
        <v>322</v>
      </c>
      <c r="B323" t="s">
        <v>644</v>
      </c>
      <c r="C323" t="s">
        <v>645</v>
      </c>
      <c r="D323" t="str">
        <f>HYPERLINK("https://talan.bank.gov.ua/get-user-certificate/VpT93gVVcSNe22g4BOk4","Завантажити сертифікат")</f>
        <v>Завантажити сертифікат</v>
      </c>
    </row>
    <row r="324" spans="1:4" x14ac:dyDescent="0.3">
      <c r="A324" s="3">
        <v>323</v>
      </c>
      <c r="B324" t="s">
        <v>646</v>
      </c>
      <c r="C324" t="s">
        <v>647</v>
      </c>
      <c r="D324" t="str">
        <f>HYPERLINK("https://talan.bank.gov.ua/get-user-certificate/VpT93HazX0a09844XAc0","Завантажити сертифікат")</f>
        <v>Завантажити сертифікат</v>
      </c>
    </row>
    <row r="325" spans="1:4" x14ac:dyDescent="0.3">
      <c r="A325" s="3">
        <v>324</v>
      </c>
      <c r="B325" t="s">
        <v>648</v>
      </c>
      <c r="C325" t="s">
        <v>649</v>
      </c>
      <c r="D325" t="str">
        <f>HYPERLINK("https://talan.bank.gov.ua/get-user-certificate/VpT93Q5sy4wz6PdwEL69","Завантажити сертифікат")</f>
        <v>Завантажити сертифікат</v>
      </c>
    </row>
    <row r="326" spans="1:4" x14ac:dyDescent="0.3">
      <c r="A326" s="3">
        <v>325</v>
      </c>
      <c r="B326" t="s">
        <v>650</v>
      </c>
      <c r="C326" t="s">
        <v>651</v>
      </c>
      <c r="D326" t="str">
        <f>HYPERLINK("https://talan.bank.gov.ua/get-user-certificate/VpT93il_ANHrjG3pdCdx","Завантажити сертифікат")</f>
        <v>Завантажити сертифікат</v>
      </c>
    </row>
    <row r="327" spans="1:4" x14ac:dyDescent="0.3">
      <c r="A327" s="3">
        <v>326</v>
      </c>
      <c r="B327" t="s">
        <v>652</v>
      </c>
      <c r="C327" t="s">
        <v>653</v>
      </c>
      <c r="D327" t="str">
        <f>HYPERLINK("https://talan.bank.gov.ua/get-user-certificate/VpT93p6XSlXGWBOgLKMT","Завантажити сертифікат")</f>
        <v>Завантажити сертифікат</v>
      </c>
    </row>
    <row r="328" spans="1:4" x14ac:dyDescent="0.3">
      <c r="A328" s="3">
        <v>327</v>
      </c>
      <c r="B328" t="s">
        <v>654</v>
      </c>
      <c r="C328" t="s">
        <v>655</v>
      </c>
      <c r="D328" t="str">
        <f>HYPERLINK("https://talan.bank.gov.ua/get-user-certificate/VpT93WD1Z8xjYOEK2hxp","Завантажити сертифікат")</f>
        <v>Завантажити сертифікат</v>
      </c>
    </row>
    <row r="329" spans="1:4" x14ac:dyDescent="0.3">
      <c r="A329" s="3">
        <v>328</v>
      </c>
      <c r="B329" t="s">
        <v>656</v>
      </c>
      <c r="C329" t="s">
        <v>657</v>
      </c>
      <c r="D329" t="str">
        <f>HYPERLINK("https://talan.bank.gov.ua/get-user-certificate/VpT93hxSXjz5C5CvLJEy","Завантажити сертифікат")</f>
        <v>Завантажити сертифікат</v>
      </c>
    </row>
    <row r="330" spans="1:4" x14ac:dyDescent="0.3">
      <c r="A330" s="3">
        <v>329</v>
      </c>
      <c r="B330" t="s">
        <v>658</v>
      </c>
      <c r="C330" t="s">
        <v>659</v>
      </c>
      <c r="D330" t="str">
        <f>HYPERLINK("https://talan.bank.gov.ua/get-user-certificate/VpT93CVwsFUYcLdjl_r2","Завантажити сертифікат")</f>
        <v>Завантажити сертифікат</v>
      </c>
    </row>
    <row r="331" spans="1:4" x14ac:dyDescent="0.3">
      <c r="A331" s="3">
        <v>330</v>
      </c>
      <c r="B331" t="s">
        <v>660</v>
      </c>
      <c r="C331" t="s">
        <v>661</v>
      </c>
      <c r="D331" t="str">
        <f>HYPERLINK("https://talan.bank.gov.ua/get-user-certificate/VpT93iUFFyV6oRJao6pU","Завантажити сертифікат")</f>
        <v>Завантажити сертифікат</v>
      </c>
    </row>
    <row r="332" spans="1:4" x14ac:dyDescent="0.3">
      <c r="A332" s="3">
        <v>331</v>
      </c>
      <c r="B332" t="s">
        <v>662</v>
      </c>
      <c r="C332" t="s">
        <v>663</v>
      </c>
      <c r="D332" t="str">
        <f>HYPERLINK("https://talan.bank.gov.ua/get-user-certificate/VpT93tD0zZli_APZMYst","Завантажити сертифікат")</f>
        <v>Завантажити сертифікат</v>
      </c>
    </row>
    <row r="333" spans="1:4" x14ac:dyDescent="0.3">
      <c r="A333" s="3">
        <v>332</v>
      </c>
      <c r="B333" t="s">
        <v>664</v>
      </c>
      <c r="C333" t="s">
        <v>665</v>
      </c>
      <c r="D333" t="str">
        <f>HYPERLINK("https://talan.bank.gov.ua/get-user-certificate/VpT93b9Tiu5KGG4eJuD-","Завантажити сертифікат")</f>
        <v>Завантажити сертифікат</v>
      </c>
    </row>
    <row r="334" spans="1:4" x14ac:dyDescent="0.3">
      <c r="A334" s="3">
        <v>333</v>
      </c>
      <c r="B334" t="s">
        <v>666</v>
      </c>
      <c r="C334" t="s">
        <v>667</v>
      </c>
      <c r="D334" t="str">
        <f>HYPERLINK("https://talan.bank.gov.ua/get-user-certificate/VpT93DUr9YwvkIGU7UL_","Завантажити сертифікат")</f>
        <v>Завантажити сертифікат</v>
      </c>
    </row>
    <row r="335" spans="1:4" x14ac:dyDescent="0.3">
      <c r="A335" s="3">
        <v>334</v>
      </c>
      <c r="B335" t="s">
        <v>668</v>
      </c>
      <c r="C335" t="s">
        <v>669</v>
      </c>
      <c r="D335" t="str">
        <f>HYPERLINK("https://talan.bank.gov.ua/get-user-certificate/VpT93N--_4zn1ne-trP9","Завантажити сертифікат")</f>
        <v>Завантажити сертифікат</v>
      </c>
    </row>
    <row r="336" spans="1:4" x14ac:dyDescent="0.3">
      <c r="A336" s="3">
        <v>335</v>
      </c>
      <c r="B336" t="s">
        <v>670</v>
      </c>
      <c r="C336" t="s">
        <v>671</v>
      </c>
      <c r="D336" t="str">
        <f>HYPERLINK("https://talan.bank.gov.ua/get-user-certificate/VpT93SQJmYNY8jFtdape","Завантажити сертифікат")</f>
        <v>Завантажити сертифікат</v>
      </c>
    </row>
    <row r="337" spans="1:4" x14ac:dyDescent="0.3">
      <c r="A337" s="3">
        <v>336</v>
      </c>
      <c r="B337" t="s">
        <v>672</v>
      </c>
      <c r="C337" t="s">
        <v>673</v>
      </c>
      <c r="D337" t="str">
        <f>HYPERLINK("https://talan.bank.gov.ua/get-user-certificate/VpT93tsZ08Eb9gOhs_Kf","Завантажити сертифікат")</f>
        <v>Завантажити сертифікат</v>
      </c>
    </row>
    <row r="338" spans="1:4" x14ac:dyDescent="0.3">
      <c r="A338" s="3">
        <v>337</v>
      </c>
      <c r="B338" t="s">
        <v>674</v>
      </c>
      <c r="C338" t="s">
        <v>675</v>
      </c>
      <c r="D338" t="str">
        <f>HYPERLINK("https://talan.bank.gov.ua/get-user-certificate/VpT93pWEr59cwzHg8OGC","Завантажити сертифікат")</f>
        <v>Завантажити сертифікат</v>
      </c>
    </row>
    <row r="339" spans="1:4" x14ac:dyDescent="0.3">
      <c r="A339" s="3">
        <v>338</v>
      </c>
      <c r="B339" t="s">
        <v>676</v>
      </c>
      <c r="C339" t="s">
        <v>677</v>
      </c>
      <c r="D339" t="str">
        <f>HYPERLINK("https://talan.bank.gov.ua/get-user-certificate/VpT93jg9oznC6hXHakSL","Завантажити сертифікат")</f>
        <v>Завантажити сертифікат</v>
      </c>
    </row>
    <row r="340" spans="1:4" x14ac:dyDescent="0.3">
      <c r="A340" s="3">
        <v>339</v>
      </c>
      <c r="B340" t="s">
        <v>678</v>
      </c>
      <c r="C340" t="s">
        <v>679</v>
      </c>
      <c r="D340" t="str">
        <f>HYPERLINK("https://talan.bank.gov.ua/get-user-certificate/VpT93HQAnYEgYNPBoNpr","Завантажити сертифікат")</f>
        <v>Завантажити сертифікат</v>
      </c>
    </row>
    <row r="341" spans="1:4" x14ac:dyDescent="0.3">
      <c r="A341" s="3">
        <v>340</v>
      </c>
      <c r="B341" t="s">
        <v>680</v>
      </c>
      <c r="C341" t="s">
        <v>681</v>
      </c>
      <c r="D341" t="str">
        <f>HYPERLINK("https://talan.bank.gov.ua/get-user-certificate/VpT9372Y6Oe3FfN4_KR_","Завантажити сертифікат")</f>
        <v>Завантажити сертифікат</v>
      </c>
    </row>
    <row r="342" spans="1:4" x14ac:dyDescent="0.3">
      <c r="A342" s="3">
        <v>341</v>
      </c>
      <c r="B342" t="s">
        <v>682</v>
      </c>
      <c r="C342" t="s">
        <v>683</v>
      </c>
      <c r="D342" t="str">
        <f>HYPERLINK("https://talan.bank.gov.ua/get-user-certificate/VpT93BQ5AUqlqLGysKu2","Завантажити сертифікат")</f>
        <v>Завантажити сертифікат</v>
      </c>
    </row>
    <row r="343" spans="1:4" x14ac:dyDescent="0.3">
      <c r="A343" s="3">
        <v>342</v>
      </c>
      <c r="B343" t="s">
        <v>684</v>
      </c>
      <c r="C343" t="s">
        <v>685</v>
      </c>
      <c r="D343" t="str">
        <f>HYPERLINK("https://talan.bank.gov.ua/get-user-certificate/VpT93CScU_KB6q3cjppl","Завантажити сертифікат")</f>
        <v>Завантажити сертифікат</v>
      </c>
    </row>
    <row r="344" spans="1:4" x14ac:dyDescent="0.3">
      <c r="A344" s="3">
        <v>343</v>
      </c>
      <c r="B344" t="s">
        <v>686</v>
      </c>
      <c r="C344" t="s">
        <v>687</v>
      </c>
      <c r="D344" t="str">
        <f>HYPERLINK("https://talan.bank.gov.ua/get-user-certificate/VpT93q4AlU5ACuDdThhr","Завантажити сертифікат")</f>
        <v>Завантажити сертифікат</v>
      </c>
    </row>
    <row r="345" spans="1:4" x14ac:dyDescent="0.3">
      <c r="A345" s="3">
        <v>344</v>
      </c>
      <c r="B345" t="s">
        <v>688</v>
      </c>
      <c r="C345" t="s">
        <v>689</v>
      </c>
      <c r="D345" t="str">
        <f>HYPERLINK("https://talan.bank.gov.ua/get-user-certificate/VpT93xOoK6FBrTGRJXaa","Завантажити сертифікат")</f>
        <v>Завантажити сертифікат</v>
      </c>
    </row>
    <row r="346" spans="1:4" x14ac:dyDescent="0.3">
      <c r="A346" s="3">
        <v>345</v>
      </c>
      <c r="B346" t="s">
        <v>690</v>
      </c>
      <c r="C346" t="s">
        <v>691</v>
      </c>
      <c r="D346" t="str">
        <f>HYPERLINK("https://talan.bank.gov.ua/get-user-certificate/VpT93W7CQvUNbvQ4gGBJ","Завантажити сертифікат")</f>
        <v>Завантажити сертифікат</v>
      </c>
    </row>
    <row r="347" spans="1:4" x14ac:dyDescent="0.3">
      <c r="A347" s="3">
        <v>346</v>
      </c>
      <c r="B347" t="s">
        <v>692</v>
      </c>
      <c r="C347" t="s">
        <v>693</v>
      </c>
      <c r="D347" t="str">
        <f>HYPERLINK("https://talan.bank.gov.ua/get-user-certificate/VpT93bYrLzbp5Z0TVlIL","Завантажити сертифікат")</f>
        <v>Завантажити сертифікат</v>
      </c>
    </row>
    <row r="348" spans="1:4" x14ac:dyDescent="0.3">
      <c r="A348" s="3">
        <v>347</v>
      </c>
      <c r="B348" t="s">
        <v>694</v>
      </c>
      <c r="C348" t="s">
        <v>695</v>
      </c>
      <c r="D348" t="str">
        <f>HYPERLINK("https://talan.bank.gov.ua/get-user-certificate/VpT93Ug7lCHaBrGW72V2","Завантажити сертифікат")</f>
        <v>Завантажити сертифікат</v>
      </c>
    </row>
    <row r="349" spans="1:4" x14ac:dyDescent="0.3">
      <c r="A349" s="3">
        <v>348</v>
      </c>
      <c r="B349" t="s">
        <v>696</v>
      </c>
      <c r="C349" t="s">
        <v>697</v>
      </c>
      <c r="D349" t="str">
        <f>HYPERLINK("https://talan.bank.gov.ua/get-user-certificate/VpT93HvPafsr-1Vrft8r","Завантажити сертифікат")</f>
        <v>Завантажити сертифікат</v>
      </c>
    </row>
    <row r="350" spans="1:4" x14ac:dyDescent="0.3">
      <c r="A350" s="3">
        <v>349</v>
      </c>
      <c r="B350" t="s">
        <v>698</v>
      </c>
      <c r="C350" t="s">
        <v>699</v>
      </c>
      <c r="D350" t="str">
        <f>HYPERLINK("https://talan.bank.gov.ua/get-user-certificate/VpT93XvufcVzGj9EhH3f","Завантажити сертифікат")</f>
        <v>Завантажити сертифікат</v>
      </c>
    </row>
    <row r="351" spans="1:4" x14ac:dyDescent="0.3">
      <c r="A351" s="3">
        <v>350</v>
      </c>
      <c r="B351" t="s">
        <v>700</v>
      </c>
      <c r="C351" t="s">
        <v>701</v>
      </c>
      <c r="D351" t="str">
        <f>HYPERLINK("https://talan.bank.gov.ua/get-user-certificate/VpT93BLvKaE-CKiQKqDP","Завантажити сертифікат")</f>
        <v>Завантажити сертифікат</v>
      </c>
    </row>
    <row r="352" spans="1:4" x14ac:dyDescent="0.3">
      <c r="A352" s="3">
        <v>351</v>
      </c>
      <c r="B352" t="s">
        <v>702</v>
      </c>
      <c r="C352" t="s">
        <v>703</v>
      </c>
      <c r="D352" t="str">
        <f>HYPERLINK("https://talan.bank.gov.ua/get-user-certificate/VpT93BsGcieBYtAALSLR","Завантажити сертифікат")</f>
        <v>Завантажити сертифікат</v>
      </c>
    </row>
    <row r="353" spans="1:4" x14ac:dyDescent="0.3">
      <c r="A353" s="3">
        <v>352</v>
      </c>
      <c r="B353" t="s">
        <v>704</v>
      </c>
      <c r="C353" t="s">
        <v>705</v>
      </c>
      <c r="D353" t="str">
        <f>HYPERLINK("https://talan.bank.gov.ua/get-user-certificate/VpT93AlyxwY5npqUzHsK","Завантажити сертифікат")</f>
        <v>Завантажити сертифікат</v>
      </c>
    </row>
    <row r="354" spans="1:4" x14ac:dyDescent="0.3">
      <c r="A354" s="3">
        <v>353</v>
      </c>
      <c r="B354" t="s">
        <v>706</v>
      </c>
      <c r="C354" t="s">
        <v>707</v>
      </c>
      <c r="D354" t="str">
        <f>HYPERLINK("https://talan.bank.gov.ua/get-user-certificate/VpT93PvsPGLVDb_OMfv7","Завантажити сертифікат")</f>
        <v>Завантажити сертифікат</v>
      </c>
    </row>
    <row r="355" spans="1:4" x14ac:dyDescent="0.3">
      <c r="A355" s="3">
        <v>354</v>
      </c>
      <c r="B355" t="s">
        <v>708</v>
      </c>
      <c r="C355" t="s">
        <v>709</v>
      </c>
      <c r="D355" t="str">
        <f>HYPERLINK("https://talan.bank.gov.ua/get-user-certificate/VpT938uJEK5viu5uwiyY","Завантажити сертифікат")</f>
        <v>Завантажити сертифікат</v>
      </c>
    </row>
    <row r="356" spans="1:4" x14ac:dyDescent="0.3">
      <c r="A356" s="3">
        <v>355</v>
      </c>
      <c r="B356" t="s">
        <v>710</v>
      </c>
      <c r="C356" t="s">
        <v>711</v>
      </c>
      <c r="D356" t="str">
        <f>HYPERLINK("https://talan.bank.gov.ua/get-user-certificate/VpT93Jz8EjZ1r9OmqxHO","Завантажити сертифікат")</f>
        <v>Завантажити сертифікат</v>
      </c>
    </row>
    <row r="357" spans="1:4" x14ac:dyDescent="0.3">
      <c r="A357" s="3">
        <v>356</v>
      </c>
      <c r="B357" t="s">
        <v>712</v>
      </c>
      <c r="C357" t="s">
        <v>713</v>
      </c>
      <c r="D357" t="str">
        <f>HYPERLINK("https://talan.bank.gov.ua/get-user-certificate/VpT933BQoLMP1icHkuF_","Завантажити сертифікат")</f>
        <v>Завантажити сертифікат</v>
      </c>
    </row>
    <row r="358" spans="1:4" x14ac:dyDescent="0.3">
      <c r="A358" s="3">
        <v>357</v>
      </c>
      <c r="B358" t="s">
        <v>714</v>
      </c>
      <c r="C358" t="s">
        <v>715</v>
      </c>
      <c r="D358" t="str">
        <f>HYPERLINK("https://talan.bank.gov.ua/get-user-certificate/VpT93WW3n7bpdnizr9SY","Завантажити сертифікат")</f>
        <v>Завантажити сертифікат</v>
      </c>
    </row>
    <row r="359" spans="1:4" x14ac:dyDescent="0.3">
      <c r="A359" s="3">
        <v>358</v>
      </c>
      <c r="B359" t="s">
        <v>716</v>
      </c>
      <c r="C359" t="s">
        <v>717</v>
      </c>
      <c r="D359" t="str">
        <f>HYPERLINK("https://talan.bank.gov.ua/get-user-certificate/VpT93k23IsoFxhAIvhsO","Завантажити сертифікат")</f>
        <v>Завантажити сертифікат</v>
      </c>
    </row>
    <row r="360" spans="1:4" x14ac:dyDescent="0.3">
      <c r="A360" s="3">
        <v>359</v>
      </c>
      <c r="B360" t="s">
        <v>718</v>
      </c>
      <c r="C360" t="s">
        <v>719</v>
      </c>
      <c r="D360" t="str">
        <f>HYPERLINK("https://talan.bank.gov.ua/get-user-certificate/VpT934hXUOlagr4nN_T8","Завантажити сертифікат")</f>
        <v>Завантажити сертифікат</v>
      </c>
    </row>
    <row r="361" spans="1:4" x14ac:dyDescent="0.3">
      <c r="A361" s="3">
        <v>360</v>
      </c>
      <c r="B361" t="s">
        <v>720</v>
      </c>
      <c r="C361" t="s">
        <v>721</v>
      </c>
      <c r="D361" t="str">
        <f>HYPERLINK("https://talan.bank.gov.ua/get-user-certificate/VpT93Sqfz-ocT9ftsB63","Завантажити сертифікат")</f>
        <v>Завантажити сертифікат</v>
      </c>
    </row>
    <row r="362" spans="1:4" x14ac:dyDescent="0.3">
      <c r="A362" s="3">
        <v>361</v>
      </c>
      <c r="B362" t="s">
        <v>722</v>
      </c>
      <c r="C362" t="s">
        <v>723</v>
      </c>
      <c r="D362" t="str">
        <f>HYPERLINK("https://talan.bank.gov.ua/get-user-certificate/VpT93Cork9zYy_lebdxq","Завантажити сертифікат")</f>
        <v>Завантажити сертифікат</v>
      </c>
    </row>
    <row r="363" spans="1:4" x14ac:dyDescent="0.3">
      <c r="A363" s="3">
        <v>362</v>
      </c>
      <c r="B363" t="s">
        <v>724</v>
      </c>
      <c r="C363" t="s">
        <v>725</v>
      </c>
      <c r="D363" t="str">
        <f>HYPERLINK("https://talan.bank.gov.ua/get-user-certificate/VpT93ojasmao-qCYNvKZ","Завантажити сертифікат")</f>
        <v>Завантажити сертифікат</v>
      </c>
    </row>
    <row r="364" spans="1:4" x14ac:dyDescent="0.3">
      <c r="A364" s="3">
        <v>363</v>
      </c>
      <c r="B364" t="s">
        <v>726</v>
      </c>
      <c r="C364" t="s">
        <v>727</v>
      </c>
      <c r="D364" t="str">
        <f>HYPERLINK("https://talan.bank.gov.ua/get-user-certificate/VpT93UqdIz8hbPvprmA9","Завантажити сертифікат")</f>
        <v>Завантажити сертифікат</v>
      </c>
    </row>
    <row r="365" spans="1:4" x14ac:dyDescent="0.3">
      <c r="A365" s="3">
        <v>364</v>
      </c>
      <c r="B365" t="s">
        <v>728</v>
      </c>
      <c r="C365" t="s">
        <v>729</v>
      </c>
      <c r="D365" t="str">
        <f>HYPERLINK("https://talan.bank.gov.ua/get-user-certificate/VpT93btovWFZzuk-ANsF","Завантажити сертифікат")</f>
        <v>Завантажити сертифікат</v>
      </c>
    </row>
    <row r="366" spans="1:4" x14ac:dyDescent="0.3">
      <c r="A366" s="3">
        <v>365</v>
      </c>
      <c r="B366" t="s">
        <v>730</v>
      </c>
      <c r="C366" t="s">
        <v>731</v>
      </c>
      <c r="D366" t="str">
        <f>HYPERLINK("https://talan.bank.gov.ua/get-user-certificate/VpT93IKX_503irB2unM2","Завантажити сертифікат")</f>
        <v>Завантажити сертифікат</v>
      </c>
    </row>
    <row r="367" spans="1:4" x14ac:dyDescent="0.3">
      <c r="A367" s="3">
        <v>366</v>
      </c>
      <c r="B367" t="s">
        <v>732</v>
      </c>
      <c r="C367" t="s">
        <v>733</v>
      </c>
      <c r="D367" t="str">
        <f>HYPERLINK("https://talan.bank.gov.ua/get-user-certificate/VpT932zw6Xs8pBgCfnlM","Завантажити сертифікат")</f>
        <v>Завантажити сертифікат</v>
      </c>
    </row>
    <row r="368" spans="1:4" x14ac:dyDescent="0.3">
      <c r="A368" s="3">
        <v>367</v>
      </c>
      <c r="B368" t="s">
        <v>734</v>
      </c>
      <c r="C368" t="s">
        <v>735</v>
      </c>
      <c r="D368" t="str">
        <f>HYPERLINK("https://talan.bank.gov.ua/get-user-certificate/VpT932eUJhLUUItVosCt","Завантажити сертифікат")</f>
        <v>Завантажити сертифікат</v>
      </c>
    </row>
    <row r="369" spans="1:4" x14ac:dyDescent="0.3">
      <c r="A369" s="3">
        <v>368</v>
      </c>
      <c r="B369" t="s">
        <v>736</v>
      </c>
      <c r="C369" t="s">
        <v>737</v>
      </c>
      <c r="D369" t="str">
        <f>HYPERLINK("https://talan.bank.gov.ua/get-user-certificate/VpT93fwtN1Z82-C9sBxx","Завантажити сертифікат")</f>
        <v>Завантажити сертифікат</v>
      </c>
    </row>
    <row r="370" spans="1:4" x14ac:dyDescent="0.3">
      <c r="A370" s="3">
        <v>369</v>
      </c>
      <c r="B370" t="s">
        <v>738</v>
      </c>
      <c r="C370" t="s">
        <v>739</v>
      </c>
      <c r="D370" t="str">
        <f>HYPERLINK("https://talan.bank.gov.ua/get-user-certificate/VpT935A_wVseM8ElpcVO","Завантажити сертифікат")</f>
        <v>Завантажити сертифікат</v>
      </c>
    </row>
    <row r="371" spans="1:4" x14ac:dyDescent="0.3">
      <c r="A371" s="3">
        <v>370</v>
      </c>
      <c r="B371" t="s">
        <v>740</v>
      </c>
      <c r="C371" t="s">
        <v>741</v>
      </c>
      <c r="D371" t="str">
        <f>HYPERLINK("https://talan.bank.gov.ua/get-user-certificate/VpT93UOxJclbHbi8KGm5","Завантажити сертифікат")</f>
        <v>Завантажити сертифікат</v>
      </c>
    </row>
    <row r="372" spans="1:4" x14ac:dyDescent="0.3">
      <c r="A372" s="3">
        <v>371</v>
      </c>
      <c r="B372" t="s">
        <v>742</v>
      </c>
      <c r="C372" t="s">
        <v>743</v>
      </c>
      <c r="D372" t="str">
        <f>HYPERLINK("https://talan.bank.gov.ua/get-user-certificate/VpT93CqE4wIvHRps9j-c","Завантажити сертифікат")</f>
        <v>Завантажити сертифікат</v>
      </c>
    </row>
    <row r="373" spans="1:4" x14ac:dyDescent="0.3">
      <c r="A373" s="3">
        <v>372</v>
      </c>
      <c r="B373" t="s">
        <v>744</v>
      </c>
      <c r="C373" t="s">
        <v>745</v>
      </c>
      <c r="D373" t="str">
        <f>HYPERLINK("https://talan.bank.gov.ua/get-user-certificate/VpT93jLOTYzcj89M39oz","Завантажити сертифікат")</f>
        <v>Завантажити сертифікат</v>
      </c>
    </row>
    <row r="374" spans="1:4" x14ac:dyDescent="0.3">
      <c r="A374" s="3">
        <v>373</v>
      </c>
      <c r="B374" t="s">
        <v>746</v>
      </c>
      <c r="C374" t="s">
        <v>747</v>
      </c>
      <c r="D374" t="str">
        <f>HYPERLINK("https://talan.bank.gov.ua/get-user-certificate/VpT93CV19uGQHmXXaGT2","Завантажити сертифікат")</f>
        <v>Завантажити сертифікат</v>
      </c>
    </row>
    <row r="375" spans="1:4" x14ac:dyDescent="0.3">
      <c r="A375" s="3">
        <v>374</v>
      </c>
      <c r="B375" t="s">
        <v>748</v>
      </c>
      <c r="C375" t="s">
        <v>749</v>
      </c>
      <c r="D375" t="str">
        <f>HYPERLINK("https://talan.bank.gov.ua/get-user-certificate/VpT93N_uL77dZqIvjeF6","Завантажити сертифікат")</f>
        <v>Завантажити сертифікат</v>
      </c>
    </row>
    <row r="376" spans="1:4" x14ac:dyDescent="0.3">
      <c r="A376" s="3">
        <v>375</v>
      </c>
      <c r="B376" t="s">
        <v>750</v>
      </c>
      <c r="C376" t="s">
        <v>751</v>
      </c>
      <c r="D376" t="str">
        <f>HYPERLINK("https://talan.bank.gov.ua/get-user-certificate/VpT93pmNp7fQ6NKYEhQ6","Завантажити сертифікат")</f>
        <v>Завантажити сертифікат</v>
      </c>
    </row>
    <row r="377" spans="1:4" x14ac:dyDescent="0.3">
      <c r="A377" s="3">
        <v>376</v>
      </c>
      <c r="B377" t="s">
        <v>752</v>
      </c>
      <c r="C377" t="s">
        <v>753</v>
      </c>
      <c r="D377" t="str">
        <f>HYPERLINK("https://talan.bank.gov.ua/get-user-certificate/VpT93qYu43qJl91Zg-y-","Завантажити сертифікат")</f>
        <v>Завантажити сертифікат</v>
      </c>
    </row>
    <row r="378" spans="1:4" x14ac:dyDescent="0.3">
      <c r="A378" s="3">
        <v>377</v>
      </c>
      <c r="B378" t="s">
        <v>754</v>
      </c>
      <c r="C378" t="s">
        <v>755</v>
      </c>
      <c r="D378" t="str">
        <f>HYPERLINK("https://talan.bank.gov.ua/get-user-certificate/VpT93JBTz65hgOihFiI2","Завантажити сертифікат")</f>
        <v>Завантажити сертифікат</v>
      </c>
    </row>
    <row r="379" spans="1:4" x14ac:dyDescent="0.3">
      <c r="A379" s="3">
        <v>378</v>
      </c>
      <c r="B379" t="s">
        <v>756</v>
      </c>
      <c r="C379" t="s">
        <v>757</v>
      </c>
      <c r="D379" t="str">
        <f>HYPERLINK("https://talan.bank.gov.ua/get-user-certificate/VpT93HjfKtGGP3RRrUjC","Завантажити сертифікат")</f>
        <v>Завантажити сертифікат</v>
      </c>
    </row>
    <row r="380" spans="1:4" x14ac:dyDescent="0.3">
      <c r="A380" s="3">
        <v>379</v>
      </c>
      <c r="B380" t="s">
        <v>758</v>
      </c>
      <c r="C380" t="s">
        <v>759</v>
      </c>
      <c r="D380" t="str">
        <f>HYPERLINK("https://talan.bank.gov.ua/get-user-certificate/VpT93Tebyz7DLQ04-BKv","Завантажити сертифікат")</f>
        <v>Завантажити сертифікат</v>
      </c>
    </row>
    <row r="381" spans="1:4" x14ac:dyDescent="0.3">
      <c r="A381" s="3">
        <v>380</v>
      </c>
      <c r="B381" t="s">
        <v>760</v>
      </c>
      <c r="C381" t="s">
        <v>761</v>
      </c>
      <c r="D381" t="str">
        <f>HYPERLINK("https://talan.bank.gov.ua/get-user-certificate/VpT93PKhxTW5zS2-zCuH","Завантажити сертифікат")</f>
        <v>Завантажити сертифікат</v>
      </c>
    </row>
    <row r="382" spans="1:4" x14ac:dyDescent="0.3">
      <c r="A382" s="3">
        <v>381</v>
      </c>
      <c r="B382" t="s">
        <v>762</v>
      </c>
      <c r="C382" t="s">
        <v>763</v>
      </c>
      <c r="D382" t="str">
        <f>HYPERLINK("https://talan.bank.gov.ua/get-user-certificate/VpT93Q6cM_Rzpf0XxpmV","Завантажити сертифікат")</f>
        <v>Завантажити сертифікат</v>
      </c>
    </row>
    <row r="383" spans="1:4" x14ac:dyDescent="0.3">
      <c r="A383" s="3">
        <v>382</v>
      </c>
      <c r="B383" t="s">
        <v>764</v>
      </c>
      <c r="C383" t="s">
        <v>765</v>
      </c>
      <c r="D383" t="str">
        <f>HYPERLINK("https://talan.bank.gov.ua/get-user-certificate/VpT93daaLXMgPyDKWoOz","Завантажити сертифікат")</f>
        <v>Завантажити сертифікат</v>
      </c>
    </row>
    <row r="384" spans="1:4" x14ac:dyDescent="0.3">
      <c r="A384" s="3">
        <v>383</v>
      </c>
      <c r="B384" t="s">
        <v>766</v>
      </c>
      <c r="C384" t="s">
        <v>767</v>
      </c>
      <c r="D384" t="str">
        <f>HYPERLINK("https://talan.bank.gov.ua/get-user-certificate/VpT93dRdZJ8UkZE-yIZz","Завантажити сертифікат")</f>
        <v>Завантажити сертифікат</v>
      </c>
    </row>
    <row r="385" spans="1:4" x14ac:dyDescent="0.3">
      <c r="A385" s="3">
        <v>384</v>
      </c>
      <c r="B385" t="s">
        <v>768</v>
      </c>
      <c r="C385" t="s">
        <v>769</v>
      </c>
      <c r="D385" t="str">
        <f>HYPERLINK("https://talan.bank.gov.ua/get-user-certificate/VpT93iKNhBwsn3tU9sj3","Завантажити сертифікат")</f>
        <v>Завантажити сертифікат</v>
      </c>
    </row>
    <row r="386" spans="1:4" x14ac:dyDescent="0.3">
      <c r="A386" s="3">
        <v>385</v>
      </c>
      <c r="B386" t="s">
        <v>770</v>
      </c>
      <c r="C386" t="s">
        <v>771</v>
      </c>
      <c r="D386" t="str">
        <f>HYPERLINK("https://talan.bank.gov.ua/get-user-certificate/VpT93GwXLVubfHUng7by","Завантажити сертифікат")</f>
        <v>Завантажити сертифікат</v>
      </c>
    </row>
    <row r="387" spans="1:4" x14ac:dyDescent="0.3">
      <c r="A387" s="3">
        <v>386</v>
      </c>
      <c r="B387" t="s">
        <v>772</v>
      </c>
      <c r="C387" t="s">
        <v>773</v>
      </c>
      <c r="D387" t="str">
        <f>HYPERLINK("https://talan.bank.gov.ua/get-user-certificate/VpT93647A6SuItDHqlS1","Завантажити сертифікат")</f>
        <v>Завантажити сертифікат</v>
      </c>
    </row>
    <row r="388" spans="1:4" x14ac:dyDescent="0.3">
      <c r="A388" s="3">
        <v>387</v>
      </c>
      <c r="B388" t="s">
        <v>774</v>
      </c>
      <c r="C388" t="s">
        <v>775</v>
      </c>
      <c r="D388" t="str">
        <f>HYPERLINK("https://talan.bank.gov.ua/get-user-certificate/VpT93fsVlTAY6xntePfV","Завантажити сертифікат")</f>
        <v>Завантажити сертифікат</v>
      </c>
    </row>
    <row r="389" spans="1:4" x14ac:dyDescent="0.3">
      <c r="A389" s="3">
        <v>388</v>
      </c>
      <c r="B389" t="s">
        <v>776</v>
      </c>
      <c r="C389" t="s">
        <v>777</v>
      </c>
      <c r="D389" t="str">
        <f>HYPERLINK("https://talan.bank.gov.ua/get-user-certificate/VpT93baswLXmL5GCz9qJ","Завантажити сертифікат")</f>
        <v>Завантажити сертифікат</v>
      </c>
    </row>
    <row r="390" spans="1:4" x14ac:dyDescent="0.3">
      <c r="A390" s="3">
        <v>389</v>
      </c>
      <c r="B390" t="s">
        <v>778</v>
      </c>
      <c r="C390" t="s">
        <v>779</v>
      </c>
      <c r="D390" t="str">
        <f>HYPERLINK("https://talan.bank.gov.ua/get-user-certificate/VpT932CbhgAGbIi5xiOV","Завантажити сертифікат")</f>
        <v>Завантажити сертифікат</v>
      </c>
    </row>
    <row r="391" spans="1:4" x14ac:dyDescent="0.3">
      <c r="A391" s="3">
        <v>390</v>
      </c>
      <c r="B391" t="s">
        <v>780</v>
      </c>
      <c r="C391" t="s">
        <v>781</v>
      </c>
      <c r="D391" t="str">
        <f>HYPERLINK("https://talan.bank.gov.ua/get-user-certificate/VpT93pY6AMTXHZ-sPTyS","Завантажити сертифікат")</f>
        <v>Завантажити сертифікат</v>
      </c>
    </row>
    <row r="392" spans="1:4" x14ac:dyDescent="0.3">
      <c r="A392" s="3">
        <v>391</v>
      </c>
      <c r="B392" t="s">
        <v>782</v>
      </c>
      <c r="C392" t="s">
        <v>783</v>
      </c>
      <c r="D392" t="str">
        <f>HYPERLINK("https://talan.bank.gov.ua/get-user-certificate/VpT93MTLUlLQmPNG6Esn","Завантажити сертифікат")</f>
        <v>Завантажити сертифікат</v>
      </c>
    </row>
    <row r="393" spans="1:4" x14ac:dyDescent="0.3">
      <c r="A393" s="3">
        <v>392</v>
      </c>
      <c r="B393" t="s">
        <v>784</v>
      </c>
      <c r="C393" t="s">
        <v>785</v>
      </c>
      <c r="D393" t="str">
        <f>HYPERLINK("https://talan.bank.gov.ua/get-user-certificate/VpT93HG1z1mCsAEdsNRH","Завантажити сертифікат")</f>
        <v>Завантажити сертифікат</v>
      </c>
    </row>
    <row r="394" spans="1:4" x14ac:dyDescent="0.3">
      <c r="A394" s="3">
        <v>393</v>
      </c>
      <c r="B394" t="s">
        <v>786</v>
      </c>
      <c r="C394" t="s">
        <v>787</v>
      </c>
      <c r="D394" t="str">
        <f>HYPERLINK("https://talan.bank.gov.ua/get-user-certificate/VpT93i3JLLoykaq8EUCM","Завантажити сертифікат")</f>
        <v>Завантажити сертифікат</v>
      </c>
    </row>
    <row r="395" spans="1:4" x14ac:dyDescent="0.3">
      <c r="A395" s="3">
        <v>394</v>
      </c>
      <c r="B395" t="s">
        <v>788</v>
      </c>
      <c r="C395" t="s">
        <v>789</v>
      </c>
      <c r="D395" t="str">
        <f>HYPERLINK("https://talan.bank.gov.ua/get-user-certificate/VpT93oTMLQKYsy1GME-2","Завантажити сертифікат")</f>
        <v>Завантажити сертифікат</v>
      </c>
    </row>
    <row r="396" spans="1:4" x14ac:dyDescent="0.3">
      <c r="A396" s="3">
        <v>395</v>
      </c>
      <c r="B396" t="s">
        <v>790</v>
      </c>
      <c r="C396" t="s">
        <v>791</v>
      </c>
      <c r="D396" t="str">
        <f>HYPERLINK("https://talan.bank.gov.ua/get-user-certificate/VpT93PeZqVvKfIc44SKF","Завантажити сертифікат")</f>
        <v>Завантажити сертифікат</v>
      </c>
    </row>
    <row r="397" spans="1:4" x14ac:dyDescent="0.3">
      <c r="A397" s="3">
        <v>396</v>
      </c>
      <c r="B397" t="s">
        <v>792</v>
      </c>
      <c r="C397" t="s">
        <v>793</v>
      </c>
      <c r="D397" t="str">
        <f>HYPERLINK("https://talan.bank.gov.ua/get-user-certificate/VpT93ES_DPam-QVPwwCy","Завантажити сертифікат")</f>
        <v>Завантажити сертифікат</v>
      </c>
    </row>
    <row r="398" spans="1:4" x14ac:dyDescent="0.3">
      <c r="A398" s="3">
        <v>397</v>
      </c>
      <c r="B398" t="s">
        <v>794</v>
      </c>
      <c r="C398" t="s">
        <v>795</v>
      </c>
      <c r="D398" t="str">
        <f>HYPERLINK("https://talan.bank.gov.ua/get-user-certificate/VpT938b31xhCUQ4XBXbe","Завантажити сертифікат")</f>
        <v>Завантажити сертифікат</v>
      </c>
    </row>
    <row r="399" spans="1:4" x14ac:dyDescent="0.3">
      <c r="A399" s="3">
        <v>398</v>
      </c>
      <c r="B399" t="s">
        <v>796</v>
      </c>
      <c r="C399" t="s">
        <v>797</v>
      </c>
      <c r="D399" t="str">
        <f>HYPERLINK("https://talan.bank.gov.ua/get-user-certificate/VpT9344PY468NFmVRXcy","Завантажити сертифікат")</f>
        <v>Завантажити сертифікат</v>
      </c>
    </row>
    <row r="400" spans="1:4" x14ac:dyDescent="0.3">
      <c r="A400" s="3">
        <v>399</v>
      </c>
      <c r="B400" t="s">
        <v>798</v>
      </c>
      <c r="C400" t="s">
        <v>799</v>
      </c>
      <c r="D400" t="str">
        <f>HYPERLINK("https://talan.bank.gov.ua/get-user-certificate/VpT93cE2HHOEGlxPM8zd","Завантажити сертифікат")</f>
        <v>Завантажити сертифікат</v>
      </c>
    </row>
    <row r="401" spans="1:4" x14ac:dyDescent="0.3">
      <c r="A401" s="3">
        <v>400</v>
      </c>
      <c r="B401" t="s">
        <v>800</v>
      </c>
      <c r="C401" t="s">
        <v>801</v>
      </c>
      <c r="D401" t="str">
        <f>HYPERLINK("https://talan.bank.gov.ua/get-user-certificate/VpT931tSbp1eod0HO26z","Завантажити сертифікат")</f>
        <v>Завантажити сертифікат</v>
      </c>
    </row>
    <row r="402" spans="1:4" x14ac:dyDescent="0.3">
      <c r="A402" s="3">
        <v>401</v>
      </c>
      <c r="B402" t="s">
        <v>802</v>
      </c>
      <c r="C402" t="s">
        <v>803</v>
      </c>
      <c r="D402" t="str">
        <f>HYPERLINK("https://talan.bank.gov.ua/get-user-certificate/VpT93A28YgfxlASE4dEk","Завантажити сертифікат")</f>
        <v>Завантажити сертифікат</v>
      </c>
    </row>
    <row r="403" spans="1:4" x14ac:dyDescent="0.3">
      <c r="A403" s="3">
        <v>402</v>
      </c>
      <c r="B403" t="s">
        <v>804</v>
      </c>
      <c r="C403" t="s">
        <v>805</v>
      </c>
      <c r="D403" t="str">
        <f>HYPERLINK("https://talan.bank.gov.ua/get-user-certificate/VpT93lxhzyvA6Pac_PG8","Завантажити сертифікат")</f>
        <v>Завантажити сертифікат</v>
      </c>
    </row>
    <row r="404" spans="1:4" x14ac:dyDescent="0.3">
      <c r="A404" s="3">
        <v>403</v>
      </c>
      <c r="B404" t="s">
        <v>806</v>
      </c>
      <c r="C404" t="s">
        <v>807</v>
      </c>
      <c r="D404" t="str">
        <f>HYPERLINK("https://talan.bank.gov.ua/get-user-certificate/VpT934tYO3mrS0cGgBlI","Завантажити сертифікат")</f>
        <v>Завантажити сертифікат</v>
      </c>
    </row>
    <row r="405" spans="1:4" x14ac:dyDescent="0.3">
      <c r="A405" s="3">
        <v>404</v>
      </c>
      <c r="B405" t="s">
        <v>808</v>
      </c>
      <c r="C405" t="s">
        <v>809</v>
      </c>
      <c r="D405" t="str">
        <f>HYPERLINK("https://talan.bank.gov.ua/get-user-certificate/VpT93by527GkkY_pU7Ij","Завантажити сертифікат")</f>
        <v>Завантажити сертифікат</v>
      </c>
    </row>
    <row r="406" spans="1:4" x14ac:dyDescent="0.3">
      <c r="A406" s="3">
        <v>405</v>
      </c>
      <c r="B406" t="s">
        <v>810</v>
      </c>
      <c r="C406" t="s">
        <v>811</v>
      </c>
      <c r="D406" t="str">
        <f>HYPERLINK("https://talan.bank.gov.ua/get-user-certificate/VpT93gejs8iXdFxGnCLL","Завантажити сертифікат")</f>
        <v>Завантажити сертифікат</v>
      </c>
    </row>
    <row r="407" spans="1:4" x14ac:dyDescent="0.3">
      <c r="A407" s="3">
        <v>406</v>
      </c>
      <c r="B407" t="s">
        <v>812</v>
      </c>
      <c r="C407" t="s">
        <v>813</v>
      </c>
      <c r="D407" t="str">
        <f>HYPERLINK("https://talan.bank.gov.ua/get-user-certificate/VpT93JhoAqtqH_Sn4cE8","Завантажити сертифікат")</f>
        <v>Завантажити сертифікат</v>
      </c>
    </row>
    <row r="408" spans="1:4" x14ac:dyDescent="0.3">
      <c r="A408" s="3">
        <v>407</v>
      </c>
      <c r="B408" t="s">
        <v>814</v>
      </c>
      <c r="C408" t="s">
        <v>815</v>
      </c>
      <c r="D408" t="str">
        <f>HYPERLINK("https://talan.bank.gov.ua/get-user-certificate/VpT93qIbXBi6yy440DRP","Завантажити сертифікат")</f>
        <v>Завантажити сертифікат</v>
      </c>
    </row>
    <row r="409" spans="1:4" x14ac:dyDescent="0.3">
      <c r="A409" s="3">
        <v>408</v>
      </c>
      <c r="B409" t="s">
        <v>816</v>
      </c>
      <c r="C409" t="s">
        <v>817</v>
      </c>
      <c r="D409" t="str">
        <f>HYPERLINK("https://talan.bank.gov.ua/get-user-certificate/VpT93gd7RLbTGABKCEQQ","Завантажити сертифікат")</f>
        <v>Завантажити сертифікат</v>
      </c>
    </row>
    <row r="410" spans="1:4" x14ac:dyDescent="0.3">
      <c r="A410" s="3">
        <v>409</v>
      </c>
      <c r="B410" t="s">
        <v>818</v>
      </c>
      <c r="C410" t="s">
        <v>819</v>
      </c>
      <c r="D410" t="str">
        <f>HYPERLINK("https://talan.bank.gov.ua/get-user-certificate/VpT93uoTibzikiQov5xf","Завантажити сертифікат")</f>
        <v>Завантажити сертифікат</v>
      </c>
    </row>
    <row r="411" spans="1:4" x14ac:dyDescent="0.3">
      <c r="A411" s="3">
        <v>410</v>
      </c>
      <c r="B411" t="s">
        <v>820</v>
      </c>
      <c r="C411" t="s">
        <v>821</v>
      </c>
      <c r="D411" t="str">
        <f>HYPERLINK("https://talan.bank.gov.ua/get-user-certificate/VpT93b4JApYU2AkXF2bt","Завантажити сертифікат")</f>
        <v>Завантажити сертифікат</v>
      </c>
    </row>
    <row r="412" spans="1:4" x14ac:dyDescent="0.3">
      <c r="A412" s="3">
        <v>411</v>
      </c>
      <c r="B412" t="s">
        <v>822</v>
      </c>
      <c r="C412" t="s">
        <v>823</v>
      </c>
      <c r="D412" t="str">
        <f>HYPERLINK("https://talan.bank.gov.ua/get-user-certificate/VpT93r13Nv-0LlZfnTXZ","Завантажити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  <hyperlink ref="D5" r:id="rId4" tooltip="Завантажити сертифікат" display="Завантажити сертифікат"/>
    <hyperlink ref="D6" r:id="rId5" tooltip="Завантажити сертифікат" display="Завантажити сертифікат"/>
    <hyperlink ref="D7" r:id="rId6" tooltip="Завантажити сертифікат" display="Завантажити сертифікат"/>
    <hyperlink ref="D8" r:id="rId7" tooltip="Завантажити сертифікат" display="Завантажити сертифікат"/>
    <hyperlink ref="D9" r:id="rId8" tooltip="Завантажити сертифікат" display="Завантажити сертифікат"/>
    <hyperlink ref="D10" r:id="rId9" tooltip="Завантажити сертифікат" display="Завантажити сертифікат"/>
    <hyperlink ref="D11" r:id="rId10" tooltip="Завантажити сертифікат" display="Завантажити сертифікат"/>
    <hyperlink ref="D12" r:id="rId11" tooltip="Завантажити сертифікат" display="Завантажити сертифікат"/>
    <hyperlink ref="D13" r:id="rId12" tooltip="Завантажити сертифікат" display="Завантажити сертифікат"/>
    <hyperlink ref="D14" r:id="rId13" tooltip="Завантажити сертифікат" display="Завантажити сертифікат"/>
    <hyperlink ref="D15" r:id="rId14" tooltip="Завантажити сертифікат" display="Завантажити сертифікат"/>
    <hyperlink ref="D16" r:id="rId15" tooltip="Завантажити сертифікат" display="Завантажити сертифікат"/>
    <hyperlink ref="D17" r:id="rId16" tooltip="Завантажити сертифікат" display="Завантажити сертифікат"/>
    <hyperlink ref="D18" r:id="rId17" tooltip="Завантажити сертифікат" display="Завантажити сертифікат"/>
    <hyperlink ref="D19" r:id="rId18" tooltip="Завантажити сертифікат" display="Завантажити сертифікат"/>
    <hyperlink ref="D20" r:id="rId19" tooltip="Завантажити сертифікат" display="Завантажити сертифікат"/>
    <hyperlink ref="D21" r:id="rId20" tooltip="Завантажити сертифікат" display="Завантажити сертифікат"/>
    <hyperlink ref="D22" r:id="rId21" tooltip="Завантажити сертифікат" display="Завантажити сертифікат"/>
    <hyperlink ref="D23" r:id="rId22" tooltip="Завантажити сертифікат" display="Завантажити сертифікат"/>
    <hyperlink ref="D24" r:id="rId23" tooltip="Завантажити сертифікат" display="Завантажити сертифікат"/>
    <hyperlink ref="D25" r:id="rId24" tooltip="Завантажити сертифікат" display="Завантажити сертифікат"/>
    <hyperlink ref="D26" r:id="rId25" tooltip="Завантажити сертифікат" display="Завантажити сертифікат"/>
    <hyperlink ref="D27" r:id="rId26" tooltip="Завантажити сертифікат" display="Завантажити сертифікат"/>
    <hyperlink ref="D28" r:id="rId27" tooltip="Завантажити сертифікат" display="Завантажити сертифікат"/>
    <hyperlink ref="D29" r:id="rId28" tooltip="Завантажити сертифікат" display="Завантажити сертифікат"/>
    <hyperlink ref="D30" r:id="rId29" tooltip="Завантажити сертифікат" display="Завантажити сертифікат"/>
    <hyperlink ref="D31" r:id="rId30" tooltip="Завантажити сертифікат" display="Завантажити сертифікат"/>
    <hyperlink ref="D32" r:id="rId31" tooltip="Завантажити сертифікат" display="Завантажити сертифікат"/>
    <hyperlink ref="D33" r:id="rId32" tooltip="Завантажити сертифікат" display="Завантажити сертифікат"/>
    <hyperlink ref="D34" r:id="rId33" tooltip="Завантажити сертифікат" display="Завантажити сертифікат"/>
    <hyperlink ref="D35" r:id="rId34" tooltip="Завантажити сертифікат" display="Завантажити сертифікат"/>
    <hyperlink ref="D36" r:id="rId35" tooltip="Завантажити сертифікат" display="Завантажити сертифікат"/>
    <hyperlink ref="D37" r:id="rId36" tooltip="Завантажити сертифікат" display="Завантажити сертифікат"/>
    <hyperlink ref="D38" r:id="rId37" tooltip="Завантажити сертифікат" display="Завантажити сертифікат"/>
    <hyperlink ref="D39" r:id="rId38" tooltip="Завантажити сертифікат" display="Завантажити сертифікат"/>
    <hyperlink ref="D40" r:id="rId39" tooltip="Завантажити сертифікат" display="Завантажити сертифікат"/>
    <hyperlink ref="D41" r:id="rId40" tooltip="Завантажити сертифікат" display="Завантажити сертифікат"/>
    <hyperlink ref="D42" r:id="rId41" tooltip="Завантажити сертифікат" display="Завантажити сертифікат"/>
    <hyperlink ref="D43" r:id="rId42" tooltip="Завантажити сертифікат" display="Завантажити сертифікат"/>
    <hyperlink ref="D44" r:id="rId43" tooltip="Завантажити сертифікат" display="Завантажити сертифікат"/>
    <hyperlink ref="D45" r:id="rId44" tooltip="Завантажити сертифікат" display="Завантажити сертифікат"/>
    <hyperlink ref="D46" r:id="rId45" tooltip="Завантажити сертифікат" display="Завантажити сертифікат"/>
    <hyperlink ref="D47" r:id="rId46" tooltip="Завантажити сертифікат" display="Завантажити сертифікат"/>
    <hyperlink ref="D48" r:id="rId47" tooltip="Завантажити сертифікат" display="Завантажити сертифікат"/>
    <hyperlink ref="D49" r:id="rId48" tooltip="Завантажити сертифікат" display="Завантажити сертифікат"/>
    <hyperlink ref="D50" r:id="rId49" tooltip="Завантажити сертифікат" display="Завантажити сертифікат"/>
    <hyperlink ref="D51" r:id="rId50" tooltip="Завантажити сертифікат" display="Завантажити сертифікат"/>
    <hyperlink ref="D52" r:id="rId51" tooltip="Завантажити сертифікат" display="Завантажити сертифікат"/>
    <hyperlink ref="D53" r:id="rId52" tooltip="Завантажити сертифікат" display="Завантажити сертифікат"/>
    <hyperlink ref="D54" r:id="rId53" tooltip="Завантажити сертифікат" display="Завантажити сертифікат"/>
    <hyperlink ref="D55" r:id="rId54" tooltip="Завантажити сертифікат" display="Завантажити сертифікат"/>
    <hyperlink ref="D56" r:id="rId55" tooltip="Завантажити сертифікат" display="Завантажити сертифікат"/>
    <hyperlink ref="D57" r:id="rId56" tooltip="Завантажити сертифікат" display="Завантажити сертифікат"/>
    <hyperlink ref="D58" r:id="rId57" tooltip="Завантажити сертифікат" display="Завантажити сертифікат"/>
    <hyperlink ref="D59" r:id="rId58" tooltip="Завантажити сертифікат" display="Завантажити сертифікат"/>
    <hyperlink ref="D60" r:id="rId59" tooltip="Завантажити сертифікат" display="Завантажити сертифікат"/>
    <hyperlink ref="D61" r:id="rId60" tooltip="Завантажити сертифікат" display="Завантажити сертифікат"/>
    <hyperlink ref="D62" r:id="rId61" tooltip="Завантажити сертифікат" display="Завантажити сертифікат"/>
    <hyperlink ref="D63" r:id="rId62" tooltip="Завантажити сертифікат" display="Завантажити сертифікат"/>
    <hyperlink ref="D64" r:id="rId63" tooltip="Завантажити сертифікат" display="Завантажити сертифікат"/>
    <hyperlink ref="D65" r:id="rId64" tooltip="Завантажити сертифікат" display="Завантажити сертифікат"/>
    <hyperlink ref="D66" r:id="rId65" tooltip="Завантажити сертифікат" display="Завантажити сертифікат"/>
    <hyperlink ref="D67" r:id="rId66" tooltip="Завантажити сертифікат" display="Завантажити сертифікат"/>
    <hyperlink ref="D68" r:id="rId67" tooltip="Завантажити сертифікат" display="Завантажити сертифікат"/>
    <hyperlink ref="D69" r:id="rId68" tooltip="Завантажити сертифікат" display="Завантажити сертифікат"/>
    <hyperlink ref="D70" r:id="rId69" tooltip="Завантажити сертифікат" display="Завантажити сертифікат"/>
    <hyperlink ref="D71" r:id="rId70" tooltip="Завантажити сертифікат" display="Завантажити сертифікат"/>
    <hyperlink ref="D72" r:id="rId71" tooltip="Завантажити сертифікат" display="Завантажити сертифікат"/>
    <hyperlink ref="D73" r:id="rId72" tooltip="Завантажити сертифікат" display="Завантажити сертифікат"/>
    <hyperlink ref="D74" r:id="rId73" tooltip="Завантажити сертифікат" display="Завантажити сертифікат"/>
    <hyperlink ref="D75" r:id="rId74" tooltip="Завантажити сертифікат" display="Завантажити сертифікат"/>
    <hyperlink ref="D76" r:id="rId75" tooltip="Завантажити сертифікат" display="Завантажити сертифікат"/>
    <hyperlink ref="D77" r:id="rId76" tooltip="Завантажити сертифікат" display="Завантажити сертифікат"/>
    <hyperlink ref="D78" r:id="rId77" tooltip="Завантажити сертифікат" display="Завантажити сертифікат"/>
    <hyperlink ref="D79" r:id="rId78" tooltip="Завантажити сертифікат" display="Завантажити сертифікат"/>
    <hyperlink ref="D80" r:id="rId79" tooltip="Завантажити сертифікат" display="Завантажити сертифікат"/>
    <hyperlink ref="D81" r:id="rId80" tooltip="Завантажити сертифікат" display="Завантажити сертифікат"/>
    <hyperlink ref="D82" r:id="rId81" tooltip="Завантажити сертифікат" display="Завантажити сертифікат"/>
    <hyperlink ref="D83" r:id="rId82" tooltip="Завантажити сертифікат" display="Завантажити сертифікат"/>
    <hyperlink ref="D84" r:id="rId83" tooltip="Завантажити сертифікат" display="Завантажити сертифікат"/>
    <hyperlink ref="D85" r:id="rId84" tooltip="Завантажити сертифікат" display="Завантажити сертифікат"/>
    <hyperlink ref="D86" r:id="rId85" tooltip="Завантажити сертифікат" display="Завантажити сертифікат"/>
    <hyperlink ref="D87" r:id="rId86" tooltip="Завантажити сертифікат" display="Завантажити сертифікат"/>
    <hyperlink ref="D88" r:id="rId87" tooltip="Завантажити сертифікат" display="Завантажити сертифікат"/>
    <hyperlink ref="D89" r:id="rId88" tooltip="Завантажити сертифікат" display="Завантажити сертифікат"/>
    <hyperlink ref="D90" r:id="rId89" tooltip="Завантажити сертифікат" display="Завантажити сертифікат"/>
    <hyperlink ref="D91" r:id="rId90" tooltip="Завантажити сертифікат" display="Завантажити сертифікат"/>
    <hyperlink ref="D92" r:id="rId91" tooltip="Завантажити сертифікат" display="Завантажити сертифікат"/>
    <hyperlink ref="D93" r:id="rId92" tooltip="Завантажити сертифікат" display="Завантажити сертифікат"/>
    <hyperlink ref="D94" r:id="rId93" tooltip="Завантажити сертифікат" display="Завантажити сертифікат"/>
    <hyperlink ref="D95" r:id="rId94" tooltip="Завантажити сертифікат" display="Завантажити сертифікат"/>
    <hyperlink ref="D96" r:id="rId95" tooltip="Завантажити сертифікат" display="Завантажити сертифікат"/>
    <hyperlink ref="D97" r:id="rId96" tooltip="Завантажити сертифікат" display="Завантажити сертифікат"/>
    <hyperlink ref="D98" r:id="rId97" tooltip="Завантажити сертифікат" display="Завантажити сертифікат"/>
    <hyperlink ref="D99" r:id="rId98" tooltip="Завантажити сертифікат" display="Завантажити сертифікат"/>
    <hyperlink ref="D100" r:id="rId99" tooltip="Завантажити сертифікат" display="Завантажити сертифікат"/>
    <hyperlink ref="D101" r:id="rId100" tooltip="Завантажити сертифікат" display="Завантажити сертифікат"/>
    <hyperlink ref="D102" r:id="rId101" tooltip="Завантажити сертифікат" display="Завантажити сертифікат"/>
    <hyperlink ref="D103" r:id="rId102" tooltip="Завантажити сертифікат" display="Завантажити сертифікат"/>
    <hyperlink ref="D104" r:id="rId103" tooltip="Завантажити сертифікат" display="Завантажити сертифікат"/>
    <hyperlink ref="D105" r:id="rId104" tooltip="Завантажити сертифікат" display="Завантажити сертифікат"/>
    <hyperlink ref="D106" r:id="rId105" tooltip="Завантажити сертифікат" display="Завантажити сертифікат"/>
    <hyperlink ref="D107" r:id="rId106" tooltip="Завантажити сертифікат" display="Завантажити сертифікат"/>
    <hyperlink ref="D108" r:id="rId107" tooltip="Завантажити сертифікат" display="Завантажити сертифікат"/>
    <hyperlink ref="D109" r:id="rId108" tooltip="Завантажити сертифікат" display="Завантажити сертифікат"/>
    <hyperlink ref="D110" r:id="rId109" tooltip="Завантажити сертифікат" display="Завантажити сертифікат"/>
    <hyperlink ref="D111" r:id="rId110" tooltip="Завантажити сертифікат" display="Завантажити сертифікат"/>
    <hyperlink ref="D112" r:id="rId111" tooltip="Завантажити сертифікат" display="Завантажити сертифікат"/>
    <hyperlink ref="D113" r:id="rId112" tooltip="Завантажити сертифікат" display="Завантажити сертифікат"/>
    <hyperlink ref="D114" r:id="rId113" tooltip="Завантажити сертифікат" display="Завантажити сертифікат"/>
    <hyperlink ref="D115" r:id="rId114" tooltip="Завантажити сертифікат" display="Завантажити сертифікат"/>
    <hyperlink ref="D116" r:id="rId115" tooltip="Завантажити сертифікат" display="Завантажити сертифікат"/>
    <hyperlink ref="D117" r:id="rId116" tooltip="Завантажити сертифікат" display="Завантажити сертифікат"/>
    <hyperlink ref="D118" r:id="rId117" tooltip="Завантажити сертифікат" display="Завантажити сертифікат"/>
    <hyperlink ref="D119" r:id="rId118" tooltip="Завантажити сертифікат" display="Завантажити сертифікат"/>
    <hyperlink ref="D120" r:id="rId119" tooltip="Завантажити сертифікат" display="Завантажити сертифікат"/>
    <hyperlink ref="D121" r:id="rId120" tooltip="Завантажити сертифікат" display="Завантажити сертифікат"/>
    <hyperlink ref="D122" r:id="rId121" tooltip="Завантажити сертифікат" display="Завантажити сертифікат"/>
    <hyperlink ref="D123" r:id="rId122" tooltip="Завантажити сертифікат" display="Завантажити сертифікат"/>
    <hyperlink ref="D124" r:id="rId123" tooltip="Завантажити сертифікат" display="Завантажити сертифікат"/>
    <hyperlink ref="D125" r:id="rId124" tooltip="Завантажити сертифікат" display="Завантажити сертифікат"/>
    <hyperlink ref="D126" r:id="rId125" tooltip="Завантажити сертифікат" display="Завантажити сертифікат"/>
    <hyperlink ref="D127" r:id="rId126" tooltip="Завантажити сертифікат" display="Завантажити сертифікат"/>
    <hyperlink ref="D128" r:id="rId127" tooltip="Завантажити сертифікат" display="Завантажити сертифікат"/>
    <hyperlink ref="D129" r:id="rId128" tooltip="Завантажити сертифікат" display="Завантажити сертифікат"/>
    <hyperlink ref="D130" r:id="rId129" tooltip="Завантажити сертифікат" display="Завантажити сертифікат"/>
    <hyperlink ref="D131" r:id="rId130" tooltip="Завантажити сертифікат" display="Завантажити сертифікат"/>
    <hyperlink ref="D132" r:id="rId131" tooltip="Завантажити сертифікат" display="Завантажити сертифікат"/>
    <hyperlink ref="D133" r:id="rId132" tooltip="Завантажити сертифікат" display="Завантажити сертифікат"/>
    <hyperlink ref="D134" r:id="rId133" tooltip="Завантажити сертифікат" display="Завантажити сертифікат"/>
    <hyperlink ref="D135" r:id="rId134" tooltip="Завантажити сертифікат" display="Завантажити сертифікат"/>
    <hyperlink ref="D136" r:id="rId135" tooltip="Завантажити сертифікат" display="Завантажити сертифікат"/>
    <hyperlink ref="D137" r:id="rId136" tooltip="Завантажити сертифікат" display="Завантажити сертифікат"/>
    <hyperlink ref="D138" r:id="rId137" tooltip="Завантажити сертифікат" display="Завантажити сертифікат"/>
    <hyperlink ref="D139" r:id="rId138" tooltip="Завантажити сертифікат" display="Завантажити сертифікат"/>
    <hyperlink ref="D140" r:id="rId139" tooltip="Завантажити сертифікат" display="Завантажити сертифікат"/>
    <hyperlink ref="D141" r:id="rId140" tooltip="Завантажити сертифікат" display="Завантажити сертифікат"/>
    <hyperlink ref="D142" r:id="rId141" tooltip="Завантажити сертифікат" display="Завантажити сертифікат"/>
    <hyperlink ref="D143" r:id="rId142" tooltip="Завантажити сертифікат" display="Завантажити сертифікат"/>
    <hyperlink ref="D144" r:id="rId143" tooltip="Завантажити сертифікат" display="Завантажити сертифікат"/>
    <hyperlink ref="D145" r:id="rId144" tooltip="Завантажити сертифікат" display="Завантажити сертифікат"/>
    <hyperlink ref="D146" r:id="rId145" tooltip="Завантажити сертифікат" display="Завантажити сертифікат"/>
    <hyperlink ref="D147" r:id="rId146" tooltip="Завантажити сертифікат" display="Завантажити сертифікат"/>
    <hyperlink ref="D148" r:id="rId147" tooltip="Завантажити сертифікат" display="Завантажити сертифікат"/>
    <hyperlink ref="D149" r:id="rId148" tooltip="Завантажити сертифікат" display="Завантажити сертифікат"/>
    <hyperlink ref="D150" r:id="rId149" tooltip="Завантажити сертифікат" display="Завантажити сертифікат"/>
    <hyperlink ref="D151" r:id="rId150" tooltip="Завантажити сертифікат" display="Завантажити сертифікат"/>
    <hyperlink ref="D152" r:id="rId151" tooltip="Завантажити сертифікат" display="Завантажити сертифікат"/>
    <hyperlink ref="D153" r:id="rId152" tooltip="Завантажити сертифікат" display="Завантажити сертифікат"/>
    <hyperlink ref="D154" r:id="rId153" tooltip="Завантажити сертифікат" display="Завантажити сертифікат"/>
    <hyperlink ref="D155" r:id="rId154" tooltip="Завантажити сертифікат" display="Завантажити сертифікат"/>
    <hyperlink ref="D156" r:id="rId155" tooltip="Завантажити сертифікат" display="Завантажити сертифікат"/>
    <hyperlink ref="D157" r:id="rId156" tooltip="Завантажити сертифікат" display="Завантажити сертифікат"/>
    <hyperlink ref="D158" r:id="rId157" tooltip="Завантажити сертифікат" display="Завантажити сертифікат"/>
    <hyperlink ref="D159" r:id="rId158" tooltip="Завантажити сертифікат" display="Завантажити сертифікат"/>
    <hyperlink ref="D160" r:id="rId159" tooltip="Завантажити сертифікат" display="Завантажити сертифікат"/>
    <hyperlink ref="D161" r:id="rId160" tooltip="Завантажити сертифікат" display="Завантажити сертифікат"/>
    <hyperlink ref="D162" r:id="rId161" tooltip="Завантажити сертифікат" display="Завантажити сертифікат"/>
    <hyperlink ref="D163" r:id="rId162" tooltip="Завантажити сертифікат" display="Завантажити сертифікат"/>
    <hyperlink ref="D164" r:id="rId163" tooltip="Завантажити сертифікат" display="Завантажити сертифікат"/>
    <hyperlink ref="D165" r:id="rId164" tooltip="Завантажити сертифікат" display="Завантажити сертифікат"/>
    <hyperlink ref="D166" r:id="rId165" tooltip="Завантажити сертифікат" display="Завантажити сертифікат"/>
    <hyperlink ref="D167" r:id="rId166" tooltip="Завантажити сертифікат" display="Завантажити сертифікат"/>
    <hyperlink ref="D168" r:id="rId167" tooltip="Завантажити сертифікат" display="Завантажити сертифікат"/>
    <hyperlink ref="D169" r:id="rId168" tooltip="Завантажити сертифікат" display="Завантажити сертифікат"/>
    <hyperlink ref="D170" r:id="rId169" tooltip="Завантажити сертифікат" display="Завантажити сертифікат"/>
    <hyperlink ref="D171" r:id="rId170" tooltip="Завантажити сертифікат" display="Завантажити сертифікат"/>
    <hyperlink ref="D172" r:id="rId171" tooltip="Завантажити сертифікат" display="Завантажити сертифікат"/>
    <hyperlink ref="D173" r:id="rId172" tooltip="Завантажити сертифікат" display="Завантажити сертифікат"/>
    <hyperlink ref="D174" r:id="rId173" tooltip="Завантажити сертифікат" display="Завантажити сертифікат"/>
    <hyperlink ref="D175" r:id="rId174" tooltip="Завантажити сертифікат" display="Завантажити сертифікат"/>
    <hyperlink ref="D176" r:id="rId175" tooltip="Завантажити сертифікат" display="Завантажити сертифікат"/>
    <hyperlink ref="D177" r:id="rId176" tooltip="Завантажити сертифікат" display="Завантажити сертифікат"/>
    <hyperlink ref="D178" r:id="rId177" tooltip="Завантажити сертифікат" display="Завантажити сертифікат"/>
    <hyperlink ref="D179" r:id="rId178" tooltip="Завантажити сертифікат" display="Завантажити сертифікат"/>
    <hyperlink ref="D180" r:id="rId179" tooltip="Завантажити сертифікат" display="Завантажити сертифікат"/>
    <hyperlink ref="D181" r:id="rId180" tooltip="Завантажити сертифікат" display="Завантажити сертифікат"/>
    <hyperlink ref="D182" r:id="rId181" tooltip="Завантажити сертифікат" display="Завантажити сертифікат"/>
    <hyperlink ref="D183" r:id="rId182" tooltip="Завантажити сертифікат" display="Завантажити сертифікат"/>
    <hyperlink ref="D184" r:id="rId183" tooltip="Завантажити сертифікат" display="Завантажити сертифікат"/>
    <hyperlink ref="D185" r:id="rId184" tooltip="Завантажити сертифікат" display="Завантажити сертифікат"/>
    <hyperlink ref="D186" r:id="rId185" tooltip="Завантажити сертифікат" display="Завантажити сертифікат"/>
    <hyperlink ref="D187" r:id="rId186" tooltip="Завантажити сертифікат" display="Завантажити сертифікат"/>
    <hyperlink ref="D188" r:id="rId187" tooltip="Завантажити сертифікат" display="Завантажити сертифікат"/>
    <hyperlink ref="D189" r:id="rId188" tooltip="Завантажити сертифікат" display="Завантажити сертифікат"/>
    <hyperlink ref="D190" r:id="rId189" tooltip="Завантажити сертифікат" display="Завантажити сертифікат"/>
    <hyperlink ref="D191" r:id="rId190" tooltip="Завантажити сертифікат" display="Завантажити сертифікат"/>
    <hyperlink ref="D192" r:id="rId191" tooltip="Завантажити сертифікат" display="Завантажити сертифікат"/>
    <hyperlink ref="D193" r:id="rId192" tooltip="Завантажити сертифікат" display="Завантажити сертифікат"/>
    <hyperlink ref="D194" r:id="rId193" tooltip="Завантажити сертифікат" display="Завантажити сертифікат"/>
    <hyperlink ref="D195" r:id="rId194" tooltip="Завантажити сертифікат" display="Завантажити сертифікат"/>
    <hyperlink ref="D196" r:id="rId195" tooltip="Завантажити сертифікат" display="Завантажити сертифікат"/>
    <hyperlink ref="D197" r:id="rId196" tooltip="Завантажити сертифікат" display="Завантажити сертифікат"/>
    <hyperlink ref="D198" r:id="rId197" tooltip="Завантажити сертифікат" display="Завантажити сертифікат"/>
    <hyperlink ref="D199" r:id="rId198" tooltip="Завантажити сертифікат" display="Завантажити сертифікат"/>
    <hyperlink ref="D200" r:id="rId199" tooltip="Завантажити сертифікат" display="Завантажити сертифікат"/>
    <hyperlink ref="D201" r:id="rId200" tooltip="Завантажити сертифікат" display="Завантажити сертифікат"/>
    <hyperlink ref="D202" r:id="rId201" tooltip="Завантажити сертифікат" display="Завантажити сертифікат"/>
    <hyperlink ref="D203" r:id="rId202" tooltip="Завантажити сертифікат" display="Завантажити сертифікат"/>
    <hyperlink ref="D204" r:id="rId203" tooltip="Завантажити сертифікат" display="Завантажити сертифікат"/>
    <hyperlink ref="D205" r:id="rId204" tooltip="Завантажити сертифікат" display="Завантажити сертифікат"/>
    <hyperlink ref="D206" r:id="rId205" tooltip="Завантажити сертифікат" display="Завантажити сертифікат"/>
    <hyperlink ref="D207" r:id="rId206" tooltip="Завантажити сертифікат" display="Завантажити сертифікат"/>
    <hyperlink ref="D208" r:id="rId207" tooltip="Завантажити сертифікат" display="Завантажити сертифікат"/>
    <hyperlink ref="D209" r:id="rId208" tooltip="Завантажити сертифікат" display="Завантажити сертифікат"/>
    <hyperlink ref="D210" r:id="rId209" tooltip="Завантажити сертифікат" display="Завантажити сертифікат"/>
    <hyperlink ref="D211" r:id="rId210" tooltip="Завантажити сертифікат" display="Завантажити сертифікат"/>
    <hyperlink ref="D212" r:id="rId211" tooltip="Завантажити сертифікат" display="Завантажити сертифікат"/>
    <hyperlink ref="D213" r:id="rId212" tooltip="Завантажити сертифікат" display="Завантажити сертифікат"/>
    <hyperlink ref="D214" r:id="rId213" tooltip="Завантажити сертифікат" display="Завантажити сертифікат"/>
    <hyperlink ref="D215" r:id="rId214" tooltip="Завантажити сертифікат" display="Завантажити сертифікат"/>
    <hyperlink ref="D216" r:id="rId215" tooltip="Завантажити сертифікат" display="Завантажити сертифікат"/>
    <hyperlink ref="D217" r:id="rId216" tooltip="Завантажити сертифікат" display="Завантажити сертифікат"/>
    <hyperlink ref="D218" r:id="rId217" tooltip="Завантажити сертифікат" display="Завантажити сертифікат"/>
    <hyperlink ref="D219" r:id="rId218" tooltip="Завантажити сертифікат" display="Завантажити сертифікат"/>
    <hyperlink ref="D220" r:id="rId219" tooltip="Завантажити сертифікат" display="Завантажити сертифікат"/>
    <hyperlink ref="D221" r:id="rId220" tooltip="Завантажити сертифікат" display="Завантажити сертифікат"/>
    <hyperlink ref="D222" r:id="rId221" tooltip="Завантажити сертифікат" display="Завантажити сертифікат"/>
    <hyperlink ref="D223" r:id="rId222" tooltip="Завантажити сертифікат" display="Завантажити сертифікат"/>
    <hyperlink ref="D224" r:id="rId223" tooltip="Завантажити сертифікат" display="Завантажити сертифікат"/>
    <hyperlink ref="D225" r:id="rId224" tooltip="Завантажити сертифікат" display="Завантажити сертифікат"/>
    <hyperlink ref="D226" r:id="rId225" tooltip="Завантажити сертифікат" display="Завантажити сертифікат"/>
    <hyperlink ref="D227" r:id="rId226" tooltip="Завантажити сертифікат" display="Завантажити сертифікат"/>
    <hyperlink ref="D228" r:id="rId227" tooltip="Завантажити сертифікат" display="Завантажити сертифікат"/>
    <hyperlink ref="D229" r:id="rId228" tooltip="Завантажити сертифікат" display="Завантажити сертифікат"/>
    <hyperlink ref="D230" r:id="rId229" tooltip="Завантажити сертифікат" display="Завантажити сертифікат"/>
    <hyperlink ref="D231" r:id="rId230" tooltip="Завантажити сертифікат" display="Завантажити сертифікат"/>
    <hyperlink ref="D232" r:id="rId231" tooltip="Завантажити сертифікат" display="Завантажити сертифікат"/>
    <hyperlink ref="D233" r:id="rId232" tooltip="Завантажити сертифікат" display="Завантажити сертифікат"/>
    <hyperlink ref="D234" r:id="rId233" tooltip="Завантажити сертифікат" display="Завантажити сертифікат"/>
    <hyperlink ref="D235" r:id="rId234" tooltip="Завантажити сертифікат" display="Завантажити сертифікат"/>
    <hyperlink ref="D236" r:id="rId235" tooltip="Завантажити сертифікат" display="Завантажити сертифікат"/>
    <hyperlink ref="D237" r:id="rId236" tooltip="Завантажити сертифікат" display="Завантажити сертифікат"/>
    <hyperlink ref="D238" r:id="rId237" tooltip="Завантажити сертифікат" display="Завантажити сертифікат"/>
    <hyperlink ref="D239" r:id="rId238" tooltip="Завантажити сертифікат" display="Завантажити сертифікат"/>
    <hyperlink ref="D240" r:id="rId239" tooltip="Завантажити сертифікат" display="Завантажити сертифікат"/>
    <hyperlink ref="D241" r:id="rId240" tooltip="Завантажити сертифікат" display="Завантажити сертифікат"/>
    <hyperlink ref="D242" r:id="rId241" tooltip="Завантажити сертифікат" display="Завантажити сертифікат"/>
    <hyperlink ref="D243" r:id="rId242" tooltip="Завантажити сертифікат" display="Завантажити сертифікат"/>
    <hyperlink ref="D244" r:id="rId243" tooltip="Завантажити сертифікат" display="Завантажити сертифікат"/>
    <hyperlink ref="D245" r:id="rId244" tooltip="Завантажити сертифікат" display="Завантажити сертифікат"/>
    <hyperlink ref="D246" r:id="rId245" tooltip="Завантажити сертифікат" display="Завантажити сертифікат"/>
    <hyperlink ref="D247" r:id="rId246" tooltip="Завантажити сертифікат" display="Завантажити сертифікат"/>
    <hyperlink ref="D248" r:id="rId247" tooltip="Завантажити сертифікат" display="Завантажити сертифікат"/>
    <hyperlink ref="D249" r:id="rId248" tooltip="Завантажити сертифікат" display="Завантажити сертифікат"/>
    <hyperlink ref="D250" r:id="rId249" tooltip="Завантажити сертифікат" display="Завантажити сертифікат"/>
    <hyperlink ref="D251" r:id="rId250" tooltip="Завантажити сертифікат" display="Завантажити сертифікат"/>
    <hyperlink ref="D252" r:id="rId251" tooltip="Завантажити сертифікат" display="Завантажити сертифікат"/>
    <hyperlink ref="D253" r:id="rId252" tooltip="Завантажити сертифікат" display="Завантажити сертифікат"/>
    <hyperlink ref="D254" r:id="rId253" tooltip="Завантажити сертифікат" display="Завантажити сертифікат"/>
    <hyperlink ref="D255" r:id="rId254" tooltip="Завантажити сертифікат" display="Завантажити сертифікат"/>
    <hyperlink ref="D256" r:id="rId255" tooltip="Завантажити сертифікат" display="Завантажити сертифікат"/>
    <hyperlink ref="D257" r:id="rId256" tooltip="Завантажити сертифікат" display="Завантажити сертифікат"/>
    <hyperlink ref="D258" r:id="rId257" tooltip="Завантажити сертифікат" display="Завантажити сертифікат"/>
    <hyperlink ref="D259" r:id="rId258" tooltip="Завантажити сертифікат" display="Завантажити сертифікат"/>
    <hyperlink ref="D260" r:id="rId259" tooltip="Завантажити сертифікат" display="Завантажити сертифікат"/>
    <hyperlink ref="D261" r:id="rId260" tooltip="Завантажити сертифікат" display="Завантажити сертифікат"/>
    <hyperlink ref="D262" r:id="rId261" tooltip="Завантажити сертифікат" display="Завантажити сертифікат"/>
    <hyperlink ref="D263" r:id="rId262" tooltip="Завантажити сертифікат" display="Завантажити сертифікат"/>
    <hyperlink ref="D264" r:id="rId263" tooltip="Завантажити сертифікат" display="Завантажити сертифікат"/>
    <hyperlink ref="D265" r:id="rId264" tooltip="Завантажити сертифікат" display="Завантажити сертифікат"/>
    <hyperlink ref="D266" r:id="rId265" tooltip="Завантажити сертифікат" display="Завантажити сертифікат"/>
    <hyperlink ref="D267" r:id="rId266" tooltip="Завантажити сертифікат" display="Завантажити сертифікат"/>
    <hyperlink ref="D268" r:id="rId267" tooltip="Завантажити сертифікат" display="Завантажити сертифікат"/>
    <hyperlink ref="D269" r:id="rId268" tooltip="Завантажити сертифікат" display="Завантажити сертифікат"/>
    <hyperlink ref="D270" r:id="rId269" tooltip="Завантажити сертифікат" display="Завантажити сертифікат"/>
    <hyperlink ref="D271" r:id="rId270" tooltip="Завантажити сертифікат" display="Завантажити сертифікат"/>
    <hyperlink ref="D272" r:id="rId271" tooltip="Завантажити сертифікат" display="Завантажити сертифікат"/>
    <hyperlink ref="D273" r:id="rId272" tooltip="Завантажити сертифікат" display="Завантажити сертифікат"/>
    <hyperlink ref="D274" r:id="rId273" tooltip="Завантажити сертифікат" display="Завантажити сертифікат"/>
    <hyperlink ref="D275" r:id="rId274" tooltip="Завантажити сертифікат" display="Завантажити сертифікат"/>
    <hyperlink ref="D276" r:id="rId275" tooltip="Завантажити сертифікат" display="Завантажити сертифікат"/>
    <hyperlink ref="D277" r:id="rId276" tooltip="Завантажити сертифікат" display="Завантажити сертифікат"/>
    <hyperlink ref="D278" r:id="rId277" tooltip="Завантажити сертифікат" display="Завантажити сертифікат"/>
    <hyperlink ref="D279" r:id="rId278" tooltip="Завантажити сертифікат" display="Завантажити сертифікат"/>
    <hyperlink ref="D280" r:id="rId279" tooltip="Завантажити сертифікат" display="Завантажити сертифікат"/>
    <hyperlink ref="D281" r:id="rId280" tooltip="Завантажити сертифікат" display="Завантажити сертифікат"/>
    <hyperlink ref="D282" r:id="rId281" tooltip="Завантажити сертифікат" display="Завантажити сертифікат"/>
    <hyperlink ref="D283" r:id="rId282" tooltip="Завантажити сертифікат" display="Завантажити сертифікат"/>
    <hyperlink ref="D284" r:id="rId283" tooltip="Завантажити сертифікат" display="Завантажити сертифікат"/>
    <hyperlink ref="D285" r:id="rId284" tooltip="Завантажити сертифікат" display="Завантажити сертифікат"/>
    <hyperlink ref="D286" r:id="rId285" tooltip="Завантажити сертифікат" display="Завантажити сертифікат"/>
    <hyperlink ref="D287" r:id="rId286" tooltip="Завантажити сертифікат" display="Завантажити сертифікат"/>
    <hyperlink ref="D288" r:id="rId287" tooltip="Завантажити сертифікат" display="Завантажити сертифікат"/>
    <hyperlink ref="D289" r:id="rId288" tooltip="Завантажити сертифікат" display="Завантажити сертифікат"/>
    <hyperlink ref="D290" r:id="rId289" tooltip="Завантажити сертифікат" display="Завантажити сертифікат"/>
    <hyperlink ref="D291" r:id="rId290" tooltip="Завантажити сертифікат" display="Завантажити сертифікат"/>
    <hyperlink ref="D292" r:id="rId291" tooltip="Завантажити сертифікат" display="Завантажити сертифікат"/>
    <hyperlink ref="D293" r:id="rId292" tooltip="Завантажити сертифікат" display="Завантажити сертифікат"/>
    <hyperlink ref="D294" r:id="rId293" tooltip="Завантажити сертифікат" display="Завантажити сертифікат"/>
    <hyperlink ref="D295" r:id="rId294" tooltip="Завантажити сертифікат" display="Завантажити сертифікат"/>
    <hyperlink ref="D296" r:id="rId295" tooltip="Завантажити сертифікат" display="Завантажити сертифікат"/>
    <hyperlink ref="D297" r:id="rId296" tooltip="Завантажити сертифікат" display="Завантажити сертифікат"/>
    <hyperlink ref="D298" r:id="rId297" tooltip="Завантажити сертифікат" display="Завантажити сертифікат"/>
    <hyperlink ref="D299" r:id="rId298" tooltip="Завантажити сертифікат" display="Завантажити сертифікат"/>
    <hyperlink ref="D300" r:id="rId299" tooltip="Завантажити сертифікат" display="Завантажити сертифікат"/>
    <hyperlink ref="D301" r:id="rId300" tooltip="Завантажити сертифікат" display="Завантажити сертифікат"/>
    <hyperlink ref="D302" r:id="rId301" tooltip="Завантажити сертифікат" display="Завантажити сертифікат"/>
    <hyperlink ref="D303" r:id="rId302" tooltip="Завантажити сертифікат" display="Завантажити сертифікат"/>
    <hyperlink ref="D304" r:id="rId303" tooltip="Завантажити сертифікат" display="Завантажити сертифікат"/>
    <hyperlink ref="D305" r:id="rId304" tooltip="Завантажити сертифікат" display="Завантажити сертифікат"/>
    <hyperlink ref="D306" r:id="rId305" tooltip="Завантажити сертифікат" display="Завантажити сертифікат"/>
    <hyperlink ref="D307" r:id="rId306" tooltip="Завантажити сертифікат" display="Завантажити сертифікат"/>
    <hyperlink ref="D308" r:id="rId307" tooltip="Завантажити сертифікат" display="Завантажити сертифікат"/>
    <hyperlink ref="D309" r:id="rId308" tooltip="Завантажити сертифікат" display="Завантажити сертифікат"/>
    <hyperlink ref="D310" r:id="rId309" tooltip="Завантажити сертифікат" display="Завантажити сертифікат"/>
    <hyperlink ref="D311" r:id="rId310" tooltip="Завантажити сертифікат" display="Завантажити сертифікат"/>
    <hyperlink ref="D312" r:id="rId311" tooltip="Завантажити сертифікат" display="Завантажити сертифікат"/>
    <hyperlink ref="D313" r:id="rId312" tooltip="Завантажити сертифікат" display="Завантажити сертифікат"/>
    <hyperlink ref="D314" r:id="rId313" tooltip="Завантажити сертифікат" display="Завантажити сертифікат"/>
    <hyperlink ref="D315" r:id="rId314" tooltip="Завантажити сертифікат" display="Завантажити сертифікат"/>
    <hyperlink ref="D316" r:id="rId315" tooltip="Завантажити сертифікат" display="Завантажити сертифікат"/>
    <hyperlink ref="D317" r:id="rId316" tooltip="Завантажити сертифікат" display="Завантажити сертифікат"/>
    <hyperlink ref="D318" r:id="rId317" tooltip="Завантажити сертифікат" display="Завантажити сертифікат"/>
    <hyperlink ref="D319" r:id="rId318" tooltip="Завантажити сертифікат" display="Завантажити сертифікат"/>
    <hyperlink ref="D320" r:id="rId319" tooltip="Завантажити сертифікат" display="Завантажити сертифікат"/>
    <hyperlink ref="D321" r:id="rId320" tooltip="Завантажити сертифікат" display="Завантажити сертифікат"/>
    <hyperlink ref="D322" r:id="rId321" tooltip="Завантажити сертифікат" display="Завантажити сертифікат"/>
    <hyperlink ref="D323" r:id="rId322" tooltip="Завантажити сертифікат" display="Завантажити сертифікат"/>
    <hyperlink ref="D324" r:id="rId323" tooltip="Завантажити сертифікат" display="Завантажити сертифікат"/>
    <hyperlink ref="D325" r:id="rId324" tooltip="Завантажити сертифікат" display="Завантажити сертифікат"/>
    <hyperlink ref="D326" r:id="rId325" tooltip="Завантажити сертифікат" display="Завантажити сертифікат"/>
    <hyperlink ref="D327" r:id="rId326" tooltip="Завантажити сертифікат" display="Завантажити сертифікат"/>
    <hyperlink ref="D328" r:id="rId327" tooltip="Завантажити сертифікат" display="Завантажити сертифікат"/>
    <hyperlink ref="D329" r:id="rId328" tooltip="Завантажити сертифікат" display="Завантажити сертифікат"/>
    <hyperlink ref="D330" r:id="rId329" tooltip="Завантажити сертифікат" display="Завантажити сертифікат"/>
    <hyperlink ref="D331" r:id="rId330" tooltip="Завантажити сертифікат" display="Завантажити сертифікат"/>
    <hyperlink ref="D332" r:id="rId331" tooltip="Завантажити сертифікат" display="Завантажити сертифікат"/>
    <hyperlink ref="D333" r:id="rId332" tooltip="Завантажити сертифікат" display="Завантажити сертифікат"/>
    <hyperlink ref="D334" r:id="rId333" tooltip="Завантажити сертифікат" display="Завантажити сертифікат"/>
    <hyperlink ref="D335" r:id="rId334" tooltip="Завантажити сертифікат" display="Завантажити сертифікат"/>
    <hyperlink ref="D336" r:id="rId335" tooltip="Завантажити сертифікат" display="Завантажити сертифікат"/>
    <hyperlink ref="D337" r:id="rId336" tooltip="Завантажити сертифікат" display="Завантажити сертифікат"/>
    <hyperlink ref="D338" r:id="rId337" tooltip="Завантажити сертифікат" display="Завантажити сертифікат"/>
    <hyperlink ref="D339" r:id="rId338" tooltip="Завантажити сертифікат" display="Завантажити сертифікат"/>
    <hyperlink ref="D340" r:id="rId339" tooltip="Завантажити сертифікат" display="Завантажити сертифікат"/>
    <hyperlink ref="D341" r:id="rId340" tooltip="Завантажити сертифікат" display="Завантажити сертифікат"/>
    <hyperlink ref="D342" r:id="rId341" tooltip="Завантажити сертифікат" display="Завантажити сертифікат"/>
    <hyperlink ref="D343" r:id="rId342" tooltip="Завантажити сертифікат" display="Завантажити сертифікат"/>
    <hyperlink ref="D344" r:id="rId343" tooltip="Завантажити сертифікат" display="Завантажити сертифікат"/>
    <hyperlink ref="D345" r:id="rId344" tooltip="Завантажити сертифікат" display="Завантажити сертифікат"/>
    <hyperlink ref="D346" r:id="rId345" tooltip="Завантажити сертифікат" display="Завантажити сертифікат"/>
    <hyperlink ref="D347" r:id="rId346" tooltip="Завантажити сертифікат" display="Завантажити сертифікат"/>
    <hyperlink ref="D348" r:id="rId347" tooltip="Завантажити сертифікат" display="Завантажити сертифікат"/>
    <hyperlink ref="D349" r:id="rId348" tooltip="Завантажити сертифікат" display="Завантажити сертифікат"/>
    <hyperlink ref="D350" r:id="rId349" tooltip="Завантажити сертифікат" display="Завантажити сертифікат"/>
    <hyperlink ref="D351" r:id="rId350" tooltip="Завантажити сертифікат" display="Завантажити сертифікат"/>
    <hyperlink ref="D352" r:id="rId351" tooltip="Завантажити сертифікат" display="Завантажити сертифікат"/>
    <hyperlink ref="D353" r:id="rId352" tooltip="Завантажити сертифікат" display="Завантажити сертифікат"/>
    <hyperlink ref="D354" r:id="rId353" tooltip="Завантажити сертифікат" display="Завантажити сертифікат"/>
    <hyperlink ref="D355" r:id="rId354" tooltip="Завантажити сертифікат" display="Завантажити сертифікат"/>
    <hyperlink ref="D356" r:id="rId355" tooltip="Завантажити сертифікат" display="Завантажити сертифікат"/>
    <hyperlink ref="D357" r:id="rId356" tooltip="Завантажити сертифікат" display="Завантажити сертифікат"/>
    <hyperlink ref="D358" r:id="rId357" tooltip="Завантажити сертифікат" display="Завантажити сертифікат"/>
    <hyperlink ref="D359" r:id="rId358" tooltip="Завантажити сертифікат" display="Завантажити сертифікат"/>
    <hyperlink ref="D360" r:id="rId359" tooltip="Завантажити сертифікат" display="Завантажити сертифікат"/>
    <hyperlink ref="D361" r:id="rId360" tooltip="Завантажити сертифікат" display="Завантажити сертифікат"/>
    <hyperlink ref="D362" r:id="rId361" tooltip="Завантажити сертифікат" display="Завантажити сертифікат"/>
    <hyperlink ref="D363" r:id="rId362" tooltip="Завантажити сертифікат" display="Завантажити сертифікат"/>
    <hyperlink ref="D364" r:id="rId363" tooltip="Завантажити сертифікат" display="Завантажити сертифікат"/>
    <hyperlink ref="D365" r:id="rId364" tooltip="Завантажити сертифікат" display="Завантажити сертифікат"/>
    <hyperlink ref="D366" r:id="rId365" tooltip="Завантажити сертифікат" display="Завантажити сертифікат"/>
    <hyperlink ref="D367" r:id="rId366" tooltip="Завантажити сертифікат" display="Завантажити сертифікат"/>
    <hyperlink ref="D368" r:id="rId367" tooltip="Завантажити сертифікат" display="Завантажити сертифікат"/>
    <hyperlink ref="D369" r:id="rId368" tooltip="Завантажити сертифікат" display="Завантажити сертифікат"/>
    <hyperlink ref="D370" r:id="rId369" tooltip="Завантажити сертифікат" display="Завантажити сертифікат"/>
    <hyperlink ref="D371" r:id="rId370" tooltip="Завантажити сертифікат" display="Завантажити сертифікат"/>
    <hyperlink ref="D372" r:id="rId371" tooltip="Завантажити сертифікат" display="Завантажити сертифікат"/>
    <hyperlink ref="D373" r:id="rId372" tooltip="Завантажити сертифікат" display="Завантажити сертифікат"/>
    <hyperlink ref="D374" r:id="rId373" tooltip="Завантажити сертифікат" display="Завантажити сертифікат"/>
    <hyperlink ref="D375" r:id="rId374" tooltip="Завантажити сертифікат" display="Завантажити сертифікат"/>
    <hyperlink ref="D376" r:id="rId375" tooltip="Завантажити сертифікат" display="Завантажити сертифікат"/>
    <hyperlink ref="D377" r:id="rId376" tooltip="Завантажити сертифікат" display="Завантажити сертифікат"/>
    <hyperlink ref="D378" r:id="rId377" tooltip="Завантажити сертифікат" display="Завантажити сертифікат"/>
    <hyperlink ref="D379" r:id="rId378" tooltip="Завантажити сертифікат" display="Завантажити сертифікат"/>
    <hyperlink ref="D380" r:id="rId379" tooltip="Завантажити сертифікат" display="Завантажити сертифікат"/>
    <hyperlink ref="D381" r:id="rId380" tooltip="Завантажити сертифікат" display="Завантажити сертифікат"/>
    <hyperlink ref="D382" r:id="rId381" tooltip="Завантажити сертифікат" display="Завантажити сертифікат"/>
    <hyperlink ref="D383" r:id="rId382" tooltip="Завантажити сертифікат" display="Завантажити сертифікат"/>
    <hyperlink ref="D384" r:id="rId383" tooltip="Завантажити сертифікат" display="Завантажити сертифікат"/>
    <hyperlink ref="D385" r:id="rId384" tooltip="Завантажити сертифікат" display="Завантажити сертифікат"/>
    <hyperlink ref="D386" r:id="rId385" tooltip="Завантажити сертифікат" display="Завантажити сертифікат"/>
    <hyperlink ref="D387" r:id="rId386" tooltip="Завантажити сертифікат" display="Завантажити сертифікат"/>
    <hyperlink ref="D388" r:id="rId387" tooltip="Завантажити сертифікат" display="Завантажити сертифікат"/>
    <hyperlink ref="D389" r:id="rId388" tooltip="Завантажити сертифікат" display="Завантажити сертифікат"/>
    <hyperlink ref="D390" r:id="rId389" tooltip="Завантажити сертифікат" display="Завантажити сертифікат"/>
    <hyperlink ref="D391" r:id="rId390" tooltip="Завантажити сертифікат" display="Завантажити сертифікат"/>
    <hyperlink ref="D392" r:id="rId391" tooltip="Завантажити сертифікат" display="Завантажити сертифікат"/>
    <hyperlink ref="D393" r:id="rId392" tooltip="Завантажити сертифікат" display="Завантажити сертифікат"/>
    <hyperlink ref="D394" r:id="rId393" tooltip="Завантажити сертифікат" display="Завантажити сертифікат"/>
    <hyperlink ref="D395" r:id="rId394" tooltip="Завантажити сертифікат" display="Завантажити сертифікат"/>
    <hyperlink ref="D396" r:id="rId395" tooltip="Завантажити сертифікат" display="Завантажити сертифікат"/>
    <hyperlink ref="D397" r:id="rId396" tooltip="Завантажити сертифікат" display="Завантажити сертифікат"/>
    <hyperlink ref="D398" r:id="rId397" tooltip="Завантажити сертифікат" display="Завантажити сертифікат"/>
    <hyperlink ref="D399" r:id="rId398" tooltip="Завантажити сертифікат" display="Завантажити сертифікат"/>
    <hyperlink ref="D400" r:id="rId399" tooltip="Завантажити сертифікат" display="Завантажити сертифікат"/>
    <hyperlink ref="D401" r:id="rId400" tooltip="Завантажити сертифікат" display="Завантажити сертифікат"/>
    <hyperlink ref="D402" r:id="rId401" tooltip="Завантажити сертифікат" display="Завантажити сертифікат"/>
    <hyperlink ref="D403" r:id="rId402" tooltip="Завантажити сертифікат" display="Завантажити сертифікат"/>
    <hyperlink ref="D404" r:id="rId403" tooltip="Завантажити сертифікат" display="Завантажити сертифікат"/>
    <hyperlink ref="D405" r:id="rId404" tooltip="Завантажити сертифікат" display="Завантажити сертифікат"/>
    <hyperlink ref="D406" r:id="rId405" tooltip="Завантажити сертифікат" display="Завантажити сертифікат"/>
    <hyperlink ref="D407" r:id="rId406" tooltip="Завантажити сертифікат" display="Завантажити сертифікат"/>
    <hyperlink ref="D408" r:id="rId407" tooltip="Завантажити сертифікат" display="Завантажити сертифікат"/>
    <hyperlink ref="D409" r:id="rId408" tooltip="Завантажити сертифікат" display="Завантажити сертифікат"/>
    <hyperlink ref="D410" r:id="rId409" tooltip="Завантажити сертифікат" display="Завантажити сертифікат"/>
    <hyperlink ref="D411" r:id="rId410" tooltip="Завантажити сертифікат" display="Завантажити сертифікат"/>
    <hyperlink ref="D412" r:id="rId411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2024-10-17T08:43:38Z</dcterms:created>
  <dcterms:modified xsi:type="dcterms:W3CDTF">2024-10-17T08:54:39Z</dcterms:modified>
  <cp:category/>
</cp:coreProperties>
</file>