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Марафон добрих справ\Учасники конкурсу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348" i="1" l="1"/>
  <c r="C338" i="1" l="1"/>
  <c r="C347" i="1" l="1"/>
  <c r="C346" i="1"/>
  <c r="C345" i="1"/>
  <c r="C344" i="1"/>
  <c r="C343" i="1"/>
  <c r="C342" i="1"/>
  <c r="C341" i="1"/>
  <c r="C340" i="1"/>
  <c r="C339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<sst xmlns="http://schemas.openxmlformats.org/spreadsheetml/2006/main" count="350" uniqueCount="345">
  <si>
    <t>Заклад</t>
  </si>
  <si>
    <t>Посилання на сертифікат</t>
  </si>
  <si>
    <t>ДПТНЗ "Вінницьке міжрегіональне вище професійне училище"</t>
  </si>
  <si>
    <t xml:space="preserve">Киликиївський ліцей </t>
  </si>
  <si>
    <t>Навчально-виховний комплекс №1 Покровської міської ради Донецької області</t>
  </si>
  <si>
    <t>Південна гімназія</t>
  </si>
  <si>
    <t>Комунальний заклад "Харківський ліцей №144 Харківської міської ради"</t>
  </si>
  <si>
    <t>Криворізька гімназія #72</t>
  </si>
  <si>
    <t xml:space="preserve">Новоушицька загальноосвітня школа І-ІІІ ступенів #2 </t>
  </si>
  <si>
    <t xml:space="preserve">Заклад дошкільної освіти (ясла-садок) N 131 ,,Віночок" Запорізької міської ради </t>
  </si>
  <si>
    <t>КОМУНАЛЬНИЙ ЗАКЛАД "ХИЖИНЕЦЬКИЙ ЛІЦЕЙ" ВІННИЦЬКОЇ ОБЛАСТІ</t>
  </si>
  <si>
    <t>Перемишлянський опорний заклад загальної середньої освіти І-ІІІ ступенів №1</t>
  </si>
  <si>
    <t>Розважівський ліцей Іванківської селищної ради</t>
  </si>
  <si>
    <t xml:space="preserve">Новокочубеївський заклад загальної середньої освіти І-ІІІ ступенів Скороходівської селищної ради Полтавської області </t>
  </si>
  <si>
    <t>ВСП "Політехнічний фаховий коледж Кременчуцького національного університету імені Михайла Остроградського"</t>
  </si>
  <si>
    <t>КУ Сумський навчально-виховний комплекс №16 ім. О. Братушки "Загальноосвітня школа I-III ступенів - ДНЗ" Сумської міської ради</t>
  </si>
  <si>
    <t>Комунальний заклад "Тупичівський ліцей" Тупичівської сільської ради</t>
  </si>
  <si>
    <t>Литвинівська гімназія Жашківської міської ради</t>
  </si>
  <si>
    <t>Державний навчальний заклад "Жашківський аграрно-технологічний професійний ліцей"</t>
  </si>
  <si>
    <t>Державний професійно-технічний навчальний заклад "Яготинський центр професійно-технічної освіти"</t>
  </si>
  <si>
    <t>Великобурімська загальноосвітня школа І-ІІІ ст Чорнобаївської селищної ради Золотоніського району Черкаської області</t>
  </si>
  <si>
    <t>Жовківський ЗЗСО І-ІІІ ст. № 3</t>
  </si>
  <si>
    <t>Уманський національний університет садівництва факультет економіки і підприємництва</t>
  </si>
  <si>
    <t xml:space="preserve">Комунальний заклад «Данилівська гімназія» Лозуватської сільської ради </t>
  </si>
  <si>
    <t>Тейсарівська гімназія</t>
  </si>
  <si>
    <t>загальноосвітня школа №6 м.Києва</t>
  </si>
  <si>
    <t>Ірпінський фаховий коледж економіки та права</t>
  </si>
  <si>
    <t>Дошкільний навчальний заклад №24 "Калинка" (ясла-садок комбінованого типу) Смілянської міської ради</t>
  </si>
  <si>
    <t>заклад загальної середньої освіти І-ІІІ ступенів с.Березняки Березняківської сільської ради</t>
  </si>
  <si>
    <t>Лозівський центр професійної освіти Харківської області</t>
  </si>
  <si>
    <t>Професійно-технічне училище №8</t>
  </si>
  <si>
    <t>Ржищівський індустріально-педагогічний фаховий коледж</t>
  </si>
  <si>
    <t xml:space="preserve">ЗДО №5 «Вербиченька» </t>
  </si>
  <si>
    <t>ОПОРНИЙ ЗАКЛАД ПОЧАЇВСЬКА ЗОШ І-ІІІ СТУПЕНІВ ПОЧАЇВСЬКОЇ МІСЬКОЇ РАДИ</t>
  </si>
  <si>
    <t xml:space="preserve">Ліцей №2 м. Копичинці </t>
  </si>
  <si>
    <t>Дошкільний навчальний заклад (ясла-садок) комбінованого типу № 57 " Волошка" Черкаської міської ради</t>
  </si>
  <si>
    <t>Заклад дошкільної освіти №9 "Теремок" Славутської міської ради</t>
  </si>
  <si>
    <t xml:space="preserve">Комунальний заклад "Вище професійне училище № 3 м.Мукачево" Закарпатської обласної ради </t>
  </si>
  <si>
    <t>Комунальна установа "Ананьївський ліцей № 1 Ананьївської міської ради"</t>
  </si>
  <si>
    <t>Комунальний заклад дошкільної освіти "Центр розвитку дитини "Барвінок"</t>
  </si>
  <si>
    <t xml:space="preserve">Воледобростанський заклад загальної середньої освіти І-ІІ ступенів </t>
  </si>
  <si>
    <t>2 клас гімназії села Омельне Луцького району Волинської області</t>
  </si>
  <si>
    <t>Старобабанівський ліцей Дмитрушківської сільської ради Уманського району Черкаської області</t>
  </si>
  <si>
    <t>Комунальний заклад "Канівська санаторна школа Черкаської обласної ради"</t>
  </si>
  <si>
    <t>Білівська гімназія Ізяславської міської ради</t>
  </si>
  <si>
    <t>Катеринопільський центр розвитку дитини "Сонечко"</t>
  </si>
  <si>
    <t>Озерненський ЦРД "Сонячний теремок" Новогуйвинської селищної ради Житомирського району Житомирської області</t>
  </si>
  <si>
    <t>Відокремлений підрозділ "Науковий ліцей" Державного університету "Житомирська політехніка"</t>
  </si>
  <si>
    <t xml:space="preserve">Комунальний заклад дошкільної освіти (ясла-садок) N 207 Дніпровської міської ради </t>
  </si>
  <si>
    <t>Журавський ЗЗСО І - ІІІ ст. ім. Г.Ф.Вороного</t>
  </si>
  <si>
    <t>КЗ "Устинівський Будинок дитячої та юнацької творчості" Устинівської селищної ради Євроклуб "Мрія"</t>
  </si>
  <si>
    <t xml:space="preserve">Личаківський БДЮТ міста Львова </t>
  </si>
  <si>
    <t>Сагунівський заклад загальної середньої освіти І  - ІІІ ступенів Черкаської області</t>
  </si>
  <si>
    <t>Комунальний заклад "Заваллівський ліцей"</t>
  </si>
  <si>
    <t>Коростенський міський ліцей №12</t>
  </si>
  <si>
    <t>Різновікова група "А" Барвінківського ЗДО (ясла-садок) №3 "Золотий ключик" Барвінківської міської територіальної громади Ізюмського району Харківської області</t>
  </si>
  <si>
    <t>Зеленьківська гімназія Тальнівської міської ради Черкаської області</t>
  </si>
  <si>
    <t>ВСП "Фаховий коледж Одеського національного університету імені І.І.Мечникова"</t>
  </si>
  <si>
    <t xml:space="preserve">Городецький ліцей Сарненської міської ради </t>
  </si>
  <si>
    <t>Зеленьківська гімназія Тальнівської міської ради</t>
  </si>
  <si>
    <t>Чернеччинський ліцей Краснопільської селищної ради</t>
  </si>
  <si>
    <t>Дошкільний навчальний заклад #21 ''Оленка''  (ясла-садок комбінованого типу)  Смілянської міської ради Черкаської області</t>
  </si>
  <si>
    <t>Узинський ліцей "Обдарованість" Узинської міської ради Київської області</t>
  </si>
  <si>
    <t>Черкаська загальноосвітня школа І-ІІІ ступенів Черкаської міської ради Черкаської області</t>
  </si>
  <si>
    <t>Тетерівський ліцей Жашківської міської ради Черкаської області</t>
  </si>
  <si>
    <t>Дошкільний навчальний заклад №27 "Джерельце" (ясла-садок комбінованого типу) центр природного оздоровлення дітей</t>
  </si>
  <si>
    <t>Хмельницький кооперативний торговельно-економічний інститут</t>
  </si>
  <si>
    <t>Ніжинська гімназія №1</t>
  </si>
  <si>
    <t>Вознесенська загальноосвітня школа І-ІІІст.№6</t>
  </si>
  <si>
    <t>ЖИТОМИРСЬКИЙ МЕДИЧНИЙ ІНСТИТУТ ЖМІ</t>
  </si>
  <si>
    <t xml:space="preserve">Хлопчицький заклад загальної середньої освіти І-ІІІ ступенів </t>
  </si>
  <si>
    <t>Рибаківський ліцей, Коблівської сільської ради Миколаївської області</t>
  </si>
  <si>
    <t>КЗО "Покровська гімназія №1" Покровської селищної ради Синельниківського району Дніпропетровської області</t>
  </si>
  <si>
    <t>Недригайлівський ліцей Недригайлівської селищної ради</t>
  </si>
  <si>
    <t>Хмельницький заклад дошкільної освіти № 45 "Ялинка" Хмельницької міської ради Хмельницької області</t>
  </si>
  <si>
    <t>Інженерно-технологічний факультет Уманського національного університету садівництва</t>
  </si>
  <si>
    <t>Комунальний заклад « Черкаська  спеціальна школа Черкаської обласної  ради»</t>
  </si>
  <si>
    <t xml:space="preserve">Заклад загальної середньої освіти  І-ІІІ ст. с. Тур'є </t>
  </si>
  <si>
    <t>Дніпровський фаховий коледж енергетичних тта інформаційних технологій</t>
  </si>
  <si>
    <t>Рижанський ліцей</t>
  </si>
  <si>
    <t>Відокремлений структурний підрозділ "Криворізький фаховий коледж Державного університету економіки і технологій"</t>
  </si>
  <si>
    <t>Ліцей №17 Павлоградської міської ради</t>
  </si>
  <si>
    <t>ДПТНЗ "Яготинський ЦПТО"</t>
  </si>
  <si>
    <t>державний навчальний заклад "Центр професійно-технічної освіти №1 м. Вінниці"</t>
  </si>
  <si>
    <t>Опорний заклад освіти "Миргородська гімназія №3 Миргородської міської ради Полтавської області"</t>
  </si>
  <si>
    <t>Гришковецький ліцей Гришковецької селищної ради Бердичівського району Житомирської області</t>
  </si>
  <si>
    <t xml:space="preserve">Захарівська філія Новоукраїнського ліцею  №8 Новоукраїнської міської ради      №8 </t>
  </si>
  <si>
    <t>ДНЗ № 9 Прилуцької міської ради Чернігівської області</t>
  </si>
  <si>
    <t xml:space="preserve">Нововолинський заклад дошкільної освіти №4 </t>
  </si>
  <si>
    <t>Вище професійне училище № 41 м. Тульчина</t>
  </si>
  <si>
    <t xml:space="preserve">Біляївський ліцей 1 Біляївської міської ради Одеського району Одеської області </t>
  </si>
  <si>
    <t>Запорізька загальноосвітня школа І-ІІІ ступенів "ОСНОВА"</t>
  </si>
  <si>
    <t>Пнікутський ЗЗСО І-ІІ ст.</t>
  </si>
  <si>
    <t>Заклад дошкільної освіти №19 Прилуцької міської ради Чернігівської області</t>
  </si>
  <si>
    <t>Чернігівська загальноосвітня школа І-ІІІ ступенів №20 Чернігівської міської ради</t>
  </si>
  <si>
    <t>Тернопільський заклад дошкільної освіти (ясла-садок)  №26 )</t>
  </si>
  <si>
    <t>КЗДО 207 ДМР</t>
  </si>
  <si>
    <t>Вільненський ліцей Губиниської селищної ради Новомосковського району Дніпропетровської області</t>
  </si>
  <si>
    <t>Чернігівський колегіум №11</t>
  </si>
  <si>
    <t>Чернігівська  загальноосвітня школа І-ІІІ ступенів №34  Чернігівської міської ради Чернігівської області</t>
  </si>
  <si>
    <t>Вінницький транспортний фаховий коледж</t>
  </si>
  <si>
    <t>Кам'янець-Подільський  фаховий коледж будівництва, архітектури та дизайну</t>
  </si>
  <si>
    <t>Комунальний заклад професійної (професійно-технічної) освіти "Київський професійний коледж артдизайну")</t>
  </si>
  <si>
    <t xml:space="preserve">Уманський національний університет садівництва </t>
  </si>
  <si>
    <t>Державна установа" Дошкільний навчальний заклад (ясла-садок) #14 (м.Полтава) Національної поліції України</t>
  </si>
  <si>
    <t>Несватківська філія КЗ ,,Олександрівський ліцей #2"</t>
  </si>
  <si>
    <t>Княгининівський ліцей Волинської обласної ради</t>
  </si>
  <si>
    <t xml:space="preserve">Княгининівський ліцей Волинської обласної ради </t>
  </si>
  <si>
    <t>Початкова школа № 334 Дарницького району м. Києва</t>
  </si>
  <si>
    <t>Комунальний заклад "Ліцей сучасної освіти "Інтелект" Світловодської міської ради</t>
  </si>
  <si>
    <t>Спеціальний дошкільний навчальний заклад (ясла-садок) №46 "Краплинка"</t>
  </si>
  <si>
    <t>Комунальний заклад дошкільної освіти (ясла -садок) № 8 "Журавлик" Сокальської міської ради Львівської області</t>
  </si>
  <si>
    <t>Стеблівський ліцей - опорний заклад загальної середньої освіти імені І.С Нечуя - Левицького Стеблівської селищної ради</t>
  </si>
  <si>
    <t>Ліцей №94 Львівської міської ради</t>
  </si>
  <si>
    <t xml:space="preserve">Заклад дошкільної освіти(ясла-садок) "Сонечко" с.Скибин Жашківської міської ради </t>
  </si>
  <si>
    <t>КЗО "Криворізький ліцей "КОЛІЯ" ДОР"</t>
  </si>
  <si>
    <t>Комунальний заклад «Дошкільний навчальний заклад (ясла-садок) № 182 комбінованого типу Харківської міської ради»</t>
  </si>
  <si>
    <t>Комунальний заклад дошкільної освіти "Теремок" Кушугумської селищної ради Запорізького району Запорізької області</t>
  </si>
  <si>
    <t>Комунальний заклад "Харківський ліцей№ 167 Харківської міської ради"</t>
  </si>
  <si>
    <t>Державний навчальний заклад "Крижопільський професійний будівельний ліцей"</t>
  </si>
  <si>
    <t>ДПТНЗ Чернівецький професійний ліцей залізничного транспорту</t>
  </si>
  <si>
    <t>Олевський ліцей №2 Олевської міської ради</t>
  </si>
  <si>
    <t>Державний навчальний заклад "Барський професійний будівельний ліцей"</t>
  </si>
  <si>
    <t>Навчально-виховний комплекс № 167 з поглибленим вивченням німецької мови (спеціалізована школа І ступеня-гімназія) м. Києва</t>
  </si>
  <si>
    <t>Дошкільний навчальний заклад №19 "Світлячок" (ясла-садок комбінованого типу))</t>
  </si>
  <si>
    <t>Державний навчальний заклад "Вище професійне училище№2 м. Херсона"</t>
  </si>
  <si>
    <t xml:space="preserve">Вижницький опорний ліцей ім Юрія Федьковича </t>
  </si>
  <si>
    <t xml:space="preserve">Лозівська філія Харківського автомобільно-дорожнього фахового коледжу </t>
  </si>
  <si>
    <t>Дрогобицький державний педагогічний університет імені Івана Франка</t>
  </si>
  <si>
    <t>Кам'янець-Подільський ліцей з посиленою військово-фізичною підготовкою Хмельницької області</t>
  </si>
  <si>
    <t>комунальний заклад "Харківський ліцей № 147 Харківської міської ради"</t>
  </si>
  <si>
    <t>Ліцей "Галицький" ЛМР</t>
  </si>
  <si>
    <t>Дошкільний навчальний заклад #19</t>
  </si>
  <si>
    <t>ДНЗ №19 "Казка"</t>
  </si>
  <si>
    <t>ДНЗ "Іркліївський професійний аграрний ліцей"</t>
  </si>
  <si>
    <t>Люботинська гімназія N1 Люботинської міської  ради Харківської області</t>
  </si>
  <si>
    <t>Бережанська гімназія Чорноострівської селищної ради</t>
  </si>
  <si>
    <t>Бериславський фаховий педагогічний коледж імені В.Ф.Беньковського Херсонського державного університету</t>
  </si>
  <si>
    <t>КЗ «Запорізький обласний ліцей-інтернат з посиленою військово-фізичною підготовкою «Захисник» Запорізької обласної ради</t>
  </si>
  <si>
    <t xml:space="preserve">Заклад дошкільної освіти #19 Прилуцької міської ради Чернігівської області </t>
  </si>
  <si>
    <t>Деревківський заклад загальної середньої освіти I-II ступенів Котелевської селищної ради</t>
  </si>
  <si>
    <t>Комунальний заклад "Дошкільний навчальний заклад (ясла-садок) № 420 Харківської міської ради"</t>
  </si>
  <si>
    <t xml:space="preserve">Богданівський ліцей імені Григорія Ващенка  </t>
  </si>
  <si>
    <t>Державний навчальний заклад "Золотоніський професійний ліцей"</t>
  </si>
  <si>
    <t>ВСП «Краматорський фаховий коледж промисловості, інформаційних технологій та бізнесу Донбаської державної машинобудівної академії»</t>
  </si>
  <si>
    <t xml:space="preserve"> Іршанський ліцей Житомирської області</t>
  </si>
  <si>
    <t>ОЗО "Клішковецький ЗЗСО І-ІІІ ступенів"</t>
  </si>
  <si>
    <t xml:space="preserve">Переспівська гімназія Сокальської міської ради Львівської області </t>
  </si>
  <si>
    <t xml:space="preserve">Хмельницький заклад дошкільної освіти №5 "Соловейко" </t>
  </si>
  <si>
    <t>Заклад дошкільної освіти № 6 "Зіронька" Старокостянтинівської міської ради</t>
  </si>
  <si>
    <t>ВСП ЗВО "Міжнародний університет розвитку людини "Україна"" Карпатський інститут підприємництва</t>
  </si>
  <si>
    <t>Комунальний заклад вищої освіти "Вінницький гуманітарно-педагогічний коледж"</t>
  </si>
  <si>
    <t>Маньківський заклад загальної середньої освіти І-ІІІ ступенів #1,Маньківської селищної ради, Черкаської області</t>
  </si>
  <si>
    <t>Дошкільний навчальний заклад # 19</t>
  </si>
  <si>
    <t xml:space="preserve">Запорізька початкова школа "Натхнення" Запорізької міської ради </t>
  </si>
  <si>
    <t>Відокремлений структурний підрозділ "Вінницький фаховий коледж НУХТ"</t>
  </si>
  <si>
    <t>КОМУНАЛЬНИЙ ЗАКЛАД "ХАРКІВСЬКА ПОЧАТКОВА ШКОЛА № 176 ХАРКІВСЬКОЇ МІСЬКОЇ РАДИ"</t>
  </si>
  <si>
    <t>Малахівський заклад дошкільної освіти "Капітошка" Березанської селищної ради</t>
  </si>
  <si>
    <t>ВСП "Рівненський технічний фаховий коледж Національного університету водного господарства та природокористування"</t>
  </si>
  <si>
    <t xml:space="preserve">Комунальний заклад " Харківська санаторна школа 13" Харківської обласної ради </t>
  </si>
  <si>
    <t>ЗДО (ясла - садок) "Берізка" смт. Соснове</t>
  </si>
  <si>
    <t>Гімназія с.Слобідка Іванівської сільської ради Вінницької області</t>
  </si>
  <si>
    <t>Загальноосвітня школа І-ІІІ ступенів №6 Горішньолавнівської міської ради Кременчуцького району Полтавської області</t>
  </si>
  <si>
    <t>Чорноморський ліцей №4 Чорноморської міської ради Одеського району Одеської області</t>
  </si>
  <si>
    <t>КЗ "Святопетрівський заклад дошкільної освіти "Буратіно" Білогородської сільської ради Бучанського району Київської області</t>
  </si>
  <si>
    <t>Жашківський опорний ліцей №2 Жашківської міської ради Черкаської області</t>
  </si>
  <si>
    <t>Комунальний заклад "Олександрівський ліцей №1"</t>
  </si>
  <si>
    <t>ВСП «Рівненський фаховий коледж національного університету біоресурсів і природокористування України»</t>
  </si>
  <si>
    <t>Комишанський ліцей Комишанської сільської ради  Охтирського району Сумської області</t>
  </si>
  <si>
    <t>Смілянський НВК "Дошкільний навчальний заклад-загальноосвітня школа I-III ступенів #15" Смілянської міської ради</t>
  </si>
  <si>
    <t xml:space="preserve">Комунальний заклад «Харківський ліцей № 139 Харківської міської ради» </t>
  </si>
  <si>
    <t>КЗ " Авангардівський заклад дошкільної освіти  "Берізка" Авангардівської селищної ради"</t>
  </si>
  <si>
    <t>ЗДО (ЯСЛА-САДОК) №1 "КАЛИНКА" СЛАВУТИЦЬКОЇ МІСЬКОЇ РАДИ ВИШГОРОДСЬКОГО РАЙОНУ КИЇВСЬКОЇ ОБЛАСТІ</t>
  </si>
  <si>
    <t>Вигодянський ліцей. Вигодянської територіальної громади. Одеського району</t>
  </si>
  <si>
    <t>Дошкільний навчальний заклад №7 "СОНЕЧКО" (ясла-садок комбінованого типу)</t>
  </si>
  <si>
    <t>Нижньосироватський ліцей імені Бориса Грінченка</t>
  </si>
  <si>
    <t>КЗ "Дніпрорудненська гімназія "Софія" - ЗОШ І-ІІІ ст. № 1" ДМР ВР ЗО</t>
  </si>
  <si>
    <t>Рівненський фаховий коледж інформаційних технологій</t>
  </si>
  <si>
    <t>Овідіопольський ліцей Овідіопольської селищної ради Одеського районуОдеської області</t>
  </si>
  <si>
    <t xml:space="preserve">Вільшанський заклад загальної середньої освіти І-ІІІ ступенів Вільшанської сільської ради Роменського району Сумської області </t>
  </si>
  <si>
    <t>Галицький ліцей "Академічний" Галицької міської ради</t>
  </si>
  <si>
    <t>КЗ " Олександрівський ліцей №1" Олександрівської селищної ради Кропивницького району Кіровоградської області</t>
  </si>
  <si>
    <t>Лисянський будинок дитячої та юнацької творчості Лисянської селищної ради</t>
  </si>
  <si>
    <t>Заклад дошкільної освіти (ясла-садок) №2 "Ромашка" Петриківської селищної ради</t>
  </si>
  <si>
    <t>Ямпільська загальноосвітня школа І-ІІІ ступенів №2 Ямпільської селищної ради</t>
  </si>
  <si>
    <t>Новофедорівський ліцей Коблівської сільської ради</t>
  </si>
  <si>
    <t>Сулятицький комунальний заклад загальної середньої освіти І-ІІІ ступенів</t>
  </si>
  <si>
    <t>Комунальний заклад "Ніжинський фаховий медичний коледж" Чернігівської обласної ради</t>
  </si>
  <si>
    <t>ЗДО (ясла-садок) комбінованого типу "Вулик" Броварської міської ради Броварського району Київської області</t>
  </si>
  <si>
    <t>Комунальний заклад дошкільної освіти(ясла-садок) "Карапузи" Петриківської селищної ради</t>
  </si>
  <si>
    <t>Опорний заклад освіти "Першотравневий ліцей" Визирської сільської ради Одеського району Одеської області</t>
  </si>
  <si>
    <t>Комунальний заклад "Софіївська початкова школа Піщанської сільської ради Золотоніського району Черкаської області"</t>
  </si>
  <si>
    <t>КЗ «Полтавський дошкільний навчальний заклад (ясла-садок) № 47 «Золота рибка» Полтавської міської ради Полтавської області»</t>
  </si>
  <si>
    <t>«КЗДО (ЯСЛА-САДОК) КОМБІНОВАНОГО ТИПУ №5 «СОНЕЧКО»  СОКАЛЬСЬКОЇ МІСЬКОЇ РАДИ ЛЬВІВСЬКОЇ ОБЛАСТІ»</t>
  </si>
  <si>
    <t xml:space="preserve">Комунальний заклад "Дошкільний навчальний заклад (ясла-садок) 198 Харьковської міської ради </t>
  </si>
  <si>
    <t xml:space="preserve">Херсонський державний університет </t>
  </si>
  <si>
    <t xml:space="preserve">Петраківський заклад загальної середньої освіти </t>
  </si>
  <si>
    <t>Благовіщенський академічний ліцей "Лідер" Благовіщенської міської ради</t>
  </si>
  <si>
    <t>Майська гімназія-філія Кислянського ліцею Зайцівської сільської ради Синельниківського району Дніпропетровської області</t>
  </si>
  <si>
    <t>ВСП "Вільногірський ФК УДУНТ"</t>
  </si>
  <si>
    <t xml:space="preserve">Потаський заклад загальної середньої освіти І-ІІ ступенів </t>
  </si>
  <si>
    <t>Заклад дошкільної освіти № 23 "Дударик" Івано-Франківської міської ради</t>
  </si>
  <si>
    <t xml:space="preserve">«Зразковий художній колектив» хореографічний колектив «Зорянка» від Обласного будинку художньої творчості Миколаївської міської ради </t>
  </si>
  <si>
    <t>Круглицький навчально-виховний комплекс "Загальноосвітній навчальний заклад І - ІІІ ступенів - дошкільний навчальний заклад"</t>
  </si>
  <si>
    <t>Білоцерківський механіко-енергетичний фаховий коледж</t>
  </si>
  <si>
    <t>Бутейківська гімназія Сарненської міської ради Рівненської області</t>
  </si>
  <si>
    <t>Тімірязєвський ліцей Прибужанівської сільської ради</t>
  </si>
  <si>
    <t>Дніпровська гімназія № 41 Дніпровської міської ради</t>
  </si>
  <si>
    <t>ТОВ "Одеський міжнародний ліцей "Стаді Екедемі Хай Скул"</t>
  </si>
  <si>
    <t>Комунальний заклад "Дошкільний навчальний заклад (ясла-садок) № 376 Харківської міської ради""</t>
  </si>
  <si>
    <t>КЗ "БАБАЇВСЬКИЙ ЗАКЛАД ДОШКІЛЬНОЇ ОСВІТИ (ЯСЛА-САДОК) ВИСОЧАНСЬКОЇ СЕЛИЩНОЇ РАДИ ХАРКІВСЬКОГО РАЙОНУ ХАРКІВСЬКОЇ ОБЛАСТІ"</t>
  </si>
  <si>
    <t>Дібрівський заклад дошкільної освіти (ясла-садок) «Джерельце»</t>
  </si>
  <si>
    <t>Перехрестівський ЗЗСО Затишанської селищної ради Роздільнянського району Одеської області</t>
  </si>
  <si>
    <t>Козельщинський ліцей Козельщинської селищної ради Полтавської області</t>
  </si>
  <si>
    <t>Випаснянська філія № 2 ОЗО "Випаснянський ЗЗСО"</t>
  </si>
  <si>
    <t>Пнівський ліцей Пасічнянської сільської ради</t>
  </si>
  <si>
    <t>Чернівецьке вище професійне училище радіоелектроніки</t>
  </si>
  <si>
    <t>Заклад дошкільної освіти "Журавка"</t>
  </si>
  <si>
    <t>Державний професійно-технічний навчальний заклад "Чернівецький професійний машинобудівний ліцей"</t>
  </si>
  <si>
    <t>Підволочиський ліцей імені Івана Франка</t>
  </si>
  <si>
    <t>Броварський ліцей № 2 ім. В.О. Сухомлинського</t>
  </si>
  <si>
    <t>Опорний заклад освіти "Випаснянський заклад загальної середньої освіти"</t>
  </si>
  <si>
    <t>Маневицький центр творчості дітей та юнацтва</t>
  </si>
  <si>
    <t>Комунальний заклад "Дошкільний навчальний заклад (ясла-садок) №232 комбінованого типу Харківської міської ради"</t>
  </si>
  <si>
    <t>Хмельницька середня загальноосвітня школа І-ІІІ ступенів №14</t>
  </si>
  <si>
    <t>Криворізька спеціалізована школа І - ІІІ ступенів №70</t>
  </si>
  <si>
    <t>Роменська загальноосвітня школа І-ІІІ ступенів  № 5 Роменської міської ради Сумської області</t>
  </si>
  <si>
    <t>Заклад дошкільної освіти №6 "Мальвіна" Мирноградської міської ради</t>
  </si>
  <si>
    <t>Комунальний заклад "Харківський ліцей № 23 Харківської міської ради"</t>
  </si>
  <si>
    <t>Державний навчальний заклад "Вишнівецький професійний ліцей:</t>
  </si>
  <si>
    <t>Переможненський ЗДО ясла-садок "Квітуча вишенька"Комарнівської міської ради Львівської області</t>
  </si>
  <si>
    <t>Гімназія 13 ДМР</t>
  </si>
  <si>
    <t>Миколаївська гімназія № 30 Миколаївської міської ради Миколаївської області</t>
  </si>
  <si>
    <t>Коломийський ліцей 5 імені Т.Г. Шевченка</t>
  </si>
  <si>
    <t>Комунальний заклад "Миколаївська гімназія", Піщанобрідської сільської ради</t>
  </si>
  <si>
    <t>КО "Шосткинський міський центр естетичного виховання Шогсткинської міської ради Сумської області"</t>
  </si>
  <si>
    <t>Сумський дошкільний навчальний заклад (ясла-садок) № 22 "Джерельце" м. Суми, Сумської області</t>
  </si>
  <si>
    <t>Професійно-технічне училище №38 смт Голованівськ</t>
  </si>
  <si>
    <t>ВСП Криворізький технічний фаховий коледж Державного університету економіки і технологій</t>
  </si>
  <si>
    <t>ЗАКЛАД ДОШКІЛЬНОЇ ОСВІТИ №1 ЧАЙКА" ВЕРХНЬОДНІПРОВСЬКОЇ МІСЬКОЇ РАДИ</t>
  </si>
  <si>
    <t>Відокремлений структурний підрозділ "Любешівський технічний фаховий коледж Луцького національного технічного університету"</t>
  </si>
  <si>
    <t>Комунальний ЗДО (центр розвитку дитини) №404 Дніпровської міської ради</t>
  </si>
  <si>
    <t>Малодолинський заклад загальноїсередньої освіти Чорноморської міської ради Одеського району Одеської області</t>
  </si>
  <si>
    <t>Державний професійно - технічнийнавчальний заклад " Жмеринське вище професійне училище"</t>
  </si>
  <si>
    <t>КЗ "Світловодська санаторна школа-інтернат І-ІІІ ступенів №2"</t>
  </si>
  <si>
    <t>комунальний заклад "Дошкільний навчальний заклад (ясла-садок) № 36 Харківської міської ради"</t>
  </si>
  <si>
    <t xml:space="preserve">Черкаський ліцей Черкаської селищної ради </t>
  </si>
  <si>
    <t>Комунальний заклад освіти "Нікопольський ліцей "Гармонія"Дніпропетровськоі обласноі ради"</t>
  </si>
  <si>
    <t>Хмельницький заклад дошкільної освіти 40 "Сонечко"</t>
  </si>
  <si>
    <t>Вараський ліцей №3 Вараської міської ради</t>
  </si>
  <si>
    <t>Заклад дошкільної освіти (ясла-садок) комбінованого типу № 237 "Смородинка" Запорізької міської ради</t>
  </si>
  <si>
    <t>Державний професійно-технічний навчальний заклад "Вінницьке міжрегіональне вище професійне училище"</t>
  </si>
  <si>
    <t xml:space="preserve">Професійно - технічне училище </t>
  </si>
  <si>
    <t>Северинівська гімназія Миколаївської сільської ради Сумського району Сумської області</t>
  </si>
  <si>
    <t xml:space="preserve">Квасилівський професійний ліцей </t>
  </si>
  <si>
    <t>Гімназія №1 Мирноградської міської ради</t>
  </si>
  <si>
    <t>Олександрівський ліцей Тростянецької селищної ради Вінницької області</t>
  </si>
  <si>
    <t>Любиковицький ліцей Сарненської міської ради Сарненського району Рівненської області</t>
  </si>
  <si>
    <t>Завадівська гімназія</t>
  </si>
  <si>
    <t>Сумський заклад загальної середньої освіти І-ІІІ ступенів №10 Сумської міської ради</t>
  </si>
  <si>
    <t>Комунальний заклад дошкільної освіти 7 "Сонечко" комбінованого типу Ватутінської міської ради Черкаської області</t>
  </si>
  <si>
    <t>Професійно-технічний навчальний заклад " Сновське вище професійне училище лісового господарства"</t>
  </si>
  <si>
    <t>Злазненський ліцей Головинської сільської ради Рівненського району Рівненської області</t>
  </si>
  <si>
    <t xml:space="preserve">Дошкільний навчальний заклад #19 Прилуцької міської ради Чернігівської області </t>
  </si>
  <si>
    <t>Виноградівський опорний заклад освіти - ліцей з дошкільним відділенням, початковою школою та гімназією Арцизької міської ради</t>
  </si>
  <si>
    <t xml:space="preserve">Білоцерківська гімназія-початкова школа №5 Білоцерківської місьокї ради Київської області </t>
  </si>
  <si>
    <t>Млинівський ЗДО №2</t>
  </si>
  <si>
    <t>Миколаївська гімназія 20</t>
  </si>
  <si>
    <t>Дошкільний навчальний заклад (ясла-садок) комбінованого типу № 26</t>
  </si>
  <si>
    <t>КЗ "Лозуватський ЗДО "Берізка"" Лозуватської сільської ради</t>
  </si>
  <si>
    <t>Заклад загальної середньої освіти "Лобненська гімназія"</t>
  </si>
  <si>
    <t>Дошкільний навчальний заклад комбінованого типу (ясла-садок) №26</t>
  </si>
  <si>
    <t>Заклад дошкільної освіти (ясла-садок комбінованого типу) "Сонечко" Визирської сільської ради</t>
  </si>
  <si>
    <t>Баштанський ЗДО (ясла - садок)№4 "Дюймовочка" Баштанської міської ради Баштанського району Миколаївської області</t>
  </si>
  <si>
    <t>Ізяславський ліцей №2 імені О.Кушнірука Ізяславської міської ради</t>
  </si>
  <si>
    <t>Семенівський ліцей Пустомитівської міської ради</t>
  </si>
  <si>
    <t xml:space="preserve">Петрівський ЗДО Калинка </t>
  </si>
  <si>
    <t>КЗ "Таранівський заклад дошкільної освіти "Ромашка" (ясла-садок) Зміївської міської ради Чугуївського району Харківської області</t>
  </si>
  <si>
    <t>Дошкільний навчальний заклад №18 м. Сміла Черкаської області</t>
  </si>
  <si>
    <t>ВСП "Горохівський фаховий коледж Львівського національного університету природокористування"</t>
  </si>
  <si>
    <t>Опорний заклад Нижньосірогозький ліцей Нижньосірогозької селищної ради Херсонської області</t>
  </si>
  <si>
    <t>Заклад дошкільної освіти (ясла - садок) №96 м.Львова</t>
  </si>
  <si>
    <t>Заклад професійної (професійно-технічної) освіти "Звягельське вище професійне училище"</t>
  </si>
  <si>
    <t>КЗДО КТ №306 КМР</t>
  </si>
  <si>
    <t>Ківерцівський ліцей № 3 Луцького району Волинської області</t>
  </si>
  <si>
    <t xml:space="preserve">Черемошнянський ліцей </t>
  </si>
  <si>
    <t xml:space="preserve">Дошкільний навчальний заклад #23 "Чипполіно" (ясла-садок) комбінованого типу Смілянської міської ради </t>
  </si>
  <si>
    <t>Олександівський ліцей ім Т Г Шевченка</t>
  </si>
  <si>
    <t>Опорний заклад "Шабівський заклад загальної середньої освіти І-ІІІ ступенів"</t>
  </si>
  <si>
    <t>КЗ «Смілянський НВК «ДНЗ-ЗОШ I-II ст. №13»Смілянської міської ради Черкаської області</t>
  </si>
  <si>
    <t>ПАЛАЦ ДІТЕЙ ТА МОЛОДІ  СЛАВУТИЦЬКОЇ МІСЬКОЇ РАДИ  ВИШГОРОДСЬКОГО РАЙОНУ  КИЇВСЬКОЇ ОБЛАСТІ</t>
  </si>
  <si>
    <t>Білозерська загальноосвітня школа І-ІІІ ступенів №13 Білозерської міської ради Донецької області</t>
  </si>
  <si>
    <t>Леб'язький ЗДО (ясла-садок) "Сонечко" Зачепилівської селищної ради Красноградського району Харківської області</t>
  </si>
  <si>
    <t>Ліцей №1 Южненської міської ради Одеського району Одеської області</t>
  </si>
  <si>
    <t>Лебедівська гімназія Пірнівської сільської ради Вишгородського району Київської області</t>
  </si>
  <si>
    <t>КЗ "Покровський центр підготовки і перепідготовки робітничих кадрів" Дніпропетровської обласної ради"</t>
  </si>
  <si>
    <t>Гімназія №15 Полтавської міської ради</t>
  </si>
  <si>
    <t>Васильківський центр дитячої та юнацької творчості Васильківської міської ради Київської області</t>
  </si>
  <si>
    <t>Опорний заклад "Карлівський ліцей №4" Карлівської міської ради</t>
  </si>
  <si>
    <t>Чернівецький багатопрофільний ліцей №4</t>
  </si>
  <si>
    <t>ВСП "Львівський фаховий коледж транспортної інфраструктури Національного університету "Львівська політехніка"</t>
  </si>
  <si>
    <t>Опорний заклад освіти "Загальцівський ліцей" Бородянської селищної ради Київської області</t>
  </si>
  <si>
    <t xml:space="preserve">Снігурівський ліцей №3 Снігурівської міської ради Баштанського району Миколаївської області </t>
  </si>
  <si>
    <t xml:space="preserve">Гімназія №8 імені Панаса Мирного Полтавської міської ради </t>
  </si>
  <si>
    <t>Меліоративнгий ліцей Піщанської сільської ради Новомосковського району Дніпропетровської області</t>
  </si>
  <si>
    <t>Комунальний заклад "Вінницький ліцей №7 ім. Олександра Сухомовського"</t>
  </si>
  <si>
    <t>Дошкільний підрозділ ясла-садок "Веселка"Опорного закладу "Хорольська гімназія"</t>
  </si>
  <si>
    <t xml:space="preserve">Чернігівська загальноосвітня школа І-ІІІ  ступенів №19 </t>
  </si>
  <si>
    <t>Білозерська загальноосвітня школа І-ІІІ ступенів №18 Білозерської міської ради Донецької області</t>
  </si>
  <si>
    <t>Комунальний заклад "Гімназія №6 Козятинської міської ради Вінницької області"</t>
  </si>
  <si>
    <t>Комунальний заклад "Дошкільний навчальний заклад (ясла-садок) №400 Харківської міської ради"</t>
  </si>
  <si>
    <t>Міжлиманська гімназія Усатівської сільської ради</t>
  </si>
  <si>
    <t>Комунальний заклад Кагарлицької міської ради "Кагарлицький центр дитячої та юнацької творчості"</t>
  </si>
  <si>
    <t xml:space="preserve">Комунальний заклад освіти «Середня загальноосвітня школа 69» Дніпровської міської ради </t>
  </si>
  <si>
    <t>Комунальний заклад загальної середньої освіти "Початкова школа №1 Хмельницької міської ради"</t>
  </si>
  <si>
    <t>ЗДО (ЯСЛА-САДОК) № 3 «ВЕСЕЛКА» КОМБІНОВАНОГО ТИПУ ЮЖНЕНСЬКОЇ МІСЬКОЇ РАДИ ОДЕСЬКОГО РАЙОНУ ОДЕСЬКОЇ ОБЛАСТІ</t>
  </si>
  <si>
    <t xml:space="preserve">Ізмаїльська гімназія № 10 з початковою школою Ізмаїльського району Одеської області </t>
  </si>
  <si>
    <t>Черкаська санаторна  школа Черкаської обласної ради</t>
  </si>
  <si>
    <t>Комунальний заклад професійної (професійно-технічної) освіти "Київський професійний коледж технологій та дизайну"</t>
  </si>
  <si>
    <t>Хмельницький заклад дошкільної освіти №20 "Білочка"</t>
  </si>
  <si>
    <t>Мелітопольська гімназія №13 Мелітопольської міської ради Запорізької області</t>
  </si>
  <si>
    <t>Заклад  дошкільної освіти №1 "Зірочка" Мирноградської міської ради</t>
  </si>
  <si>
    <t>КЗ "Новгород-Сіверський фаховий медичний коледж " ЧОР</t>
  </si>
  <si>
    <t>Заклад дошкільної освіти (ясла-садок) №89 "Казковий світ"Запорізької міської ради</t>
  </si>
  <si>
    <t>Спеціалізована загальноосвітня школа І-ІІІ ступенів №7 міста Хмельницького</t>
  </si>
  <si>
    <t>Державний навчальний заклад "Лісоводський професійний аграрний ліцей"</t>
  </si>
  <si>
    <t>Комунальний заклад загальної середньої освіти «Луцький ліцей № 14 імені Василя Сухомлинського Луцької міської ради»</t>
  </si>
  <si>
    <t>Дошкільний навчальний заклад (ясла-садок) комбінованого типу № 11 прилуцької міської ради Чернігівської області</t>
  </si>
  <si>
    <t>Заверещицький НВК І-ІІІ ст. "Берегиня"</t>
  </si>
  <si>
    <t>Комунальний заклад "Ліцей сучасної освіти "Інтелект" Світловодської міської ради"</t>
  </si>
  <si>
    <t>Комунальний заклад "Харківський фізико-математичний науковий ліцей 27 Харківської міської ради"</t>
  </si>
  <si>
    <t>Хмельницький заклад дошкільної освіти № 24 "Барвінок"</t>
  </si>
  <si>
    <t xml:space="preserve">СК ЗДО "Слов'янський ясла-садок/1 "Веселка " Слов'янської сільської ради </t>
  </si>
  <si>
    <t>Родинська загальноосвітня школа І-ІІІ ступенів № 35 Покровської міської ради Донецької області</t>
  </si>
  <si>
    <t>Чишківський ліцей Давидівської сільської ради</t>
  </si>
  <si>
    <t>САМБІРСЬКИЙ ЛІЦЕЙ ІМ. А. ЧАЙКОВСЬКОГО</t>
  </si>
  <si>
    <t>Угроїдський ліцей Краснопільської селищної ради</t>
  </si>
  <si>
    <t xml:space="preserve">ВОВ "ВИШГОРОДСЬКИЙ ЗАКЛАД ЗАГАЛЬНОЇ СЕРЕДНЬОЇ ОСВІТИ - ЛІЦЕЙ "ЕКТІВ СКУЛ" </t>
  </si>
  <si>
    <t>Комунальний заклад загальної середньої освіти «Початкова школа N1 Хмельницької міської ради»</t>
  </si>
  <si>
    <t>Коломийський ліцей #9</t>
  </si>
  <si>
    <t>Ліцей 5 ім. Кокорудзів ЛМР</t>
  </si>
  <si>
    <t xml:space="preserve">Дошкільний навчальний заклад ясла-садок комбінованого типу 57 Волошка Черкаської міської ради </t>
  </si>
  <si>
    <t>№ з/п</t>
  </si>
  <si>
    <t>ВСП "Фаховий коледж інформаційних систем і технологій Київського національного економічного університету ім. В Гетьмана"</t>
  </si>
  <si>
    <t>Бучацький ліцей Бучацької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</si>
</sst>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alan.bank.gov.ua/get-user-certificate/VhhTFbFvFmF7G2AzqF6D" TargetMode="External"/><Relationship Id="rId299" Type="http://schemas.openxmlformats.org/officeDocument/2006/relationships/hyperlink" Target="https://talan.bank.gov.ua/get-user-certificate/VhhTF6uWUsWZCIZmuz0A" TargetMode="External"/><Relationship Id="rId21" Type="http://schemas.openxmlformats.org/officeDocument/2006/relationships/hyperlink" Target="https://talan.bank.gov.ua/get-user-certificate/VhhTF9fbbjtbCkeGtZZ7" TargetMode="External"/><Relationship Id="rId63" Type="http://schemas.openxmlformats.org/officeDocument/2006/relationships/hyperlink" Target="https://talan.bank.gov.ua/get-user-certificate/VhhTF4kbMsURBqvUevTI" TargetMode="External"/><Relationship Id="rId159" Type="http://schemas.openxmlformats.org/officeDocument/2006/relationships/hyperlink" Target="https://talan.bank.gov.ua/get-user-certificate/VhhTFdVL9al5Z7drsRTx" TargetMode="External"/><Relationship Id="rId324" Type="http://schemas.openxmlformats.org/officeDocument/2006/relationships/hyperlink" Target="https://talan.bank.gov.ua/get-user-certificate/VhhTFqJ54-Jvh3IoVdFi" TargetMode="External"/><Relationship Id="rId170" Type="http://schemas.openxmlformats.org/officeDocument/2006/relationships/hyperlink" Target="https://talan.bank.gov.ua/get-user-certificate/VhhTFSbzYiff1Lha4izy" TargetMode="External"/><Relationship Id="rId226" Type="http://schemas.openxmlformats.org/officeDocument/2006/relationships/hyperlink" Target="https://talan.bank.gov.ua/get-user-certificate/VhhTFzgldu-v7vGgSlJb" TargetMode="External"/><Relationship Id="rId268" Type="http://schemas.openxmlformats.org/officeDocument/2006/relationships/hyperlink" Target="https://talan.bank.gov.ua/get-user-certificate/VhhTFa4sBHmTCejZNqTM" TargetMode="External"/><Relationship Id="rId32" Type="http://schemas.openxmlformats.org/officeDocument/2006/relationships/hyperlink" Target="https://talan.bank.gov.ua/get-user-certificate/VhhTFdb7I-mY3oRDq1R4" TargetMode="External"/><Relationship Id="rId74" Type="http://schemas.openxmlformats.org/officeDocument/2006/relationships/hyperlink" Target="https://talan.bank.gov.ua/get-user-certificate/VhhTFFSiN6P-kuHbxa-J" TargetMode="External"/><Relationship Id="rId128" Type="http://schemas.openxmlformats.org/officeDocument/2006/relationships/hyperlink" Target="https://talan.bank.gov.ua/get-user-certificate/VhhTFA8lqHFtudmuTzXs" TargetMode="External"/><Relationship Id="rId335" Type="http://schemas.openxmlformats.org/officeDocument/2006/relationships/hyperlink" Target="https://talan.bank.gov.ua/get-user-certificate/VhhTFxOZXLndk69WeVs_" TargetMode="External"/><Relationship Id="rId5" Type="http://schemas.openxmlformats.org/officeDocument/2006/relationships/hyperlink" Target="https://talan.bank.gov.ua/get-user-certificate/VhhTFN5qJTXeShKjwRQC" TargetMode="External"/><Relationship Id="rId181" Type="http://schemas.openxmlformats.org/officeDocument/2006/relationships/hyperlink" Target="https://talan.bank.gov.ua/get-user-certificate/VhhTFKUZCu4ty7YBREqZ" TargetMode="External"/><Relationship Id="rId237" Type="http://schemas.openxmlformats.org/officeDocument/2006/relationships/hyperlink" Target="https://talan.bank.gov.ua/get-user-certificate/VhhTFEf_4zp9cLQYebpU" TargetMode="External"/><Relationship Id="rId279" Type="http://schemas.openxmlformats.org/officeDocument/2006/relationships/hyperlink" Target="https://talan.bank.gov.ua/get-user-certificate/VhhTF3rDbA3IdKj4aQCX" TargetMode="External"/><Relationship Id="rId43" Type="http://schemas.openxmlformats.org/officeDocument/2006/relationships/hyperlink" Target="https://talan.bank.gov.ua/get-user-certificate/VhhTFE6eqMu_ll2RSHgC" TargetMode="External"/><Relationship Id="rId139" Type="http://schemas.openxmlformats.org/officeDocument/2006/relationships/hyperlink" Target="https://talan.bank.gov.ua/get-user-certificate/VhhTFaVM3PP-lFXMlpDi" TargetMode="External"/><Relationship Id="rId290" Type="http://schemas.openxmlformats.org/officeDocument/2006/relationships/hyperlink" Target="https://talan.bank.gov.ua/get-user-certificate/VhhTFfsibdljjG57tG8a" TargetMode="External"/><Relationship Id="rId304" Type="http://schemas.openxmlformats.org/officeDocument/2006/relationships/hyperlink" Target="https://talan.bank.gov.ua/get-user-certificate/VhhTFZvSQtG8HBQs94q9" TargetMode="External"/><Relationship Id="rId346" Type="http://schemas.openxmlformats.org/officeDocument/2006/relationships/hyperlink" Target="https://talan.bank.gov.ua/get-user-certificate/rAk8T8bn0qRgpyLf1PRV" TargetMode="External"/><Relationship Id="rId85" Type="http://schemas.openxmlformats.org/officeDocument/2006/relationships/hyperlink" Target="https://talan.bank.gov.ua/get-user-certificate/VhhTFLIlxR23CklrWhbx" TargetMode="External"/><Relationship Id="rId150" Type="http://schemas.openxmlformats.org/officeDocument/2006/relationships/hyperlink" Target="https://talan.bank.gov.ua/get-user-certificate/VhhTFOXNGdoMgsLcOuh7" TargetMode="External"/><Relationship Id="rId192" Type="http://schemas.openxmlformats.org/officeDocument/2006/relationships/hyperlink" Target="https://talan.bank.gov.ua/get-user-certificate/VhhTFoedBOUjOIlbjTH8" TargetMode="External"/><Relationship Id="rId206" Type="http://schemas.openxmlformats.org/officeDocument/2006/relationships/hyperlink" Target="https://talan.bank.gov.ua/get-user-certificate/VhhTFxchI-A-FBIInAwQ" TargetMode="External"/><Relationship Id="rId248" Type="http://schemas.openxmlformats.org/officeDocument/2006/relationships/hyperlink" Target="https://talan.bank.gov.ua/get-user-certificate/VhhTFbgQUvXrpz4bnieC" TargetMode="External"/><Relationship Id="rId12" Type="http://schemas.openxmlformats.org/officeDocument/2006/relationships/hyperlink" Target="https://talan.bank.gov.ua/get-user-certificate/VhhTFaJvT6R9IBjp1FDO" TargetMode="External"/><Relationship Id="rId108" Type="http://schemas.openxmlformats.org/officeDocument/2006/relationships/hyperlink" Target="https://talan.bank.gov.ua/get-user-certificate/VhhTFBHf1BCZx1cZ8rw6" TargetMode="External"/><Relationship Id="rId315" Type="http://schemas.openxmlformats.org/officeDocument/2006/relationships/hyperlink" Target="https://talan.bank.gov.ua/get-user-certificate/VhhTFu4REoCvzeTAs0rh" TargetMode="External"/><Relationship Id="rId54" Type="http://schemas.openxmlformats.org/officeDocument/2006/relationships/hyperlink" Target="https://talan.bank.gov.ua/get-user-certificate/VhhTFTLBPjlVNN8oI5Du" TargetMode="External"/><Relationship Id="rId96" Type="http://schemas.openxmlformats.org/officeDocument/2006/relationships/hyperlink" Target="https://talan.bank.gov.ua/get-user-certificate/VhhTFoKnNFqj0zaQYea6" TargetMode="External"/><Relationship Id="rId161" Type="http://schemas.openxmlformats.org/officeDocument/2006/relationships/hyperlink" Target="https://talan.bank.gov.ua/get-user-certificate/VhhTFwCMI2qch4hnJVSx" TargetMode="External"/><Relationship Id="rId217" Type="http://schemas.openxmlformats.org/officeDocument/2006/relationships/hyperlink" Target="https://talan.bank.gov.ua/get-user-certificate/VhhTFHrd_lgQu4j95Rav" TargetMode="External"/><Relationship Id="rId259" Type="http://schemas.openxmlformats.org/officeDocument/2006/relationships/hyperlink" Target="https://talan.bank.gov.ua/get-user-certificate/VhhTFnOQb0Wswh_WB_JU" TargetMode="External"/><Relationship Id="rId23" Type="http://schemas.openxmlformats.org/officeDocument/2006/relationships/hyperlink" Target="https://talan.bank.gov.ua/get-user-certificate/VhhTFy7UgA48orRWovpv" TargetMode="External"/><Relationship Id="rId119" Type="http://schemas.openxmlformats.org/officeDocument/2006/relationships/hyperlink" Target="https://talan.bank.gov.ua/get-user-certificate/VhhTFs-BwNX52vN4aiCR" TargetMode="External"/><Relationship Id="rId270" Type="http://schemas.openxmlformats.org/officeDocument/2006/relationships/hyperlink" Target="https://talan.bank.gov.ua/get-user-certificate/VhhTF0AGNtvSeuOgvM4u" TargetMode="External"/><Relationship Id="rId326" Type="http://schemas.openxmlformats.org/officeDocument/2006/relationships/hyperlink" Target="https://talan.bank.gov.ua/get-user-certificate/VhhTFzeAiTjLngbn0xab" TargetMode="External"/><Relationship Id="rId65" Type="http://schemas.openxmlformats.org/officeDocument/2006/relationships/hyperlink" Target="https://talan.bank.gov.ua/get-user-certificate/VhhTFVuEXEN_KCfq6lyI" TargetMode="External"/><Relationship Id="rId130" Type="http://schemas.openxmlformats.org/officeDocument/2006/relationships/hyperlink" Target="https://talan.bank.gov.ua/get-user-certificate/VhhTFbB8rK_cpuY-aOe5" TargetMode="External"/><Relationship Id="rId172" Type="http://schemas.openxmlformats.org/officeDocument/2006/relationships/hyperlink" Target="https://talan.bank.gov.ua/get-user-certificate/VhhTFgurpenMtvxgTm9p" TargetMode="External"/><Relationship Id="rId228" Type="http://schemas.openxmlformats.org/officeDocument/2006/relationships/hyperlink" Target="https://talan.bank.gov.ua/get-user-certificate/VhhTFAKWPOLgcZJSbsqi" TargetMode="External"/><Relationship Id="rId281" Type="http://schemas.openxmlformats.org/officeDocument/2006/relationships/hyperlink" Target="https://talan.bank.gov.ua/get-user-certificate/VhhTFeMyZKRHtO1v0B14" TargetMode="External"/><Relationship Id="rId337" Type="http://schemas.openxmlformats.org/officeDocument/2006/relationships/hyperlink" Target="https://talan.bank.gov.ua/get-user-certificate/VhhTFnLCelefSNieB03b" TargetMode="External"/><Relationship Id="rId34" Type="http://schemas.openxmlformats.org/officeDocument/2006/relationships/hyperlink" Target="https://talan.bank.gov.ua/get-user-certificate/VhhTFotqcHNNy3BTIZpf" TargetMode="External"/><Relationship Id="rId76" Type="http://schemas.openxmlformats.org/officeDocument/2006/relationships/hyperlink" Target="https://talan.bank.gov.ua/get-user-certificate/VhhTF6EBDDHbZZV-dyoR" TargetMode="External"/><Relationship Id="rId141" Type="http://schemas.openxmlformats.org/officeDocument/2006/relationships/hyperlink" Target="https://talan.bank.gov.ua/get-user-certificate/VhhTFd1sS0eaIyrFJBH3" TargetMode="External"/><Relationship Id="rId7" Type="http://schemas.openxmlformats.org/officeDocument/2006/relationships/hyperlink" Target="https://talan.bank.gov.ua/get-user-certificate/VhhTFZAptdMAt78R_9Ps" TargetMode="External"/><Relationship Id="rId183" Type="http://schemas.openxmlformats.org/officeDocument/2006/relationships/hyperlink" Target="https://talan.bank.gov.ua/get-user-certificate/VhhTFZ_eM6eoght-wUbc" TargetMode="External"/><Relationship Id="rId239" Type="http://schemas.openxmlformats.org/officeDocument/2006/relationships/hyperlink" Target="https://talan.bank.gov.ua/get-user-certificate/VhhTFs4td8KyxOTOONVE" TargetMode="External"/><Relationship Id="rId250" Type="http://schemas.openxmlformats.org/officeDocument/2006/relationships/hyperlink" Target="https://talan.bank.gov.ua/get-user-certificate/VhhTFeuQjnfX739zMZvR" TargetMode="External"/><Relationship Id="rId292" Type="http://schemas.openxmlformats.org/officeDocument/2006/relationships/hyperlink" Target="https://talan.bank.gov.ua/get-user-certificate/VhhTFfeiocOfdybxUQdO" TargetMode="External"/><Relationship Id="rId306" Type="http://schemas.openxmlformats.org/officeDocument/2006/relationships/hyperlink" Target="https://talan.bank.gov.ua/get-user-certificate/VhhTFSAgaPB7Ej0pxe6C" TargetMode="External"/><Relationship Id="rId45" Type="http://schemas.openxmlformats.org/officeDocument/2006/relationships/hyperlink" Target="https://talan.bank.gov.ua/get-user-certificate/VhhTFUJyJNj6NW-6x9ya" TargetMode="External"/><Relationship Id="rId87" Type="http://schemas.openxmlformats.org/officeDocument/2006/relationships/hyperlink" Target="https://talan.bank.gov.ua/get-user-certificate/VhhTFzQXuwHkZPDtVPB4" TargetMode="External"/><Relationship Id="rId110" Type="http://schemas.openxmlformats.org/officeDocument/2006/relationships/hyperlink" Target="https://talan.bank.gov.ua/get-user-certificate/VhhTFcNkPF0p4R5UO5Q0" TargetMode="External"/><Relationship Id="rId348" Type="http://schemas.openxmlformats.org/officeDocument/2006/relationships/printerSettings" Target="../printerSettings/printerSettings1.bin"/><Relationship Id="rId152" Type="http://schemas.openxmlformats.org/officeDocument/2006/relationships/hyperlink" Target="https://talan.bank.gov.ua/get-user-certificate/VhhTFqHgg0z2OAOGLMmk" TargetMode="External"/><Relationship Id="rId194" Type="http://schemas.openxmlformats.org/officeDocument/2006/relationships/hyperlink" Target="https://talan.bank.gov.ua/get-user-certificate/VhhTFjTdkK9kU7BF-LY1" TargetMode="External"/><Relationship Id="rId208" Type="http://schemas.openxmlformats.org/officeDocument/2006/relationships/hyperlink" Target="https://talan.bank.gov.ua/get-user-certificate/VhhTF7KWE5Rq9CDE1yw_" TargetMode="External"/><Relationship Id="rId261" Type="http://schemas.openxmlformats.org/officeDocument/2006/relationships/hyperlink" Target="https://talan.bank.gov.ua/get-user-certificate/VhhTFlDg4CwMzavRfnWI" TargetMode="External"/><Relationship Id="rId14" Type="http://schemas.openxmlformats.org/officeDocument/2006/relationships/hyperlink" Target="https://talan.bank.gov.ua/get-user-certificate/VhhTFzcHaRxg5L96MQlF" TargetMode="External"/><Relationship Id="rId35" Type="http://schemas.openxmlformats.org/officeDocument/2006/relationships/hyperlink" Target="https://talan.bank.gov.ua/get-user-certificate/VhhTFBIhKmX3ur-LVxMj" TargetMode="External"/><Relationship Id="rId56" Type="http://schemas.openxmlformats.org/officeDocument/2006/relationships/hyperlink" Target="https://talan.bank.gov.ua/get-user-certificate/VhhTF9xXPPQWfPBXg9dM" TargetMode="External"/><Relationship Id="rId77" Type="http://schemas.openxmlformats.org/officeDocument/2006/relationships/hyperlink" Target="https://talan.bank.gov.ua/get-user-certificate/VhhTF_RLfth5sDE5bcr1" TargetMode="External"/><Relationship Id="rId100" Type="http://schemas.openxmlformats.org/officeDocument/2006/relationships/hyperlink" Target="https://talan.bank.gov.ua/get-user-certificate/VhhTFVhucr0f__uhL9Ab" TargetMode="External"/><Relationship Id="rId282" Type="http://schemas.openxmlformats.org/officeDocument/2006/relationships/hyperlink" Target="https://talan.bank.gov.ua/get-user-certificate/VhhTFrxOtmzy5p4x47jd" TargetMode="External"/><Relationship Id="rId317" Type="http://schemas.openxmlformats.org/officeDocument/2006/relationships/hyperlink" Target="https://talan.bank.gov.ua/get-user-certificate/VhhTFaTo4STcKiCV1kth" TargetMode="External"/><Relationship Id="rId338" Type="http://schemas.openxmlformats.org/officeDocument/2006/relationships/hyperlink" Target="https://talan.bank.gov.ua/get-user-certificate/VhhTFruqsQoarIiW1rBy" TargetMode="External"/><Relationship Id="rId8" Type="http://schemas.openxmlformats.org/officeDocument/2006/relationships/hyperlink" Target="https://talan.bank.gov.ua/get-user-certificate/VhhTFJlOjGxJeiOFcoD8" TargetMode="External"/><Relationship Id="rId98" Type="http://schemas.openxmlformats.org/officeDocument/2006/relationships/hyperlink" Target="https://talan.bank.gov.ua/get-user-certificate/VhhTFdtjqIC9MrwdpDCd" TargetMode="External"/><Relationship Id="rId121" Type="http://schemas.openxmlformats.org/officeDocument/2006/relationships/hyperlink" Target="https://talan.bank.gov.ua/get-user-certificate/VhhTF23QGFpqLQxy35Re" TargetMode="External"/><Relationship Id="rId142" Type="http://schemas.openxmlformats.org/officeDocument/2006/relationships/hyperlink" Target="https://talan.bank.gov.ua/get-user-certificate/VhhTFYjTmNFo-zLsWYcp" TargetMode="External"/><Relationship Id="rId163" Type="http://schemas.openxmlformats.org/officeDocument/2006/relationships/hyperlink" Target="https://talan.bank.gov.ua/get-user-certificate/VhhTF1Bsl-Z8DBcnpYbO" TargetMode="External"/><Relationship Id="rId184" Type="http://schemas.openxmlformats.org/officeDocument/2006/relationships/hyperlink" Target="https://talan.bank.gov.ua/get-user-certificate/VhhTFRWVAlnF6vHJbeMK" TargetMode="External"/><Relationship Id="rId219" Type="http://schemas.openxmlformats.org/officeDocument/2006/relationships/hyperlink" Target="https://talan.bank.gov.ua/get-user-certificate/VhhTF7URI-A77lLVjkcC" TargetMode="External"/><Relationship Id="rId230" Type="http://schemas.openxmlformats.org/officeDocument/2006/relationships/hyperlink" Target="https://talan.bank.gov.ua/get-user-certificate/VhhTFJdk4DYyMJsA5xSg" TargetMode="External"/><Relationship Id="rId251" Type="http://schemas.openxmlformats.org/officeDocument/2006/relationships/hyperlink" Target="https://talan.bank.gov.ua/get-user-certificate/VhhTFlZFaAQcx91yyz_l" TargetMode="External"/><Relationship Id="rId25" Type="http://schemas.openxmlformats.org/officeDocument/2006/relationships/hyperlink" Target="https://talan.bank.gov.ua/get-user-certificate/VhhTFtIF2Zu50gWJUx03" TargetMode="External"/><Relationship Id="rId46" Type="http://schemas.openxmlformats.org/officeDocument/2006/relationships/hyperlink" Target="https://talan.bank.gov.ua/get-user-certificate/VhhTF3SoOpw64M83IVOM" TargetMode="External"/><Relationship Id="rId67" Type="http://schemas.openxmlformats.org/officeDocument/2006/relationships/hyperlink" Target="https://talan.bank.gov.ua/get-user-certificate/VhhTFJWz3xKvW3YcWvT6" TargetMode="External"/><Relationship Id="rId272" Type="http://schemas.openxmlformats.org/officeDocument/2006/relationships/hyperlink" Target="https://talan.bank.gov.ua/get-user-certificate/VhhTFnsuG5jMfKeC1sXR" TargetMode="External"/><Relationship Id="rId293" Type="http://schemas.openxmlformats.org/officeDocument/2006/relationships/hyperlink" Target="https://talan.bank.gov.ua/get-user-certificate/VhhTFn8u0u4y1lMksbNE" TargetMode="External"/><Relationship Id="rId307" Type="http://schemas.openxmlformats.org/officeDocument/2006/relationships/hyperlink" Target="https://talan.bank.gov.ua/get-user-certificate/VhhTFFfDr1pWcloVJJKX" TargetMode="External"/><Relationship Id="rId328" Type="http://schemas.openxmlformats.org/officeDocument/2006/relationships/hyperlink" Target="https://talan.bank.gov.ua/get-user-certificate/VhhTFhqdMZttKxcE8OEy" TargetMode="External"/><Relationship Id="rId88" Type="http://schemas.openxmlformats.org/officeDocument/2006/relationships/hyperlink" Target="https://talan.bank.gov.ua/get-user-certificate/VhhTFwYW1ut_y0a2m9sX" TargetMode="External"/><Relationship Id="rId111" Type="http://schemas.openxmlformats.org/officeDocument/2006/relationships/hyperlink" Target="https://talan.bank.gov.ua/get-user-certificate/VhhTF5BYN5hdlaKttNnE" TargetMode="External"/><Relationship Id="rId132" Type="http://schemas.openxmlformats.org/officeDocument/2006/relationships/hyperlink" Target="https://talan.bank.gov.ua/get-user-certificate/VhhTFsgxbc5sqeKbo3VL" TargetMode="External"/><Relationship Id="rId153" Type="http://schemas.openxmlformats.org/officeDocument/2006/relationships/hyperlink" Target="https://talan.bank.gov.ua/get-user-certificate/VhhTFlnLK5VaCuyv9FTx" TargetMode="External"/><Relationship Id="rId174" Type="http://schemas.openxmlformats.org/officeDocument/2006/relationships/hyperlink" Target="https://talan.bank.gov.ua/get-user-certificate/VhhTFcZqnKIFxpErT1ax" TargetMode="External"/><Relationship Id="rId195" Type="http://schemas.openxmlformats.org/officeDocument/2006/relationships/hyperlink" Target="https://talan.bank.gov.ua/get-user-certificate/VhhTFoKNvmJ2c2FjOkmp" TargetMode="External"/><Relationship Id="rId209" Type="http://schemas.openxmlformats.org/officeDocument/2006/relationships/hyperlink" Target="https://talan.bank.gov.ua/get-user-certificate/VhhTF_MPtEtyaNcCXWh8" TargetMode="External"/><Relationship Id="rId220" Type="http://schemas.openxmlformats.org/officeDocument/2006/relationships/hyperlink" Target="https://talan.bank.gov.ua/get-user-certificate/VhhTFlO3NRK-h0w8uBQ5" TargetMode="External"/><Relationship Id="rId241" Type="http://schemas.openxmlformats.org/officeDocument/2006/relationships/hyperlink" Target="https://talan.bank.gov.ua/get-user-certificate/VhhTFu5LPNnXAXNKjLuH" TargetMode="External"/><Relationship Id="rId15" Type="http://schemas.openxmlformats.org/officeDocument/2006/relationships/hyperlink" Target="https://talan.bank.gov.ua/get-user-certificate/VhhTFkpMITdsUFs4vPgh" TargetMode="External"/><Relationship Id="rId36" Type="http://schemas.openxmlformats.org/officeDocument/2006/relationships/hyperlink" Target="https://talan.bank.gov.ua/get-user-certificate/VhhTFp_wgP1K2-NQf1Mq" TargetMode="External"/><Relationship Id="rId57" Type="http://schemas.openxmlformats.org/officeDocument/2006/relationships/hyperlink" Target="https://talan.bank.gov.ua/get-user-certificate/VhhTFhUn09ZF4skqoVrG" TargetMode="External"/><Relationship Id="rId262" Type="http://schemas.openxmlformats.org/officeDocument/2006/relationships/hyperlink" Target="https://talan.bank.gov.ua/get-user-certificate/VhhTF3JrVyFEl4-AKKuo" TargetMode="External"/><Relationship Id="rId283" Type="http://schemas.openxmlformats.org/officeDocument/2006/relationships/hyperlink" Target="https://talan.bank.gov.ua/get-user-certificate/VhhTFrRKkFo_ByXtuD86" TargetMode="External"/><Relationship Id="rId318" Type="http://schemas.openxmlformats.org/officeDocument/2006/relationships/hyperlink" Target="https://talan.bank.gov.ua/get-user-certificate/VhhTFoGufAnr5-ngIbMb" TargetMode="External"/><Relationship Id="rId339" Type="http://schemas.openxmlformats.org/officeDocument/2006/relationships/hyperlink" Target="https://talan.bank.gov.ua/get-user-certificate/VhhTFmVHRl_sJm4tdP5s" TargetMode="External"/><Relationship Id="rId78" Type="http://schemas.openxmlformats.org/officeDocument/2006/relationships/hyperlink" Target="https://talan.bank.gov.ua/get-user-certificate/VhhTF-bXBle6BXpB0l7Y" TargetMode="External"/><Relationship Id="rId99" Type="http://schemas.openxmlformats.org/officeDocument/2006/relationships/hyperlink" Target="https://talan.bank.gov.ua/get-user-certificate/VhhTF47mj9WwV2gfm8we" TargetMode="External"/><Relationship Id="rId101" Type="http://schemas.openxmlformats.org/officeDocument/2006/relationships/hyperlink" Target="https://talan.bank.gov.ua/get-user-certificate/VhhTFwm5EQmGyEvQavPU" TargetMode="External"/><Relationship Id="rId122" Type="http://schemas.openxmlformats.org/officeDocument/2006/relationships/hyperlink" Target="https://talan.bank.gov.ua/get-user-certificate/VhhTFqKrFzT-e-NdxrtZ" TargetMode="External"/><Relationship Id="rId143" Type="http://schemas.openxmlformats.org/officeDocument/2006/relationships/hyperlink" Target="https://talan.bank.gov.ua/get-user-certificate/VhhTFLQ0Dr5l48oq33gb" TargetMode="External"/><Relationship Id="rId164" Type="http://schemas.openxmlformats.org/officeDocument/2006/relationships/hyperlink" Target="https://talan.bank.gov.ua/get-user-certificate/VhhTF0BJtWBl3jKZmmgP" TargetMode="External"/><Relationship Id="rId185" Type="http://schemas.openxmlformats.org/officeDocument/2006/relationships/hyperlink" Target="https://talan.bank.gov.ua/get-user-certificate/VhhTFkI7k5pvJNTszrN4" TargetMode="External"/><Relationship Id="rId9" Type="http://schemas.openxmlformats.org/officeDocument/2006/relationships/hyperlink" Target="https://talan.bank.gov.ua/get-user-certificate/VhhTFcOaypdab1PZoTIY" TargetMode="External"/><Relationship Id="rId210" Type="http://schemas.openxmlformats.org/officeDocument/2006/relationships/hyperlink" Target="https://talan.bank.gov.ua/get-user-certificate/VhhTFdeQWbOkXfnCOU2l" TargetMode="External"/><Relationship Id="rId26" Type="http://schemas.openxmlformats.org/officeDocument/2006/relationships/hyperlink" Target="https://talan.bank.gov.ua/get-user-certificate/VhhTFANv0I0TsVZRRgaV" TargetMode="External"/><Relationship Id="rId231" Type="http://schemas.openxmlformats.org/officeDocument/2006/relationships/hyperlink" Target="https://talan.bank.gov.ua/get-user-certificate/VhhTFcmFC_r1r3TWh8Js" TargetMode="External"/><Relationship Id="rId252" Type="http://schemas.openxmlformats.org/officeDocument/2006/relationships/hyperlink" Target="https://talan.bank.gov.ua/get-user-certificate/VhhTFxOlZ8quoWgy1P6c" TargetMode="External"/><Relationship Id="rId273" Type="http://schemas.openxmlformats.org/officeDocument/2006/relationships/hyperlink" Target="https://talan.bank.gov.ua/get-user-certificate/VhhTFqP6scVuAc2Cl1fg" TargetMode="External"/><Relationship Id="rId294" Type="http://schemas.openxmlformats.org/officeDocument/2006/relationships/hyperlink" Target="https://talan.bank.gov.ua/get-user-certificate/VhhTFsszGYrMAsnb2lZs" TargetMode="External"/><Relationship Id="rId308" Type="http://schemas.openxmlformats.org/officeDocument/2006/relationships/hyperlink" Target="https://talan.bank.gov.ua/get-user-certificate/VhhTFgvsY90eD6TL_UAu" TargetMode="External"/><Relationship Id="rId329" Type="http://schemas.openxmlformats.org/officeDocument/2006/relationships/hyperlink" Target="https://talan.bank.gov.ua/get-user-certificate/VhhTFb08p76BawWEEeDb" TargetMode="External"/><Relationship Id="rId47" Type="http://schemas.openxmlformats.org/officeDocument/2006/relationships/hyperlink" Target="https://talan.bank.gov.ua/get-user-certificate/VhhTFuIAzGVQedlmQulE" TargetMode="External"/><Relationship Id="rId68" Type="http://schemas.openxmlformats.org/officeDocument/2006/relationships/hyperlink" Target="https://talan.bank.gov.ua/get-user-certificate/VhhTF60WW8RRAvndUlFr" TargetMode="External"/><Relationship Id="rId89" Type="http://schemas.openxmlformats.org/officeDocument/2006/relationships/hyperlink" Target="https://talan.bank.gov.ua/get-user-certificate/VhhTFVj3i3U7LpieTkAZ" TargetMode="External"/><Relationship Id="rId112" Type="http://schemas.openxmlformats.org/officeDocument/2006/relationships/hyperlink" Target="https://talan.bank.gov.ua/get-user-certificate/VhhTFlqTi-DQ-3g2vCHW" TargetMode="External"/><Relationship Id="rId133" Type="http://schemas.openxmlformats.org/officeDocument/2006/relationships/hyperlink" Target="https://talan.bank.gov.ua/get-user-certificate/VhhTFah7xGRjzNeayPuM" TargetMode="External"/><Relationship Id="rId154" Type="http://schemas.openxmlformats.org/officeDocument/2006/relationships/hyperlink" Target="https://talan.bank.gov.ua/get-user-certificate/VhhTFyJbIdWlvhMVHH9v" TargetMode="External"/><Relationship Id="rId175" Type="http://schemas.openxmlformats.org/officeDocument/2006/relationships/hyperlink" Target="https://talan.bank.gov.ua/get-user-certificate/VhhTFFXZsBeLpg_Oeuos" TargetMode="External"/><Relationship Id="rId340" Type="http://schemas.openxmlformats.org/officeDocument/2006/relationships/hyperlink" Target="https://talan.bank.gov.ua/get-user-certificate/VhhTF8Y5A2QrNBR_5lM1" TargetMode="External"/><Relationship Id="rId196" Type="http://schemas.openxmlformats.org/officeDocument/2006/relationships/hyperlink" Target="https://talan.bank.gov.ua/get-user-certificate/VhhTF2xRpEspHEBKljs8" TargetMode="External"/><Relationship Id="rId200" Type="http://schemas.openxmlformats.org/officeDocument/2006/relationships/hyperlink" Target="https://talan.bank.gov.ua/get-user-certificate/VhhTF3hhfmtv_Y9iTY-R" TargetMode="External"/><Relationship Id="rId16" Type="http://schemas.openxmlformats.org/officeDocument/2006/relationships/hyperlink" Target="https://talan.bank.gov.ua/get-user-certificate/VhhTFA_G9CAHXNCggk1v" TargetMode="External"/><Relationship Id="rId221" Type="http://schemas.openxmlformats.org/officeDocument/2006/relationships/hyperlink" Target="https://talan.bank.gov.ua/get-user-certificate/VhhTFY3NxMzieKLZZ8jW" TargetMode="External"/><Relationship Id="rId242" Type="http://schemas.openxmlformats.org/officeDocument/2006/relationships/hyperlink" Target="https://talan.bank.gov.ua/get-user-certificate/VhhTFXyXd61ZSfd-M9P2" TargetMode="External"/><Relationship Id="rId263" Type="http://schemas.openxmlformats.org/officeDocument/2006/relationships/hyperlink" Target="https://talan.bank.gov.ua/get-user-certificate/VhhTFx1pBeYU_Pz5NbYh" TargetMode="External"/><Relationship Id="rId284" Type="http://schemas.openxmlformats.org/officeDocument/2006/relationships/hyperlink" Target="https://talan.bank.gov.ua/get-user-certificate/VhhTFEcjA3aSh_4Dx-xy" TargetMode="External"/><Relationship Id="rId319" Type="http://schemas.openxmlformats.org/officeDocument/2006/relationships/hyperlink" Target="https://talan.bank.gov.ua/get-user-certificate/VhhTFF0-L8SGuQ6LwZZv" TargetMode="External"/><Relationship Id="rId37" Type="http://schemas.openxmlformats.org/officeDocument/2006/relationships/hyperlink" Target="https://talan.bank.gov.ua/get-user-certificate/VhhTFy--zUagBHwTQeQC" TargetMode="External"/><Relationship Id="rId58" Type="http://schemas.openxmlformats.org/officeDocument/2006/relationships/hyperlink" Target="https://talan.bank.gov.ua/get-user-certificate/VhhTFS2nXSklDkCn0U1C" TargetMode="External"/><Relationship Id="rId79" Type="http://schemas.openxmlformats.org/officeDocument/2006/relationships/hyperlink" Target="https://talan.bank.gov.ua/get-user-certificate/VhhTFlhtPHS1Bk2BfG7f" TargetMode="External"/><Relationship Id="rId102" Type="http://schemas.openxmlformats.org/officeDocument/2006/relationships/hyperlink" Target="https://talan.bank.gov.ua/get-user-certificate/VhhTFz4sNQn9jjDBLjoS" TargetMode="External"/><Relationship Id="rId123" Type="http://schemas.openxmlformats.org/officeDocument/2006/relationships/hyperlink" Target="https://talan.bank.gov.ua/get-user-certificate/VhhTF2CcAQ8l6Pxx41qQ" TargetMode="External"/><Relationship Id="rId144" Type="http://schemas.openxmlformats.org/officeDocument/2006/relationships/hyperlink" Target="https://talan.bank.gov.ua/get-user-certificate/VhhTFSL0zYF0os6DVq1X" TargetMode="External"/><Relationship Id="rId330" Type="http://schemas.openxmlformats.org/officeDocument/2006/relationships/hyperlink" Target="https://talan.bank.gov.ua/get-user-certificate/VhhTFZq6nZjF1hj0sdFD" TargetMode="External"/><Relationship Id="rId90" Type="http://schemas.openxmlformats.org/officeDocument/2006/relationships/hyperlink" Target="https://talan.bank.gov.ua/get-user-certificate/VhhTF-_avhEMF4Gji9lQ" TargetMode="External"/><Relationship Id="rId165" Type="http://schemas.openxmlformats.org/officeDocument/2006/relationships/hyperlink" Target="https://talan.bank.gov.ua/get-user-certificate/VhhTFW6qwXA-13VaKLsq" TargetMode="External"/><Relationship Id="rId186" Type="http://schemas.openxmlformats.org/officeDocument/2006/relationships/hyperlink" Target="https://talan.bank.gov.ua/get-user-certificate/VhhTFkxzvqxuR2zMPrRD" TargetMode="External"/><Relationship Id="rId211" Type="http://schemas.openxmlformats.org/officeDocument/2006/relationships/hyperlink" Target="https://talan.bank.gov.ua/get-user-certificate/VhhTFV7BP9QnAXuVaPHX" TargetMode="External"/><Relationship Id="rId232" Type="http://schemas.openxmlformats.org/officeDocument/2006/relationships/hyperlink" Target="https://talan.bank.gov.ua/get-user-certificate/VhhTFDC46tKsWMW9zM6G" TargetMode="External"/><Relationship Id="rId253" Type="http://schemas.openxmlformats.org/officeDocument/2006/relationships/hyperlink" Target="https://talan.bank.gov.ua/get-user-certificate/VhhTF-ndtAukk6gwILiP" TargetMode="External"/><Relationship Id="rId274" Type="http://schemas.openxmlformats.org/officeDocument/2006/relationships/hyperlink" Target="https://talan.bank.gov.ua/get-user-certificate/VhhTFvqo6LhayQUMLgo5" TargetMode="External"/><Relationship Id="rId295" Type="http://schemas.openxmlformats.org/officeDocument/2006/relationships/hyperlink" Target="https://talan.bank.gov.ua/get-user-certificate/VhhTFz8nXpXlrr0wfIBR" TargetMode="External"/><Relationship Id="rId309" Type="http://schemas.openxmlformats.org/officeDocument/2006/relationships/hyperlink" Target="https://talan.bank.gov.ua/get-user-certificate/VhhTFmKgxhEaLAxW16ZN" TargetMode="External"/><Relationship Id="rId27" Type="http://schemas.openxmlformats.org/officeDocument/2006/relationships/hyperlink" Target="https://talan.bank.gov.ua/get-user-certificate/VhhTFj4Av_G1DM34sr9q" TargetMode="External"/><Relationship Id="rId48" Type="http://schemas.openxmlformats.org/officeDocument/2006/relationships/hyperlink" Target="https://talan.bank.gov.ua/get-user-certificate/VhhTFike5DeApLWzfjfG" TargetMode="External"/><Relationship Id="rId69" Type="http://schemas.openxmlformats.org/officeDocument/2006/relationships/hyperlink" Target="https://talan.bank.gov.ua/get-user-certificate/VhhTFeMTV5bgJvLuYKxl" TargetMode="External"/><Relationship Id="rId113" Type="http://schemas.openxmlformats.org/officeDocument/2006/relationships/hyperlink" Target="https://talan.bank.gov.ua/get-user-certificate/VhhTFxIvPW5gg4HJ5FFF" TargetMode="External"/><Relationship Id="rId134" Type="http://schemas.openxmlformats.org/officeDocument/2006/relationships/hyperlink" Target="https://talan.bank.gov.ua/get-user-certificate/VhhTFbbZLCaMHh_H5FNS" TargetMode="External"/><Relationship Id="rId320" Type="http://schemas.openxmlformats.org/officeDocument/2006/relationships/hyperlink" Target="https://talan.bank.gov.ua/get-user-certificate/VhhTF3AMPs0cjBJUwuRI" TargetMode="External"/><Relationship Id="rId80" Type="http://schemas.openxmlformats.org/officeDocument/2006/relationships/hyperlink" Target="https://talan.bank.gov.ua/get-user-certificate/VhhTFwtofWzhk_GY5-Vo" TargetMode="External"/><Relationship Id="rId155" Type="http://schemas.openxmlformats.org/officeDocument/2006/relationships/hyperlink" Target="https://talan.bank.gov.ua/get-user-certificate/VhhTFOHDMriqLwWmUxPq" TargetMode="External"/><Relationship Id="rId176" Type="http://schemas.openxmlformats.org/officeDocument/2006/relationships/hyperlink" Target="https://talan.bank.gov.ua/get-user-certificate/VhhTFQgxOJ8bQP4wFSn6" TargetMode="External"/><Relationship Id="rId197" Type="http://schemas.openxmlformats.org/officeDocument/2006/relationships/hyperlink" Target="https://talan.bank.gov.ua/get-user-certificate/VhhTFHXcopjwiqcuRGJw" TargetMode="External"/><Relationship Id="rId341" Type="http://schemas.openxmlformats.org/officeDocument/2006/relationships/hyperlink" Target="https://talan.bank.gov.ua/get-user-certificate/VhhTFMwcJ3_qGm2p93qo" TargetMode="External"/><Relationship Id="rId201" Type="http://schemas.openxmlformats.org/officeDocument/2006/relationships/hyperlink" Target="https://talan.bank.gov.ua/get-user-certificate/VhhTFZGEmnK3OhD3NFUa" TargetMode="External"/><Relationship Id="rId222" Type="http://schemas.openxmlformats.org/officeDocument/2006/relationships/hyperlink" Target="https://talan.bank.gov.ua/get-user-certificate/VhhTFB-O9eMgPUSWqts9" TargetMode="External"/><Relationship Id="rId243" Type="http://schemas.openxmlformats.org/officeDocument/2006/relationships/hyperlink" Target="https://talan.bank.gov.ua/get-user-certificate/VhhTFHIycOy22QlT-7Yq" TargetMode="External"/><Relationship Id="rId264" Type="http://schemas.openxmlformats.org/officeDocument/2006/relationships/hyperlink" Target="https://talan.bank.gov.ua/get-user-certificate/VhhTFK1Ze7MK-F-okE87" TargetMode="External"/><Relationship Id="rId285" Type="http://schemas.openxmlformats.org/officeDocument/2006/relationships/hyperlink" Target="https://talan.bank.gov.ua/get-user-certificate/VhhTFygMO4YobA9dPXYf" TargetMode="External"/><Relationship Id="rId17" Type="http://schemas.openxmlformats.org/officeDocument/2006/relationships/hyperlink" Target="https://talan.bank.gov.ua/get-user-certificate/VhhTFqPvgRz2cgpBFZwA" TargetMode="External"/><Relationship Id="rId38" Type="http://schemas.openxmlformats.org/officeDocument/2006/relationships/hyperlink" Target="https://talan.bank.gov.ua/get-user-certificate/VhhTFQhst6Js-G8ZV15S" TargetMode="External"/><Relationship Id="rId59" Type="http://schemas.openxmlformats.org/officeDocument/2006/relationships/hyperlink" Target="https://talan.bank.gov.ua/get-user-certificate/VhhTF3gCtjP0Y8pJ3ISo" TargetMode="External"/><Relationship Id="rId103" Type="http://schemas.openxmlformats.org/officeDocument/2006/relationships/hyperlink" Target="https://talan.bank.gov.ua/get-user-certificate/VhhTFnSo3TM7AXJJVGLD" TargetMode="External"/><Relationship Id="rId124" Type="http://schemas.openxmlformats.org/officeDocument/2006/relationships/hyperlink" Target="https://talan.bank.gov.ua/get-user-certificate/VhhTFj7JhkyvKG46Dp2W" TargetMode="External"/><Relationship Id="rId310" Type="http://schemas.openxmlformats.org/officeDocument/2006/relationships/hyperlink" Target="https://talan.bank.gov.ua/get-user-certificate/VhhTFQUbcSEkyQCSkOmd" TargetMode="External"/><Relationship Id="rId70" Type="http://schemas.openxmlformats.org/officeDocument/2006/relationships/hyperlink" Target="https://talan.bank.gov.ua/get-user-certificate/VhhTF85hR6W-uh3Wy2I6" TargetMode="External"/><Relationship Id="rId91" Type="http://schemas.openxmlformats.org/officeDocument/2006/relationships/hyperlink" Target="https://talan.bank.gov.ua/get-user-certificate/VhhTFik1cJJTno6AQ1WR" TargetMode="External"/><Relationship Id="rId145" Type="http://schemas.openxmlformats.org/officeDocument/2006/relationships/hyperlink" Target="https://talan.bank.gov.ua/get-user-certificate/VhhTFg9cljWUMGY9ZyhG" TargetMode="External"/><Relationship Id="rId166" Type="http://schemas.openxmlformats.org/officeDocument/2006/relationships/hyperlink" Target="https://talan.bank.gov.ua/get-user-certificate/VhhTFhFjVCcgGcj4kC4r" TargetMode="External"/><Relationship Id="rId187" Type="http://schemas.openxmlformats.org/officeDocument/2006/relationships/hyperlink" Target="https://talan.bank.gov.ua/get-user-certificate/VhhTFkbA_WjqnAkPM7kM" TargetMode="External"/><Relationship Id="rId331" Type="http://schemas.openxmlformats.org/officeDocument/2006/relationships/hyperlink" Target="https://talan.bank.gov.ua/get-user-certificate/VhhTFMBCbLJZX38j6Bmo" TargetMode="External"/><Relationship Id="rId1" Type="http://schemas.openxmlformats.org/officeDocument/2006/relationships/hyperlink" Target="https://talan.bank.gov.ua/get-user-certificate/VhhTFMfaztlkslUJa409" TargetMode="External"/><Relationship Id="rId212" Type="http://schemas.openxmlformats.org/officeDocument/2006/relationships/hyperlink" Target="https://talan.bank.gov.ua/get-user-certificate/VhhTFEqBiDhD1J_xTNbB" TargetMode="External"/><Relationship Id="rId233" Type="http://schemas.openxmlformats.org/officeDocument/2006/relationships/hyperlink" Target="https://talan.bank.gov.ua/get-user-certificate/VhhTFIC4caXjyTQtqUaU" TargetMode="External"/><Relationship Id="rId254" Type="http://schemas.openxmlformats.org/officeDocument/2006/relationships/hyperlink" Target="https://talan.bank.gov.ua/get-user-certificate/VhhTFHIefgWnfYitILiF" TargetMode="External"/><Relationship Id="rId28" Type="http://schemas.openxmlformats.org/officeDocument/2006/relationships/hyperlink" Target="https://talan.bank.gov.ua/get-user-certificate/VhhTFUR-ieSvS8pYUdDQ" TargetMode="External"/><Relationship Id="rId49" Type="http://schemas.openxmlformats.org/officeDocument/2006/relationships/hyperlink" Target="https://talan.bank.gov.ua/get-user-certificate/VhhTFrUSOCqnpVV_MlMJ" TargetMode="External"/><Relationship Id="rId114" Type="http://schemas.openxmlformats.org/officeDocument/2006/relationships/hyperlink" Target="https://talan.bank.gov.ua/get-user-certificate/VhhTFVQQ1dkuMIBeSezU" TargetMode="External"/><Relationship Id="rId275" Type="http://schemas.openxmlformats.org/officeDocument/2006/relationships/hyperlink" Target="https://talan.bank.gov.ua/get-user-certificate/VhhTFKdJl5hdNmW85w5d" TargetMode="External"/><Relationship Id="rId296" Type="http://schemas.openxmlformats.org/officeDocument/2006/relationships/hyperlink" Target="https://talan.bank.gov.ua/get-user-certificate/VhhTFqu__GK2spyKzr4x" TargetMode="External"/><Relationship Id="rId300" Type="http://schemas.openxmlformats.org/officeDocument/2006/relationships/hyperlink" Target="https://talan.bank.gov.ua/get-user-certificate/VhhTFuRH3gWysaFWW7sm" TargetMode="External"/><Relationship Id="rId60" Type="http://schemas.openxmlformats.org/officeDocument/2006/relationships/hyperlink" Target="https://talan.bank.gov.ua/get-user-certificate/VhhTFRPLVr_MMVbbtxTA" TargetMode="External"/><Relationship Id="rId81" Type="http://schemas.openxmlformats.org/officeDocument/2006/relationships/hyperlink" Target="https://talan.bank.gov.ua/get-user-certificate/VhhTF27ZA1SpTY0-dEBK" TargetMode="External"/><Relationship Id="rId135" Type="http://schemas.openxmlformats.org/officeDocument/2006/relationships/hyperlink" Target="https://talan.bank.gov.ua/get-user-certificate/VhhTF8Q4RSf9ieaTuR60" TargetMode="External"/><Relationship Id="rId156" Type="http://schemas.openxmlformats.org/officeDocument/2006/relationships/hyperlink" Target="https://talan.bank.gov.ua/get-user-certificate/VhhTFdXaA1ucRGZ_rWGR" TargetMode="External"/><Relationship Id="rId177" Type="http://schemas.openxmlformats.org/officeDocument/2006/relationships/hyperlink" Target="https://talan.bank.gov.ua/get-user-certificate/VhhTFQkHZwxFUwxFZ0DW" TargetMode="External"/><Relationship Id="rId198" Type="http://schemas.openxmlformats.org/officeDocument/2006/relationships/hyperlink" Target="https://talan.bank.gov.ua/get-user-certificate/VhhTFq87V3BK9W_t2cFO" TargetMode="External"/><Relationship Id="rId321" Type="http://schemas.openxmlformats.org/officeDocument/2006/relationships/hyperlink" Target="https://talan.bank.gov.ua/get-user-certificate/VhhTFiryDMIcTXqIUt8Y" TargetMode="External"/><Relationship Id="rId342" Type="http://schemas.openxmlformats.org/officeDocument/2006/relationships/hyperlink" Target="https://talan.bank.gov.ua/get-user-certificate/VhhTFeApRITcNPjadhr2" TargetMode="External"/><Relationship Id="rId202" Type="http://schemas.openxmlformats.org/officeDocument/2006/relationships/hyperlink" Target="https://talan.bank.gov.ua/get-user-certificate/VhhTFLAitBvO1tDLonKf" TargetMode="External"/><Relationship Id="rId223" Type="http://schemas.openxmlformats.org/officeDocument/2006/relationships/hyperlink" Target="https://talan.bank.gov.ua/get-user-certificate/VhhTF5sH11evK68LgZb6" TargetMode="External"/><Relationship Id="rId244" Type="http://schemas.openxmlformats.org/officeDocument/2006/relationships/hyperlink" Target="https://talan.bank.gov.ua/get-user-certificate/VhhTFiLZhTj6KvNYcQx_" TargetMode="External"/><Relationship Id="rId18" Type="http://schemas.openxmlformats.org/officeDocument/2006/relationships/hyperlink" Target="https://talan.bank.gov.ua/get-user-certificate/VhhTFkkj4te4D-2QbCu3" TargetMode="External"/><Relationship Id="rId39" Type="http://schemas.openxmlformats.org/officeDocument/2006/relationships/hyperlink" Target="https://talan.bank.gov.ua/get-user-certificate/VhhTF514D9WbANnZL9z0" TargetMode="External"/><Relationship Id="rId265" Type="http://schemas.openxmlformats.org/officeDocument/2006/relationships/hyperlink" Target="https://talan.bank.gov.ua/get-user-certificate/VhhTFUVDpIjLyPJ2RAuU" TargetMode="External"/><Relationship Id="rId286" Type="http://schemas.openxmlformats.org/officeDocument/2006/relationships/hyperlink" Target="https://talan.bank.gov.ua/get-user-certificate/VhhTFduqGRU-DuBIltq3" TargetMode="External"/><Relationship Id="rId50" Type="http://schemas.openxmlformats.org/officeDocument/2006/relationships/hyperlink" Target="https://talan.bank.gov.ua/get-user-certificate/VhhTFS5967FbOLABa4uv" TargetMode="External"/><Relationship Id="rId104" Type="http://schemas.openxmlformats.org/officeDocument/2006/relationships/hyperlink" Target="https://talan.bank.gov.ua/get-user-certificate/VhhTFFunXDLTPc72lfHw" TargetMode="External"/><Relationship Id="rId125" Type="http://schemas.openxmlformats.org/officeDocument/2006/relationships/hyperlink" Target="https://talan.bank.gov.ua/get-user-certificate/VhhTFG7PpXYHai00xCAx" TargetMode="External"/><Relationship Id="rId146" Type="http://schemas.openxmlformats.org/officeDocument/2006/relationships/hyperlink" Target="https://talan.bank.gov.ua/get-user-certificate/VhhTFb0NDwEXpBgIS516" TargetMode="External"/><Relationship Id="rId167" Type="http://schemas.openxmlformats.org/officeDocument/2006/relationships/hyperlink" Target="https://talan.bank.gov.ua/get-user-certificate/VhhTFhVDO-Yue7xAF60Q" TargetMode="External"/><Relationship Id="rId188" Type="http://schemas.openxmlformats.org/officeDocument/2006/relationships/hyperlink" Target="https://talan.bank.gov.ua/get-user-certificate/VhhTF000XdLZEs91rGR1" TargetMode="External"/><Relationship Id="rId311" Type="http://schemas.openxmlformats.org/officeDocument/2006/relationships/hyperlink" Target="https://talan.bank.gov.ua/get-user-certificate/VhhTFj9RHiUGeqdOUkBY" TargetMode="External"/><Relationship Id="rId332" Type="http://schemas.openxmlformats.org/officeDocument/2006/relationships/hyperlink" Target="https://talan.bank.gov.ua/get-user-certificate/VhhTFb9JA1fTt0KZ9KDZ" TargetMode="External"/><Relationship Id="rId71" Type="http://schemas.openxmlformats.org/officeDocument/2006/relationships/hyperlink" Target="https://talan.bank.gov.ua/get-user-certificate/VhhTFpwbsJ2s5qRn9k40" TargetMode="External"/><Relationship Id="rId92" Type="http://schemas.openxmlformats.org/officeDocument/2006/relationships/hyperlink" Target="https://talan.bank.gov.ua/get-user-certificate/VhhTF5aNZ1wMDMT_-j_g" TargetMode="External"/><Relationship Id="rId213" Type="http://schemas.openxmlformats.org/officeDocument/2006/relationships/hyperlink" Target="https://talan.bank.gov.ua/get-user-certificate/VhhTFTfK2xfMKPi3zVG_" TargetMode="External"/><Relationship Id="rId234" Type="http://schemas.openxmlformats.org/officeDocument/2006/relationships/hyperlink" Target="https://talan.bank.gov.ua/get-user-certificate/VhhTF81L4Zfj7qbrtV-n" TargetMode="External"/><Relationship Id="rId2" Type="http://schemas.openxmlformats.org/officeDocument/2006/relationships/hyperlink" Target="https://talan.bank.gov.ua/get-user-certificate/VhhTFKjUpD4zik2BerLX" TargetMode="External"/><Relationship Id="rId29" Type="http://schemas.openxmlformats.org/officeDocument/2006/relationships/hyperlink" Target="https://talan.bank.gov.ua/get-user-certificate/VhhTFNUNln4x4U6pdJaw" TargetMode="External"/><Relationship Id="rId255" Type="http://schemas.openxmlformats.org/officeDocument/2006/relationships/hyperlink" Target="https://talan.bank.gov.ua/get-user-certificate/VhhTFR22eo_ZQiC5jYSf" TargetMode="External"/><Relationship Id="rId276" Type="http://schemas.openxmlformats.org/officeDocument/2006/relationships/hyperlink" Target="https://talan.bank.gov.ua/get-user-certificate/VhhTFlAdzw61NqsOMBA5" TargetMode="External"/><Relationship Id="rId297" Type="http://schemas.openxmlformats.org/officeDocument/2006/relationships/hyperlink" Target="https://talan.bank.gov.ua/get-user-certificate/VhhTFmO93B7T4ognSSIq" TargetMode="External"/><Relationship Id="rId40" Type="http://schemas.openxmlformats.org/officeDocument/2006/relationships/hyperlink" Target="https://talan.bank.gov.ua/get-user-certificate/VhhTFPVtGvxhT5OFrgyk" TargetMode="External"/><Relationship Id="rId115" Type="http://schemas.openxmlformats.org/officeDocument/2006/relationships/hyperlink" Target="https://talan.bank.gov.ua/get-user-certificate/VhhTFwsgPEMsUGAqTKnw" TargetMode="External"/><Relationship Id="rId136" Type="http://schemas.openxmlformats.org/officeDocument/2006/relationships/hyperlink" Target="https://talan.bank.gov.ua/get-user-certificate/VhhTFrr9yuibVJujx5Y6" TargetMode="External"/><Relationship Id="rId157" Type="http://schemas.openxmlformats.org/officeDocument/2006/relationships/hyperlink" Target="https://talan.bank.gov.ua/get-user-certificate/VhhTFLnsV_48bSmx_tVW" TargetMode="External"/><Relationship Id="rId178" Type="http://schemas.openxmlformats.org/officeDocument/2006/relationships/hyperlink" Target="https://talan.bank.gov.ua/get-user-certificate/VhhTF-DXFj3RhDLp43pN" TargetMode="External"/><Relationship Id="rId301" Type="http://schemas.openxmlformats.org/officeDocument/2006/relationships/hyperlink" Target="https://talan.bank.gov.ua/get-user-certificate/VhhTFtHKP2ploh7lQG-o" TargetMode="External"/><Relationship Id="rId322" Type="http://schemas.openxmlformats.org/officeDocument/2006/relationships/hyperlink" Target="https://talan.bank.gov.ua/get-user-certificate/VhhTFBrYyoetfkFY5VdP" TargetMode="External"/><Relationship Id="rId343" Type="http://schemas.openxmlformats.org/officeDocument/2006/relationships/hyperlink" Target="https://talan.bank.gov.ua/get-user-certificate/VhhTFp4jsbDWgmearhKN" TargetMode="External"/><Relationship Id="rId61" Type="http://schemas.openxmlformats.org/officeDocument/2006/relationships/hyperlink" Target="https://talan.bank.gov.ua/get-user-certificate/VhhTFsfH-Se6wsQYqKX3" TargetMode="External"/><Relationship Id="rId82" Type="http://schemas.openxmlformats.org/officeDocument/2006/relationships/hyperlink" Target="https://talan.bank.gov.ua/get-user-certificate/VhhTFEI09Je7glh1HMjn" TargetMode="External"/><Relationship Id="rId199" Type="http://schemas.openxmlformats.org/officeDocument/2006/relationships/hyperlink" Target="https://talan.bank.gov.ua/get-user-certificate/VhhTFeDmZyxJLZpYOtII" TargetMode="External"/><Relationship Id="rId203" Type="http://schemas.openxmlformats.org/officeDocument/2006/relationships/hyperlink" Target="https://talan.bank.gov.ua/get-user-certificate/VhhTF2ej_ok6qxEopq6X" TargetMode="External"/><Relationship Id="rId19" Type="http://schemas.openxmlformats.org/officeDocument/2006/relationships/hyperlink" Target="https://talan.bank.gov.ua/get-user-certificate/VhhTFbcvXsrRzsCHXkCp" TargetMode="External"/><Relationship Id="rId224" Type="http://schemas.openxmlformats.org/officeDocument/2006/relationships/hyperlink" Target="https://talan.bank.gov.ua/get-user-certificate/VhhTFlIVgj1UbVQBJ6m1" TargetMode="External"/><Relationship Id="rId245" Type="http://schemas.openxmlformats.org/officeDocument/2006/relationships/hyperlink" Target="https://talan.bank.gov.ua/get-user-certificate/VhhTFRx37R4BcdLzHYaS" TargetMode="External"/><Relationship Id="rId266" Type="http://schemas.openxmlformats.org/officeDocument/2006/relationships/hyperlink" Target="https://talan.bank.gov.ua/get-user-certificate/VhhTFGm6IVTNMPW6dwnn" TargetMode="External"/><Relationship Id="rId287" Type="http://schemas.openxmlformats.org/officeDocument/2006/relationships/hyperlink" Target="https://talan.bank.gov.ua/get-user-certificate/VhhTF3L2oqH_bwz1TspK" TargetMode="External"/><Relationship Id="rId30" Type="http://schemas.openxmlformats.org/officeDocument/2006/relationships/hyperlink" Target="https://talan.bank.gov.ua/get-user-certificate/VhhTF4EikfAMTUsRdAI3" TargetMode="External"/><Relationship Id="rId105" Type="http://schemas.openxmlformats.org/officeDocument/2006/relationships/hyperlink" Target="https://talan.bank.gov.ua/get-user-certificate/VhhTFWz745Jdw-5-6nRF" TargetMode="External"/><Relationship Id="rId126" Type="http://schemas.openxmlformats.org/officeDocument/2006/relationships/hyperlink" Target="https://talan.bank.gov.ua/get-user-certificate/VhhTF-s11ioKkb33OBAM" TargetMode="External"/><Relationship Id="rId147" Type="http://schemas.openxmlformats.org/officeDocument/2006/relationships/hyperlink" Target="https://talan.bank.gov.ua/get-user-certificate/VhhTFvHqR4n2wesJht_y" TargetMode="External"/><Relationship Id="rId168" Type="http://schemas.openxmlformats.org/officeDocument/2006/relationships/hyperlink" Target="https://talan.bank.gov.ua/get-user-certificate/VhhTFG1wW-0kUHMpvuZV" TargetMode="External"/><Relationship Id="rId312" Type="http://schemas.openxmlformats.org/officeDocument/2006/relationships/hyperlink" Target="https://talan.bank.gov.ua/get-user-certificate/VhhTFmBb6DBfuTbYmwpc" TargetMode="External"/><Relationship Id="rId333" Type="http://schemas.openxmlformats.org/officeDocument/2006/relationships/hyperlink" Target="https://talan.bank.gov.ua/get-user-certificate/VhhTFtCkdd_RxO8y504P" TargetMode="External"/><Relationship Id="rId51" Type="http://schemas.openxmlformats.org/officeDocument/2006/relationships/hyperlink" Target="https://talan.bank.gov.ua/get-user-certificate/VhhTFm44YZjea0hEpMf1" TargetMode="External"/><Relationship Id="rId72" Type="http://schemas.openxmlformats.org/officeDocument/2006/relationships/hyperlink" Target="https://talan.bank.gov.ua/get-user-certificate/VhhTF_glkYCrvMPKiumG" TargetMode="External"/><Relationship Id="rId93" Type="http://schemas.openxmlformats.org/officeDocument/2006/relationships/hyperlink" Target="https://talan.bank.gov.ua/get-user-certificate/VhhTFa6jSXBR6lTRnw8F" TargetMode="External"/><Relationship Id="rId189" Type="http://schemas.openxmlformats.org/officeDocument/2006/relationships/hyperlink" Target="https://talan.bank.gov.ua/get-user-certificate/VhhTFT3IJEOUlegeF4oh" TargetMode="External"/><Relationship Id="rId3" Type="http://schemas.openxmlformats.org/officeDocument/2006/relationships/hyperlink" Target="https://talan.bank.gov.ua/get-user-certificate/VhhTFK5llwJ1kcYWNz29" TargetMode="External"/><Relationship Id="rId214" Type="http://schemas.openxmlformats.org/officeDocument/2006/relationships/hyperlink" Target="https://talan.bank.gov.ua/get-user-certificate/VhhTFTVZ7panAlLTdJBA" TargetMode="External"/><Relationship Id="rId235" Type="http://schemas.openxmlformats.org/officeDocument/2006/relationships/hyperlink" Target="https://talan.bank.gov.ua/get-user-certificate/VhhTFhtEKw1d5QEOMELb" TargetMode="External"/><Relationship Id="rId256" Type="http://schemas.openxmlformats.org/officeDocument/2006/relationships/hyperlink" Target="https://talan.bank.gov.ua/get-user-certificate/VhhTFuE6LBlxERIPg0J7" TargetMode="External"/><Relationship Id="rId277" Type="http://schemas.openxmlformats.org/officeDocument/2006/relationships/hyperlink" Target="https://talan.bank.gov.ua/get-user-certificate/VhhTFG_edlmhMln5hkQz" TargetMode="External"/><Relationship Id="rId298" Type="http://schemas.openxmlformats.org/officeDocument/2006/relationships/hyperlink" Target="https://talan.bank.gov.ua/get-user-certificate/VhhTF0a8dsTA-U9rCw3E" TargetMode="External"/><Relationship Id="rId116" Type="http://schemas.openxmlformats.org/officeDocument/2006/relationships/hyperlink" Target="https://talan.bank.gov.ua/get-user-certificate/VhhTFLLmhgR1nw7dt4Nf" TargetMode="External"/><Relationship Id="rId137" Type="http://schemas.openxmlformats.org/officeDocument/2006/relationships/hyperlink" Target="https://talan.bank.gov.ua/get-user-certificate/VhhTFM-fu7TBkYVEDPcY" TargetMode="External"/><Relationship Id="rId158" Type="http://schemas.openxmlformats.org/officeDocument/2006/relationships/hyperlink" Target="https://talan.bank.gov.ua/get-user-certificate/VhhTFbfswBotGs_OkvWJ" TargetMode="External"/><Relationship Id="rId302" Type="http://schemas.openxmlformats.org/officeDocument/2006/relationships/hyperlink" Target="https://talan.bank.gov.ua/get-user-certificate/VhhTFUxfKvyVszoVcGui" TargetMode="External"/><Relationship Id="rId323" Type="http://schemas.openxmlformats.org/officeDocument/2006/relationships/hyperlink" Target="https://talan.bank.gov.ua/get-user-certificate/VhhTFFXkxZz4S3kCo2eA" TargetMode="External"/><Relationship Id="rId344" Type="http://schemas.openxmlformats.org/officeDocument/2006/relationships/hyperlink" Target="https://talan.bank.gov.ua/get-user-certificate/VhhTFqgbD8xbOxTN1P56" TargetMode="External"/><Relationship Id="rId20" Type="http://schemas.openxmlformats.org/officeDocument/2006/relationships/hyperlink" Target="https://talan.bank.gov.ua/get-user-certificate/VhhTFBx33XmaG2gPyg84" TargetMode="External"/><Relationship Id="rId41" Type="http://schemas.openxmlformats.org/officeDocument/2006/relationships/hyperlink" Target="https://talan.bank.gov.ua/get-user-certificate/VhhTFdwu9Xv8KFMOD-oe" TargetMode="External"/><Relationship Id="rId62" Type="http://schemas.openxmlformats.org/officeDocument/2006/relationships/hyperlink" Target="https://talan.bank.gov.ua/get-user-certificate/VhhTFXcyytxcbW2NC4T7" TargetMode="External"/><Relationship Id="rId83" Type="http://schemas.openxmlformats.org/officeDocument/2006/relationships/hyperlink" Target="https://talan.bank.gov.ua/get-user-certificate/VhhTFeqzE3DFZxrnM0pe" TargetMode="External"/><Relationship Id="rId179" Type="http://schemas.openxmlformats.org/officeDocument/2006/relationships/hyperlink" Target="https://talan.bank.gov.ua/get-user-certificate/VhhTFFHvaqE5kKxd0gQZ" TargetMode="External"/><Relationship Id="rId190" Type="http://schemas.openxmlformats.org/officeDocument/2006/relationships/hyperlink" Target="https://talan.bank.gov.ua/get-user-certificate/VhhTFAe3gIm9iFQ0OonZ" TargetMode="External"/><Relationship Id="rId204" Type="http://schemas.openxmlformats.org/officeDocument/2006/relationships/hyperlink" Target="https://talan.bank.gov.ua/get-user-certificate/VhhTFx4LtBLvss91IfbQ" TargetMode="External"/><Relationship Id="rId225" Type="http://schemas.openxmlformats.org/officeDocument/2006/relationships/hyperlink" Target="https://talan.bank.gov.ua/get-user-certificate/VhhTFogP8_TU6wSP8iMB" TargetMode="External"/><Relationship Id="rId246" Type="http://schemas.openxmlformats.org/officeDocument/2006/relationships/hyperlink" Target="https://talan.bank.gov.ua/get-user-certificate/VhhTFr1LTMQ8SEcf8dq2" TargetMode="External"/><Relationship Id="rId267" Type="http://schemas.openxmlformats.org/officeDocument/2006/relationships/hyperlink" Target="https://talan.bank.gov.ua/get-user-certificate/VhhTFxvilcnbpwHyIsx4" TargetMode="External"/><Relationship Id="rId288" Type="http://schemas.openxmlformats.org/officeDocument/2006/relationships/hyperlink" Target="https://talan.bank.gov.ua/get-user-certificate/VhhTFD_r0-IiyDONmvGi" TargetMode="External"/><Relationship Id="rId106" Type="http://schemas.openxmlformats.org/officeDocument/2006/relationships/hyperlink" Target="https://talan.bank.gov.ua/get-user-certificate/VhhTFinmITZHYRXYz3Xw" TargetMode="External"/><Relationship Id="rId127" Type="http://schemas.openxmlformats.org/officeDocument/2006/relationships/hyperlink" Target="https://talan.bank.gov.ua/get-user-certificate/VhhTFMAfLsdZcJBEH0G1" TargetMode="External"/><Relationship Id="rId313" Type="http://schemas.openxmlformats.org/officeDocument/2006/relationships/hyperlink" Target="https://talan.bank.gov.ua/get-user-certificate/VhhTFondniPrS9jRz195" TargetMode="External"/><Relationship Id="rId10" Type="http://schemas.openxmlformats.org/officeDocument/2006/relationships/hyperlink" Target="https://talan.bank.gov.ua/get-user-certificate/VhhTFqYwkNdjvA3KKvQT" TargetMode="External"/><Relationship Id="rId31" Type="http://schemas.openxmlformats.org/officeDocument/2006/relationships/hyperlink" Target="https://talan.bank.gov.ua/get-user-certificate/VhhTFNiFYPDluIub5CJp" TargetMode="External"/><Relationship Id="rId52" Type="http://schemas.openxmlformats.org/officeDocument/2006/relationships/hyperlink" Target="https://talan.bank.gov.ua/get-user-certificate/VhhTFdFJXYwOAizCwTUP" TargetMode="External"/><Relationship Id="rId73" Type="http://schemas.openxmlformats.org/officeDocument/2006/relationships/hyperlink" Target="https://talan.bank.gov.ua/get-user-certificate/VhhTFWUY2Z1w9RWvh5GV" TargetMode="External"/><Relationship Id="rId94" Type="http://schemas.openxmlformats.org/officeDocument/2006/relationships/hyperlink" Target="https://talan.bank.gov.ua/get-user-certificate/VhhTFghRSbPHSnlgRNCB" TargetMode="External"/><Relationship Id="rId148" Type="http://schemas.openxmlformats.org/officeDocument/2006/relationships/hyperlink" Target="https://talan.bank.gov.ua/get-user-certificate/VhhTFdzpfF6dwC51EKmV" TargetMode="External"/><Relationship Id="rId169" Type="http://schemas.openxmlformats.org/officeDocument/2006/relationships/hyperlink" Target="https://talan.bank.gov.ua/get-user-certificate/VhhTFozOAo5_Bs-89lU3" TargetMode="External"/><Relationship Id="rId334" Type="http://schemas.openxmlformats.org/officeDocument/2006/relationships/hyperlink" Target="https://talan.bank.gov.ua/get-user-certificate/VhhTFTq1XAdqx95I5NM2" TargetMode="External"/><Relationship Id="rId4" Type="http://schemas.openxmlformats.org/officeDocument/2006/relationships/hyperlink" Target="https://talan.bank.gov.ua/get-user-certificate/VhhTFsTB353IMMX0-OSm" TargetMode="External"/><Relationship Id="rId180" Type="http://schemas.openxmlformats.org/officeDocument/2006/relationships/hyperlink" Target="https://talan.bank.gov.ua/get-user-certificate/VhhTFCwF6AnUZv9pF4sW" TargetMode="External"/><Relationship Id="rId215" Type="http://schemas.openxmlformats.org/officeDocument/2006/relationships/hyperlink" Target="https://talan.bank.gov.ua/get-user-certificate/VhhTFe1vShV3ANmdwvXx" TargetMode="External"/><Relationship Id="rId236" Type="http://schemas.openxmlformats.org/officeDocument/2006/relationships/hyperlink" Target="https://talan.bank.gov.ua/get-user-certificate/VhhTFQpCHoMNG1h2NZA9" TargetMode="External"/><Relationship Id="rId257" Type="http://schemas.openxmlformats.org/officeDocument/2006/relationships/hyperlink" Target="https://talan.bank.gov.ua/get-user-certificate/VhhTFK9IUPztC0CscZ6E" TargetMode="External"/><Relationship Id="rId278" Type="http://schemas.openxmlformats.org/officeDocument/2006/relationships/hyperlink" Target="https://talan.bank.gov.ua/get-user-certificate/VhhTF3pSgxBeVp5R4EAw" TargetMode="External"/><Relationship Id="rId303" Type="http://schemas.openxmlformats.org/officeDocument/2006/relationships/hyperlink" Target="https://talan.bank.gov.ua/get-user-certificate/VhhTFEOudA4w-V6CWpi_" TargetMode="External"/><Relationship Id="rId42" Type="http://schemas.openxmlformats.org/officeDocument/2006/relationships/hyperlink" Target="https://talan.bank.gov.ua/get-user-certificate/VhhTFER9ASXMt3IjEYaP" TargetMode="External"/><Relationship Id="rId84" Type="http://schemas.openxmlformats.org/officeDocument/2006/relationships/hyperlink" Target="https://talan.bank.gov.ua/get-user-certificate/VhhTF0wUhNHmotvMN572" TargetMode="External"/><Relationship Id="rId138" Type="http://schemas.openxmlformats.org/officeDocument/2006/relationships/hyperlink" Target="https://talan.bank.gov.ua/get-user-certificate/VhhTFznqBLjP55ijdOTo" TargetMode="External"/><Relationship Id="rId345" Type="http://schemas.openxmlformats.org/officeDocument/2006/relationships/hyperlink" Target="https://talan.bank.gov.ua/get-user-certificate/VhhTFBgzAEjj9-vIlhe_" TargetMode="External"/><Relationship Id="rId191" Type="http://schemas.openxmlformats.org/officeDocument/2006/relationships/hyperlink" Target="https://talan.bank.gov.ua/get-user-certificate/VhhTFi5isbaMtArnX0Rn" TargetMode="External"/><Relationship Id="rId205" Type="http://schemas.openxmlformats.org/officeDocument/2006/relationships/hyperlink" Target="https://talan.bank.gov.ua/get-user-certificate/VhhTFO8LuKZZlAQG4UiT" TargetMode="External"/><Relationship Id="rId247" Type="http://schemas.openxmlformats.org/officeDocument/2006/relationships/hyperlink" Target="https://talan.bank.gov.ua/get-user-certificate/VhhTFbZntZNQdc2QrFZI" TargetMode="External"/><Relationship Id="rId107" Type="http://schemas.openxmlformats.org/officeDocument/2006/relationships/hyperlink" Target="https://talan.bank.gov.ua/get-user-certificate/VhhTFzhJurzDAQBSp7tZ" TargetMode="External"/><Relationship Id="rId289" Type="http://schemas.openxmlformats.org/officeDocument/2006/relationships/hyperlink" Target="https://talan.bank.gov.ua/get-user-certificate/VhhTFIXkEUL7I8uJ-88v" TargetMode="External"/><Relationship Id="rId11" Type="http://schemas.openxmlformats.org/officeDocument/2006/relationships/hyperlink" Target="https://talan.bank.gov.ua/get-user-certificate/VhhTFu4jTtqPIYNLcvA6" TargetMode="External"/><Relationship Id="rId53" Type="http://schemas.openxmlformats.org/officeDocument/2006/relationships/hyperlink" Target="https://talan.bank.gov.ua/get-user-certificate/VhhTF3dEeCtsbzGI3aX7" TargetMode="External"/><Relationship Id="rId149" Type="http://schemas.openxmlformats.org/officeDocument/2006/relationships/hyperlink" Target="https://talan.bank.gov.ua/get-user-certificate/VhhTFjpCCWp9BJsp3G8S" TargetMode="External"/><Relationship Id="rId314" Type="http://schemas.openxmlformats.org/officeDocument/2006/relationships/hyperlink" Target="https://talan.bank.gov.ua/get-user-certificate/VhhTFLuiW1PBWOt-74Y4" TargetMode="External"/><Relationship Id="rId95" Type="http://schemas.openxmlformats.org/officeDocument/2006/relationships/hyperlink" Target="https://talan.bank.gov.ua/get-user-certificate/VhhTFhYG_gN1no_hfEau" TargetMode="External"/><Relationship Id="rId160" Type="http://schemas.openxmlformats.org/officeDocument/2006/relationships/hyperlink" Target="https://talan.bank.gov.ua/get-user-certificate/VhhTF8PWbdfpqpybaBXg" TargetMode="External"/><Relationship Id="rId216" Type="http://schemas.openxmlformats.org/officeDocument/2006/relationships/hyperlink" Target="https://talan.bank.gov.ua/get-user-certificate/VhhTFISj-qYafNb4Bl4A" TargetMode="External"/><Relationship Id="rId258" Type="http://schemas.openxmlformats.org/officeDocument/2006/relationships/hyperlink" Target="https://talan.bank.gov.ua/get-user-certificate/VhhTFrtQUs9AA7b097kr" TargetMode="External"/><Relationship Id="rId22" Type="http://schemas.openxmlformats.org/officeDocument/2006/relationships/hyperlink" Target="https://talan.bank.gov.ua/get-user-certificate/VhhTFEzRkxkDkZUbxym1" TargetMode="External"/><Relationship Id="rId64" Type="http://schemas.openxmlformats.org/officeDocument/2006/relationships/hyperlink" Target="https://talan.bank.gov.ua/get-user-certificate/VhhTFQOubP9HR8_R9q51" TargetMode="External"/><Relationship Id="rId118" Type="http://schemas.openxmlformats.org/officeDocument/2006/relationships/hyperlink" Target="https://talan.bank.gov.ua/get-user-certificate/VhhTFLPYvjLq_IXnvQod" TargetMode="External"/><Relationship Id="rId325" Type="http://schemas.openxmlformats.org/officeDocument/2006/relationships/hyperlink" Target="https://talan.bank.gov.ua/get-user-certificate/VhhTFDQOumqcyIgbNZ6y" TargetMode="External"/><Relationship Id="rId171" Type="http://schemas.openxmlformats.org/officeDocument/2006/relationships/hyperlink" Target="https://talan.bank.gov.ua/get-user-certificate/VhhTFkk2OaIeYbecD11G" TargetMode="External"/><Relationship Id="rId227" Type="http://schemas.openxmlformats.org/officeDocument/2006/relationships/hyperlink" Target="https://talan.bank.gov.ua/get-user-certificate/VhhTFw8sDp1bSOmMz-mi" TargetMode="External"/><Relationship Id="rId269" Type="http://schemas.openxmlformats.org/officeDocument/2006/relationships/hyperlink" Target="https://talan.bank.gov.ua/get-user-certificate/VhhTFU0TjOxtfpgXgfvj" TargetMode="External"/><Relationship Id="rId33" Type="http://schemas.openxmlformats.org/officeDocument/2006/relationships/hyperlink" Target="https://talan.bank.gov.ua/get-user-certificate/VhhTFiJvJOkUd9-E_ARb" TargetMode="External"/><Relationship Id="rId129" Type="http://schemas.openxmlformats.org/officeDocument/2006/relationships/hyperlink" Target="https://talan.bank.gov.ua/get-user-certificate/VhhTFjrcHDsxe7Q7YrSV" TargetMode="External"/><Relationship Id="rId280" Type="http://schemas.openxmlformats.org/officeDocument/2006/relationships/hyperlink" Target="https://talan.bank.gov.ua/get-user-certificate/VhhTFFvDBRP_2mnrPLtK" TargetMode="External"/><Relationship Id="rId336" Type="http://schemas.openxmlformats.org/officeDocument/2006/relationships/hyperlink" Target="https://talan.bank.gov.ua/get-user-certificate/VhhTFBLFWm2BbxmL7ZW8" TargetMode="External"/><Relationship Id="rId75" Type="http://schemas.openxmlformats.org/officeDocument/2006/relationships/hyperlink" Target="https://talan.bank.gov.ua/get-user-certificate/VhhTF7NQxwKDmP67UjKz" TargetMode="External"/><Relationship Id="rId140" Type="http://schemas.openxmlformats.org/officeDocument/2006/relationships/hyperlink" Target="https://talan.bank.gov.ua/get-user-certificate/VhhTFFRSTReeny2--ea7" TargetMode="External"/><Relationship Id="rId182" Type="http://schemas.openxmlformats.org/officeDocument/2006/relationships/hyperlink" Target="https://talan.bank.gov.ua/get-user-certificate/VhhTFf_KxfEgIEPP7knV" TargetMode="External"/><Relationship Id="rId6" Type="http://schemas.openxmlformats.org/officeDocument/2006/relationships/hyperlink" Target="https://talan.bank.gov.ua/get-user-certificate/VhhTF8d0KHacGCUmeJBs" TargetMode="External"/><Relationship Id="rId238" Type="http://schemas.openxmlformats.org/officeDocument/2006/relationships/hyperlink" Target="https://talan.bank.gov.ua/get-user-certificate/VhhTFnUzvKgyB8gM94f-" TargetMode="External"/><Relationship Id="rId291" Type="http://schemas.openxmlformats.org/officeDocument/2006/relationships/hyperlink" Target="https://talan.bank.gov.ua/get-user-certificate/VhhTFkrg2NTvegVgZicy" TargetMode="External"/><Relationship Id="rId305" Type="http://schemas.openxmlformats.org/officeDocument/2006/relationships/hyperlink" Target="https://talan.bank.gov.ua/get-user-certificate/VhhTFekfyihRowYl3xod" TargetMode="External"/><Relationship Id="rId347" Type="http://schemas.openxmlformats.org/officeDocument/2006/relationships/hyperlink" Target="https://talan.bank.gov.ua/get-user-certificate/vy0vkIVs2nfEaUM4SqX6" TargetMode="External"/><Relationship Id="rId44" Type="http://schemas.openxmlformats.org/officeDocument/2006/relationships/hyperlink" Target="https://talan.bank.gov.ua/get-user-certificate/VhhTF1314V99GgktVKeh" TargetMode="External"/><Relationship Id="rId86" Type="http://schemas.openxmlformats.org/officeDocument/2006/relationships/hyperlink" Target="https://talan.bank.gov.ua/get-user-certificate/VhhTFClJu4Nn_udigr0X" TargetMode="External"/><Relationship Id="rId151" Type="http://schemas.openxmlformats.org/officeDocument/2006/relationships/hyperlink" Target="https://talan.bank.gov.ua/get-user-certificate/VhhTF4vkaN7_QxD_pTd9" TargetMode="External"/><Relationship Id="rId193" Type="http://schemas.openxmlformats.org/officeDocument/2006/relationships/hyperlink" Target="https://talan.bank.gov.ua/get-user-certificate/VhhTFx4dWQWQZMnvb4lk" TargetMode="External"/><Relationship Id="rId207" Type="http://schemas.openxmlformats.org/officeDocument/2006/relationships/hyperlink" Target="https://talan.bank.gov.ua/get-user-certificate/VhhTFcYrKIYR-r5rgFuo" TargetMode="External"/><Relationship Id="rId249" Type="http://schemas.openxmlformats.org/officeDocument/2006/relationships/hyperlink" Target="https://talan.bank.gov.ua/get-user-certificate/VhhTFWhVKhOU35qZcZkP" TargetMode="External"/><Relationship Id="rId13" Type="http://schemas.openxmlformats.org/officeDocument/2006/relationships/hyperlink" Target="https://talan.bank.gov.ua/get-user-certificate/VhhTFVoIEJLxEsFbdkeN" TargetMode="External"/><Relationship Id="rId109" Type="http://schemas.openxmlformats.org/officeDocument/2006/relationships/hyperlink" Target="https://talan.bank.gov.ua/get-user-certificate/VhhTFXEMuvNBYMHS1LXD" TargetMode="External"/><Relationship Id="rId260" Type="http://schemas.openxmlformats.org/officeDocument/2006/relationships/hyperlink" Target="https://talan.bank.gov.ua/get-user-certificate/VhhTFrcJ7aWZd7EGSMhC" TargetMode="External"/><Relationship Id="rId316" Type="http://schemas.openxmlformats.org/officeDocument/2006/relationships/hyperlink" Target="https://talan.bank.gov.ua/get-user-certificate/VhhTF-kx9pUGesw3Fzk3" TargetMode="External"/><Relationship Id="rId55" Type="http://schemas.openxmlformats.org/officeDocument/2006/relationships/hyperlink" Target="https://talan.bank.gov.ua/get-user-certificate/VhhTFtj9fglkMriIRdlY" TargetMode="External"/><Relationship Id="rId97" Type="http://schemas.openxmlformats.org/officeDocument/2006/relationships/hyperlink" Target="https://talan.bank.gov.ua/get-user-certificate/VhhTFDyRQU7O37L14JIz" TargetMode="External"/><Relationship Id="rId120" Type="http://schemas.openxmlformats.org/officeDocument/2006/relationships/hyperlink" Target="https://talan.bank.gov.ua/get-user-certificate/VhhTFaBkoqLa1R2_xm0O" TargetMode="External"/><Relationship Id="rId162" Type="http://schemas.openxmlformats.org/officeDocument/2006/relationships/hyperlink" Target="https://talan.bank.gov.ua/get-user-certificate/VhhTFaDHtlvkSWBW3jky" TargetMode="External"/><Relationship Id="rId218" Type="http://schemas.openxmlformats.org/officeDocument/2006/relationships/hyperlink" Target="https://talan.bank.gov.ua/get-user-certificate/VhhTFiEhpWxk4L8SsKnM" TargetMode="External"/><Relationship Id="rId271" Type="http://schemas.openxmlformats.org/officeDocument/2006/relationships/hyperlink" Target="https://talan.bank.gov.ua/get-user-certificate/VhhTFlgt9hWLYAL5amyC" TargetMode="External"/><Relationship Id="rId24" Type="http://schemas.openxmlformats.org/officeDocument/2006/relationships/hyperlink" Target="https://talan.bank.gov.ua/get-user-certificate/VhhTFRIlsKClkCgmPee3" TargetMode="External"/><Relationship Id="rId66" Type="http://schemas.openxmlformats.org/officeDocument/2006/relationships/hyperlink" Target="https://talan.bank.gov.ua/get-user-certificate/VhhTF1IKWUXoQIyWzY7R" TargetMode="External"/><Relationship Id="rId131" Type="http://schemas.openxmlformats.org/officeDocument/2006/relationships/hyperlink" Target="https://talan.bank.gov.ua/get-user-certificate/VhhTFqmRW0t3JHpmL7HV" TargetMode="External"/><Relationship Id="rId327" Type="http://schemas.openxmlformats.org/officeDocument/2006/relationships/hyperlink" Target="https://talan.bank.gov.ua/get-user-certificate/VhhTFeYkyVsB_3QCy4T6" TargetMode="External"/><Relationship Id="rId173" Type="http://schemas.openxmlformats.org/officeDocument/2006/relationships/hyperlink" Target="https://talan.bank.gov.ua/get-user-certificate/VhhTFzLE1WVI7AbDM_vK" TargetMode="External"/><Relationship Id="rId229" Type="http://schemas.openxmlformats.org/officeDocument/2006/relationships/hyperlink" Target="https://talan.bank.gov.ua/get-user-certificate/VhhTFjUF3HeeWdNLHn2E" TargetMode="External"/><Relationship Id="rId240" Type="http://schemas.openxmlformats.org/officeDocument/2006/relationships/hyperlink" Target="https://talan.bank.gov.ua/get-user-certificate/VhhTFEIIJ_E5BNJPD8B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8"/>
  <sheetViews>
    <sheetView tabSelected="1" topLeftCell="A336" workbookViewId="0">
      <selection activeCell="B353" sqref="B353"/>
    </sheetView>
  </sheetViews>
  <sheetFormatPr defaultRowHeight="14.4" x14ac:dyDescent="0.3"/>
  <cols>
    <col min="2" max="2" width="78" style="1" customWidth="1"/>
    <col min="3" max="3" width="26.6640625" customWidth="1"/>
  </cols>
  <sheetData>
    <row r="1" spans="1:3" x14ac:dyDescent="0.3">
      <c r="A1" s="2" t="s">
        <v>342</v>
      </c>
      <c r="B1" s="3" t="s">
        <v>0</v>
      </c>
      <c r="C1" s="2" t="s">
        <v>1</v>
      </c>
    </row>
    <row r="2" spans="1:3" x14ac:dyDescent="0.3">
      <c r="A2">
        <v>1</v>
      </c>
      <c r="B2" s="1" t="s">
        <v>2</v>
      </c>
      <c r="C2" t="str">
        <f>HYPERLINK("https://talan.bank.gov.ua/get-user-certificate/VhhTFMfaztlkslUJa409","Завантажити сертифікат")</f>
        <v>Завантажити сертифікат</v>
      </c>
    </row>
    <row r="3" spans="1:3" x14ac:dyDescent="0.3">
      <c r="A3">
        <v>2</v>
      </c>
      <c r="B3" s="1" t="s">
        <v>3</v>
      </c>
      <c r="C3" t="str">
        <f>HYPERLINK("https://talan.bank.gov.ua/get-user-certificate/VhhTFKjUpD4zik2BerLX","Завантажити сертифікат")</f>
        <v>Завантажити сертифікат</v>
      </c>
    </row>
    <row r="4" spans="1:3" x14ac:dyDescent="0.3">
      <c r="A4">
        <v>3</v>
      </c>
      <c r="B4" s="1" t="s">
        <v>4</v>
      </c>
      <c r="C4" t="str">
        <f>HYPERLINK("https://talan.bank.gov.ua/get-user-certificate/VhhTFK5llwJ1kcYWNz29","Завантажити сертифікат")</f>
        <v>Завантажити сертифікат</v>
      </c>
    </row>
    <row r="5" spans="1:3" x14ac:dyDescent="0.3">
      <c r="A5">
        <v>4</v>
      </c>
      <c r="B5" s="1" t="s">
        <v>5</v>
      </c>
      <c r="C5" t="str">
        <f>HYPERLINK("https://talan.bank.gov.ua/get-user-certificate/VhhTFsTB353IMMX0-OSm","Завантажити сертифікат")</f>
        <v>Завантажити сертифікат</v>
      </c>
    </row>
    <row r="6" spans="1:3" x14ac:dyDescent="0.3">
      <c r="A6">
        <v>5</v>
      </c>
      <c r="B6" s="1" t="s">
        <v>6</v>
      </c>
      <c r="C6" t="str">
        <f>HYPERLINK("https://talan.bank.gov.ua/get-user-certificate/VhhTFN5qJTXeShKjwRQC","Завантажити сертифікат")</f>
        <v>Завантажити сертифікат</v>
      </c>
    </row>
    <row r="7" spans="1:3" x14ac:dyDescent="0.3">
      <c r="A7">
        <v>6</v>
      </c>
      <c r="B7" s="1" t="s">
        <v>7</v>
      </c>
      <c r="C7" t="str">
        <f>HYPERLINK("https://talan.bank.gov.ua/get-user-certificate/VhhTF8d0KHacGCUmeJBs","Завантажити сертифікат")</f>
        <v>Завантажити сертифікат</v>
      </c>
    </row>
    <row r="8" spans="1:3" x14ac:dyDescent="0.3">
      <c r="A8">
        <v>7</v>
      </c>
      <c r="B8" s="1" t="s">
        <v>8</v>
      </c>
      <c r="C8" t="str">
        <f>HYPERLINK("https://talan.bank.gov.ua/get-user-certificate/VhhTFZAptdMAt78R_9Ps","Завантажити сертифікат")</f>
        <v>Завантажити сертифікат</v>
      </c>
    </row>
    <row r="9" spans="1:3" x14ac:dyDescent="0.3">
      <c r="A9">
        <v>8</v>
      </c>
      <c r="B9" s="1" t="s">
        <v>9</v>
      </c>
      <c r="C9" t="str">
        <f>HYPERLINK("https://talan.bank.gov.ua/get-user-certificate/VhhTFJlOjGxJeiOFcoD8","Завантажити сертифікат")</f>
        <v>Завантажити сертифікат</v>
      </c>
    </row>
    <row r="10" spans="1:3" x14ac:dyDescent="0.3">
      <c r="A10">
        <v>9</v>
      </c>
      <c r="B10" s="1" t="s">
        <v>10</v>
      </c>
      <c r="C10" t="str">
        <f>HYPERLINK("https://talan.bank.gov.ua/get-user-certificate/VhhTFcOaypdab1PZoTIY","Завантажити сертифікат")</f>
        <v>Завантажити сертифікат</v>
      </c>
    </row>
    <row r="11" spans="1:3" x14ac:dyDescent="0.3">
      <c r="A11">
        <v>10</v>
      </c>
      <c r="B11" s="1" t="s">
        <v>11</v>
      </c>
      <c r="C11" t="str">
        <f>HYPERLINK("https://talan.bank.gov.ua/get-user-certificate/VhhTFqYwkNdjvA3KKvQT","Завантажити сертифікат")</f>
        <v>Завантажити сертифікат</v>
      </c>
    </row>
    <row r="12" spans="1:3" x14ac:dyDescent="0.3">
      <c r="A12">
        <v>11</v>
      </c>
      <c r="B12" s="1" t="s">
        <v>12</v>
      </c>
      <c r="C12" t="str">
        <f>HYPERLINK("https://talan.bank.gov.ua/get-user-certificate/VhhTFu4jTtqPIYNLcvA6","Завантажити сертифікат")</f>
        <v>Завантажити сертифікат</v>
      </c>
    </row>
    <row r="13" spans="1:3" ht="28.8" x14ac:dyDescent="0.3">
      <c r="A13">
        <v>12</v>
      </c>
      <c r="B13" s="1" t="s">
        <v>13</v>
      </c>
      <c r="C13" t="str">
        <f>HYPERLINK("https://talan.bank.gov.ua/get-user-certificate/VhhTFaJvT6R9IBjp1FDO","Завантажити сертифікат")</f>
        <v>Завантажити сертифікат</v>
      </c>
    </row>
    <row r="14" spans="1:3" ht="28.8" x14ac:dyDescent="0.3">
      <c r="A14">
        <v>13</v>
      </c>
      <c r="B14" s="1" t="s">
        <v>14</v>
      </c>
      <c r="C14" t="str">
        <f>HYPERLINK("https://talan.bank.gov.ua/get-user-certificate/VhhTFVoIEJLxEsFbdkeN","Завантажити сертифікат")</f>
        <v>Завантажити сертифікат</v>
      </c>
    </row>
    <row r="15" spans="1:3" ht="28.8" x14ac:dyDescent="0.3">
      <c r="A15">
        <v>14</v>
      </c>
      <c r="B15" s="1" t="s">
        <v>15</v>
      </c>
      <c r="C15" t="str">
        <f>HYPERLINK("https://talan.bank.gov.ua/get-user-certificate/VhhTFzcHaRxg5L96MQlF","Завантажити сертифікат")</f>
        <v>Завантажити сертифікат</v>
      </c>
    </row>
    <row r="16" spans="1:3" x14ac:dyDescent="0.3">
      <c r="A16">
        <v>15</v>
      </c>
      <c r="B16" s="1" t="s">
        <v>16</v>
      </c>
      <c r="C16" t="str">
        <f>HYPERLINK("https://talan.bank.gov.ua/get-user-certificate/VhhTFkpMITdsUFs4vPgh","Завантажити сертифікат")</f>
        <v>Завантажити сертифікат</v>
      </c>
    </row>
    <row r="17" spans="1:3" x14ac:dyDescent="0.3">
      <c r="A17">
        <v>16</v>
      </c>
      <c r="B17" s="1" t="s">
        <v>17</v>
      </c>
      <c r="C17" t="str">
        <f>HYPERLINK("https://talan.bank.gov.ua/get-user-certificate/VhhTFA_G9CAHXNCggk1v","Завантажити сертифікат")</f>
        <v>Завантажити сертифікат</v>
      </c>
    </row>
    <row r="18" spans="1:3" ht="28.8" x14ac:dyDescent="0.3">
      <c r="A18">
        <v>17</v>
      </c>
      <c r="B18" s="1" t="s">
        <v>18</v>
      </c>
      <c r="C18" t="str">
        <f>HYPERLINK("https://talan.bank.gov.ua/get-user-certificate/VhhTFqPvgRz2cgpBFZwA","Завантажити сертифікат")</f>
        <v>Завантажити сертифікат</v>
      </c>
    </row>
    <row r="19" spans="1:3" ht="28.8" x14ac:dyDescent="0.3">
      <c r="A19">
        <v>18</v>
      </c>
      <c r="B19" s="1" t="s">
        <v>19</v>
      </c>
      <c r="C19" t="str">
        <f>HYPERLINK("https://talan.bank.gov.ua/get-user-certificate/VhhTFkkj4te4D-2QbCu3","Завантажити сертифікат")</f>
        <v>Завантажити сертифікат</v>
      </c>
    </row>
    <row r="20" spans="1:3" ht="28.8" x14ac:dyDescent="0.3">
      <c r="A20">
        <v>19</v>
      </c>
      <c r="B20" s="1" t="s">
        <v>20</v>
      </c>
      <c r="C20" t="str">
        <f>HYPERLINK("https://talan.bank.gov.ua/get-user-certificate/VhhTFbcvXsrRzsCHXkCp","Завантажити сертифікат")</f>
        <v>Завантажити сертифікат</v>
      </c>
    </row>
    <row r="21" spans="1:3" x14ac:dyDescent="0.3">
      <c r="A21">
        <v>20</v>
      </c>
      <c r="B21" s="1" t="s">
        <v>21</v>
      </c>
      <c r="C21" t="str">
        <f>HYPERLINK("https://talan.bank.gov.ua/get-user-certificate/VhhTFBx33XmaG2gPyg84","Завантажити сертифікат")</f>
        <v>Завантажити сертифікат</v>
      </c>
    </row>
    <row r="22" spans="1:3" ht="28.8" x14ac:dyDescent="0.3">
      <c r="A22">
        <v>21</v>
      </c>
      <c r="B22" s="1" t="s">
        <v>22</v>
      </c>
      <c r="C22" t="str">
        <f>HYPERLINK("https://talan.bank.gov.ua/get-user-certificate/VhhTF9fbbjtbCkeGtZZ7","Завантажити сертифікат")</f>
        <v>Завантажити сертифікат</v>
      </c>
    </row>
    <row r="23" spans="1:3" x14ac:dyDescent="0.3">
      <c r="A23">
        <v>22</v>
      </c>
      <c r="B23" s="1" t="s">
        <v>23</v>
      </c>
      <c r="C23" t="str">
        <f>HYPERLINK("https://talan.bank.gov.ua/get-user-certificate/VhhTFEzRkxkDkZUbxym1","Завантажити сертифікат")</f>
        <v>Завантажити сертифікат</v>
      </c>
    </row>
    <row r="24" spans="1:3" x14ac:dyDescent="0.3">
      <c r="A24">
        <v>23</v>
      </c>
      <c r="B24" s="1" t="s">
        <v>24</v>
      </c>
      <c r="C24" t="str">
        <f>HYPERLINK("https://talan.bank.gov.ua/get-user-certificate/VhhTFy7UgA48orRWovpv","Завантажити сертифікат")</f>
        <v>Завантажити сертифікат</v>
      </c>
    </row>
    <row r="25" spans="1:3" x14ac:dyDescent="0.3">
      <c r="A25">
        <v>24</v>
      </c>
      <c r="B25" s="1" t="s">
        <v>25</v>
      </c>
      <c r="C25" t="str">
        <f>HYPERLINK("https://talan.bank.gov.ua/get-user-certificate/VhhTFRIlsKClkCgmPee3","Завантажити сертифікат")</f>
        <v>Завантажити сертифікат</v>
      </c>
    </row>
    <row r="26" spans="1:3" x14ac:dyDescent="0.3">
      <c r="A26">
        <v>25</v>
      </c>
      <c r="B26" s="1" t="s">
        <v>26</v>
      </c>
      <c r="C26" t="str">
        <f>HYPERLINK("https://talan.bank.gov.ua/get-user-certificate/VhhTFtIF2Zu50gWJUx03","Завантажити сертифікат")</f>
        <v>Завантажити сертифікат</v>
      </c>
    </row>
    <row r="27" spans="1:3" ht="28.8" x14ac:dyDescent="0.3">
      <c r="A27">
        <v>26</v>
      </c>
      <c r="B27" s="1" t="s">
        <v>27</v>
      </c>
      <c r="C27" t="str">
        <f>HYPERLINK("https://talan.bank.gov.ua/get-user-certificate/VhhTFANv0I0TsVZRRgaV","Завантажити сертифікат")</f>
        <v>Завантажити сертифікат</v>
      </c>
    </row>
    <row r="28" spans="1:3" ht="28.8" x14ac:dyDescent="0.3">
      <c r="A28">
        <v>27</v>
      </c>
      <c r="B28" s="1" t="s">
        <v>28</v>
      </c>
      <c r="C28" t="str">
        <f>HYPERLINK("https://talan.bank.gov.ua/get-user-certificate/VhhTFj4Av_G1DM34sr9q","Завантажити сертифікат")</f>
        <v>Завантажити сертифікат</v>
      </c>
    </row>
    <row r="29" spans="1:3" x14ac:dyDescent="0.3">
      <c r="A29">
        <v>28</v>
      </c>
      <c r="B29" s="1" t="s">
        <v>29</v>
      </c>
      <c r="C29" t="str">
        <f>HYPERLINK("https://talan.bank.gov.ua/get-user-certificate/VhhTFUR-ieSvS8pYUdDQ","Завантажити сертифікат")</f>
        <v>Завантажити сертифікат</v>
      </c>
    </row>
    <row r="30" spans="1:3" x14ac:dyDescent="0.3">
      <c r="A30">
        <v>29</v>
      </c>
      <c r="B30" s="1" t="s">
        <v>30</v>
      </c>
      <c r="C30" t="str">
        <f>HYPERLINK("https://talan.bank.gov.ua/get-user-certificate/VhhTFNUNln4x4U6pdJaw","Завантажити сертифікат")</f>
        <v>Завантажити сертифікат</v>
      </c>
    </row>
    <row r="31" spans="1:3" x14ac:dyDescent="0.3">
      <c r="A31">
        <v>30</v>
      </c>
      <c r="B31" s="1" t="s">
        <v>31</v>
      </c>
      <c r="C31" t="str">
        <f>HYPERLINK("https://talan.bank.gov.ua/get-user-certificate/VhhTF4EikfAMTUsRdAI3","Завантажити сертифікат")</f>
        <v>Завантажити сертифікат</v>
      </c>
    </row>
    <row r="32" spans="1:3" x14ac:dyDescent="0.3">
      <c r="A32">
        <v>31</v>
      </c>
      <c r="B32" s="1" t="s">
        <v>32</v>
      </c>
      <c r="C32" t="str">
        <f>HYPERLINK("https://talan.bank.gov.ua/get-user-certificate/VhhTFNiFYPDluIub5CJp","Завантажити сертифікат")</f>
        <v>Завантажити сертифікат</v>
      </c>
    </row>
    <row r="33" spans="1:3" x14ac:dyDescent="0.3">
      <c r="A33">
        <v>32</v>
      </c>
      <c r="B33" s="1" t="s">
        <v>33</v>
      </c>
      <c r="C33" t="str">
        <f>HYPERLINK("https://talan.bank.gov.ua/get-user-certificate/VhhTFdb7I-mY3oRDq1R4","Завантажити сертифікат")</f>
        <v>Завантажити сертифікат</v>
      </c>
    </row>
    <row r="34" spans="1:3" x14ac:dyDescent="0.3">
      <c r="A34">
        <v>33</v>
      </c>
      <c r="B34" s="1" t="s">
        <v>34</v>
      </c>
      <c r="C34" t="str">
        <f>HYPERLINK("https://talan.bank.gov.ua/get-user-certificate/VhhTFiJvJOkUd9-E_ARb","Завантажити сертифікат")</f>
        <v>Завантажити сертифікат</v>
      </c>
    </row>
    <row r="35" spans="1:3" ht="28.8" x14ac:dyDescent="0.3">
      <c r="A35">
        <v>34</v>
      </c>
      <c r="B35" s="1" t="s">
        <v>18</v>
      </c>
      <c r="C35" t="str">
        <f>HYPERLINK("https://talan.bank.gov.ua/get-user-certificate/VhhTFotqcHNNy3BTIZpf","Завантажити сертифікат")</f>
        <v>Завантажити сертифікат</v>
      </c>
    </row>
    <row r="36" spans="1:3" ht="28.8" x14ac:dyDescent="0.3">
      <c r="A36">
        <v>35</v>
      </c>
      <c r="B36" s="1" t="s">
        <v>35</v>
      </c>
      <c r="C36" t="str">
        <f>HYPERLINK("https://talan.bank.gov.ua/get-user-certificate/VhhTFBIhKmX3ur-LVxMj","Завантажити сертифікат")</f>
        <v>Завантажити сертифікат</v>
      </c>
    </row>
    <row r="37" spans="1:3" x14ac:dyDescent="0.3">
      <c r="A37">
        <v>36</v>
      </c>
      <c r="B37" s="1" t="s">
        <v>36</v>
      </c>
      <c r="C37" t="str">
        <f>HYPERLINK("https://talan.bank.gov.ua/get-user-certificate/VhhTFp_wgP1K2-NQf1Mq","Завантажити сертифікат")</f>
        <v>Завантажити сертифікат</v>
      </c>
    </row>
    <row r="38" spans="1:3" ht="28.8" x14ac:dyDescent="0.3">
      <c r="A38">
        <v>37</v>
      </c>
      <c r="B38" s="1" t="s">
        <v>37</v>
      </c>
      <c r="C38" t="str">
        <f>HYPERLINK("https://talan.bank.gov.ua/get-user-certificate/VhhTFy--zUagBHwTQeQC","Завантажити сертифікат")</f>
        <v>Завантажити сертифікат</v>
      </c>
    </row>
    <row r="39" spans="1:3" x14ac:dyDescent="0.3">
      <c r="A39">
        <v>38</v>
      </c>
      <c r="B39" s="1" t="s">
        <v>38</v>
      </c>
      <c r="C39" t="str">
        <f>HYPERLINK("https://talan.bank.gov.ua/get-user-certificate/VhhTFQhst6Js-G8ZV15S","Завантажити сертифікат")</f>
        <v>Завантажити сертифікат</v>
      </c>
    </row>
    <row r="40" spans="1:3" x14ac:dyDescent="0.3">
      <c r="A40">
        <v>39</v>
      </c>
      <c r="B40" s="1" t="s">
        <v>39</v>
      </c>
      <c r="C40" t="str">
        <f>HYPERLINK("https://talan.bank.gov.ua/get-user-certificate/VhhTF514D9WbANnZL9z0","Завантажити сертифікат")</f>
        <v>Завантажити сертифікат</v>
      </c>
    </row>
    <row r="41" spans="1:3" x14ac:dyDescent="0.3">
      <c r="A41">
        <v>40</v>
      </c>
      <c r="B41" s="1" t="s">
        <v>40</v>
      </c>
      <c r="C41" t="str">
        <f>HYPERLINK("https://talan.bank.gov.ua/get-user-certificate/VhhTFPVtGvxhT5OFrgyk","Завантажити сертифікат")</f>
        <v>Завантажити сертифікат</v>
      </c>
    </row>
    <row r="42" spans="1:3" x14ac:dyDescent="0.3">
      <c r="A42">
        <v>41</v>
      </c>
      <c r="B42" s="1" t="s">
        <v>41</v>
      </c>
      <c r="C42" t="str">
        <f>HYPERLINK("https://talan.bank.gov.ua/get-user-certificate/VhhTFdwu9Xv8KFMOD-oe","Завантажити сертифікат")</f>
        <v>Завантажити сертифікат</v>
      </c>
    </row>
    <row r="43" spans="1:3" ht="28.8" x14ac:dyDescent="0.3">
      <c r="A43">
        <v>42</v>
      </c>
      <c r="B43" s="1" t="s">
        <v>42</v>
      </c>
      <c r="C43" t="str">
        <f>HYPERLINK("https://talan.bank.gov.ua/get-user-certificate/VhhTFER9ASXMt3IjEYaP","Завантажити сертифікат")</f>
        <v>Завантажити сертифікат</v>
      </c>
    </row>
    <row r="44" spans="1:3" x14ac:dyDescent="0.3">
      <c r="A44">
        <v>43</v>
      </c>
      <c r="B44" s="1" t="s">
        <v>43</v>
      </c>
      <c r="C44" t="str">
        <f>HYPERLINK("https://talan.bank.gov.ua/get-user-certificate/VhhTFE6eqMu_ll2RSHgC","Завантажити сертифікат")</f>
        <v>Завантажити сертифікат</v>
      </c>
    </row>
    <row r="45" spans="1:3" x14ac:dyDescent="0.3">
      <c r="A45">
        <v>44</v>
      </c>
      <c r="B45" s="1" t="s">
        <v>44</v>
      </c>
      <c r="C45" t="str">
        <f>HYPERLINK("https://talan.bank.gov.ua/get-user-certificate/VhhTF1314V99GgktVKeh","Завантажити сертифікат")</f>
        <v>Завантажити сертифікат</v>
      </c>
    </row>
    <row r="46" spans="1:3" x14ac:dyDescent="0.3">
      <c r="A46">
        <v>45</v>
      </c>
      <c r="B46" s="1" t="s">
        <v>45</v>
      </c>
      <c r="C46" t="str">
        <f>HYPERLINK("https://talan.bank.gov.ua/get-user-certificate/VhhTFUJyJNj6NW-6x9ya","Завантажити сертифікат")</f>
        <v>Завантажити сертифікат</v>
      </c>
    </row>
    <row r="47" spans="1:3" ht="28.8" x14ac:dyDescent="0.3">
      <c r="A47">
        <v>46</v>
      </c>
      <c r="B47" s="1" t="s">
        <v>46</v>
      </c>
      <c r="C47" t="str">
        <f>HYPERLINK("https://talan.bank.gov.ua/get-user-certificate/VhhTF3SoOpw64M83IVOM","Завантажити сертифікат")</f>
        <v>Завантажити сертифікат</v>
      </c>
    </row>
    <row r="48" spans="1:3" ht="28.8" x14ac:dyDescent="0.3">
      <c r="A48">
        <v>47</v>
      </c>
      <c r="B48" s="1" t="s">
        <v>47</v>
      </c>
      <c r="C48" t="str">
        <f>HYPERLINK("https://talan.bank.gov.ua/get-user-certificate/VhhTFuIAzGVQedlmQulE","Завантажити сертифікат")</f>
        <v>Завантажити сертифікат</v>
      </c>
    </row>
    <row r="49" spans="1:3" x14ac:dyDescent="0.3">
      <c r="A49">
        <v>48</v>
      </c>
      <c r="B49" s="1" t="s">
        <v>48</v>
      </c>
      <c r="C49" t="str">
        <f>HYPERLINK("https://talan.bank.gov.ua/get-user-certificate/VhhTFike5DeApLWzfjfG","Завантажити сертифікат")</f>
        <v>Завантажити сертифікат</v>
      </c>
    </row>
    <row r="50" spans="1:3" x14ac:dyDescent="0.3">
      <c r="A50">
        <v>49</v>
      </c>
      <c r="B50" s="1" t="s">
        <v>49</v>
      </c>
      <c r="C50" t="str">
        <f>HYPERLINK("https://talan.bank.gov.ua/get-user-certificate/VhhTFrUSOCqnpVV_MlMJ","Завантажити сертифікат")</f>
        <v>Завантажити сертифікат</v>
      </c>
    </row>
    <row r="51" spans="1:3" ht="28.8" x14ac:dyDescent="0.3">
      <c r="A51">
        <v>50</v>
      </c>
      <c r="B51" s="1" t="s">
        <v>50</v>
      </c>
      <c r="C51" t="str">
        <f>HYPERLINK("https://talan.bank.gov.ua/get-user-certificate/VhhTFS5967FbOLABa4uv","Завантажити сертифікат")</f>
        <v>Завантажити сертифікат</v>
      </c>
    </row>
    <row r="52" spans="1:3" x14ac:dyDescent="0.3">
      <c r="A52">
        <v>51</v>
      </c>
      <c r="B52" s="1" t="s">
        <v>51</v>
      </c>
      <c r="C52" t="str">
        <f>HYPERLINK("https://talan.bank.gov.ua/get-user-certificate/VhhTFm44YZjea0hEpMf1","Завантажити сертифікат")</f>
        <v>Завантажити сертифікат</v>
      </c>
    </row>
    <row r="53" spans="1:3" x14ac:dyDescent="0.3">
      <c r="A53">
        <v>52</v>
      </c>
      <c r="B53" s="1" t="s">
        <v>52</v>
      </c>
      <c r="C53" t="str">
        <f>HYPERLINK("https://talan.bank.gov.ua/get-user-certificate/VhhTFdFJXYwOAizCwTUP","Завантажити сертифікат")</f>
        <v>Завантажити сертифікат</v>
      </c>
    </row>
    <row r="54" spans="1:3" x14ac:dyDescent="0.3">
      <c r="A54">
        <v>53</v>
      </c>
      <c r="B54" s="1" t="s">
        <v>53</v>
      </c>
      <c r="C54" t="str">
        <f>HYPERLINK("https://talan.bank.gov.ua/get-user-certificate/VhhTF3dEeCtsbzGI3aX7","Завантажити сертифікат")</f>
        <v>Завантажити сертифікат</v>
      </c>
    </row>
    <row r="55" spans="1:3" x14ac:dyDescent="0.3">
      <c r="A55">
        <v>54</v>
      </c>
      <c r="B55" s="1" t="s">
        <v>54</v>
      </c>
      <c r="C55" t="str">
        <f>HYPERLINK("https://talan.bank.gov.ua/get-user-certificate/VhhTFTLBPjlVNN8oI5Du","Завантажити сертифікат")</f>
        <v>Завантажити сертифікат</v>
      </c>
    </row>
    <row r="56" spans="1:3" ht="28.8" x14ac:dyDescent="0.3">
      <c r="A56">
        <v>55</v>
      </c>
      <c r="B56" s="1" t="s">
        <v>55</v>
      </c>
      <c r="C56" t="str">
        <f>HYPERLINK("https://talan.bank.gov.ua/get-user-certificate/VhhTFtj9fglkMriIRdlY","Завантажити сертифікат")</f>
        <v>Завантажити сертифікат</v>
      </c>
    </row>
    <row r="57" spans="1:3" x14ac:dyDescent="0.3">
      <c r="A57">
        <v>56</v>
      </c>
      <c r="B57" s="1" t="s">
        <v>56</v>
      </c>
      <c r="C57" t="str">
        <f>HYPERLINK("https://talan.bank.gov.ua/get-user-certificate/VhhTF9xXPPQWfPBXg9dM","Завантажити сертифікат")</f>
        <v>Завантажити сертифікат</v>
      </c>
    </row>
    <row r="58" spans="1:3" x14ac:dyDescent="0.3">
      <c r="A58">
        <v>57</v>
      </c>
      <c r="B58" s="1" t="s">
        <v>57</v>
      </c>
      <c r="C58" t="str">
        <f>HYPERLINK("https://talan.bank.gov.ua/get-user-certificate/VhhTFhUn09ZF4skqoVrG","Завантажити сертифікат")</f>
        <v>Завантажити сертифікат</v>
      </c>
    </row>
    <row r="59" spans="1:3" x14ac:dyDescent="0.3">
      <c r="A59">
        <v>58</v>
      </c>
      <c r="B59" s="1" t="s">
        <v>58</v>
      </c>
      <c r="C59" t="str">
        <f>HYPERLINK("https://talan.bank.gov.ua/get-user-certificate/VhhTFS2nXSklDkCn0U1C","Завантажити сертифікат")</f>
        <v>Завантажити сертифікат</v>
      </c>
    </row>
    <row r="60" spans="1:3" x14ac:dyDescent="0.3">
      <c r="A60">
        <v>59</v>
      </c>
      <c r="B60" s="1" t="s">
        <v>59</v>
      </c>
      <c r="C60" t="str">
        <f>HYPERLINK("https://talan.bank.gov.ua/get-user-certificate/VhhTF3gCtjP0Y8pJ3ISo","Завантажити сертифікат")</f>
        <v>Завантажити сертифікат</v>
      </c>
    </row>
    <row r="61" spans="1:3" x14ac:dyDescent="0.3">
      <c r="A61">
        <v>60</v>
      </c>
      <c r="B61" s="1" t="s">
        <v>60</v>
      </c>
      <c r="C61" t="str">
        <f>HYPERLINK("https://talan.bank.gov.ua/get-user-certificate/VhhTFRPLVr_MMVbbtxTA","Завантажити сертифікат")</f>
        <v>Завантажити сертифікат</v>
      </c>
    </row>
    <row r="62" spans="1:3" ht="28.8" x14ac:dyDescent="0.3">
      <c r="A62">
        <v>61</v>
      </c>
      <c r="B62" s="1" t="s">
        <v>61</v>
      </c>
      <c r="C62" t="str">
        <f>HYPERLINK("https://talan.bank.gov.ua/get-user-certificate/VhhTFsfH-Se6wsQYqKX3","Завантажити сертифікат")</f>
        <v>Завантажити сертифікат</v>
      </c>
    </row>
    <row r="63" spans="1:3" x14ac:dyDescent="0.3">
      <c r="A63">
        <v>62</v>
      </c>
      <c r="B63" s="1" t="s">
        <v>62</v>
      </c>
      <c r="C63" t="str">
        <f>HYPERLINK("https://talan.bank.gov.ua/get-user-certificate/VhhTFXcyytxcbW2NC4T7","Завантажити сертифікат")</f>
        <v>Завантажити сертифікат</v>
      </c>
    </row>
    <row r="64" spans="1:3" ht="28.8" x14ac:dyDescent="0.3">
      <c r="A64">
        <v>63</v>
      </c>
      <c r="B64" s="1" t="s">
        <v>63</v>
      </c>
      <c r="C64" t="str">
        <f>HYPERLINK("https://talan.bank.gov.ua/get-user-certificate/VhhTF4kbMsURBqvUevTI","Завантажити сертифікат")</f>
        <v>Завантажити сертифікат</v>
      </c>
    </row>
    <row r="65" spans="1:3" x14ac:dyDescent="0.3">
      <c r="A65">
        <v>64</v>
      </c>
      <c r="B65" s="1" t="s">
        <v>64</v>
      </c>
      <c r="C65" t="str">
        <f>HYPERLINK("https://talan.bank.gov.ua/get-user-certificate/VhhTFQOubP9HR8_R9q51","Завантажити сертифікат")</f>
        <v>Завантажити сертифікат</v>
      </c>
    </row>
    <row r="66" spans="1:3" ht="28.8" x14ac:dyDescent="0.3">
      <c r="A66">
        <v>65</v>
      </c>
      <c r="B66" s="1" t="s">
        <v>65</v>
      </c>
      <c r="C66" t="str">
        <f>HYPERLINK("https://talan.bank.gov.ua/get-user-certificate/VhhTFVuEXEN_KCfq6lyI","Завантажити сертифікат")</f>
        <v>Завантажити сертифікат</v>
      </c>
    </row>
    <row r="67" spans="1:3" x14ac:dyDescent="0.3">
      <c r="A67">
        <v>66</v>
      </c>
      <c r="B67" s="1" t="s">
        <v>66</v>
      </c>
      <c r="C67" t="str">
        <f>HYPERLINK("https://talan.bank.gov.ua/get-user-certificate/VhhTF1IKWUXoQIyWzY7R","Завантажити сертифікат")</f>
        <v>Завантажити сертифікат</v>
      </c>
    </row>
    <row r="68" spans="1:3" x14ac:dyDescent="0.3">
      <c r="A68">
        <v>67</v>
      </c>
      <c r="B68" s="1" t="s">
        <v>67</v>
      </c>
      <c r="C68" t="str">
        <f>HYPERLINK("https://talan.bank.gov.ua/get-user-certificate/VhhTFJWz3xKvW3YcWvT6","Завантажити сертифікат")</f>
        <v>Завантажити сертифікат</v>
      </c>
    </row>
    <row r="69" spans="1:3" x14ac:dyDescent="0.3">
      <c r="A69">
        <v>68</v>
      </c>
      <c r="B69" s="1" t="s">
        <v>68</v>
      </c>
      <c r="C69" t="str">
        <f>HYPERLINK("https://talan.bank.gov.ua/get-user-certificate/VhhTF60WW8RRAvndUlFr","Завантажити сертифікат")</f>
        <v>Завантажити сертифікат</v>
      </c>
    </row>
    <row r="70" spans="1:3" x14ac:dyDescent="0.3">
      <c r="A70">
        <v>69</v>
      </c>
      <c r="B70" s="1" t="s">
        <v>69</v>
      </c>
      <c r="C70" t="str">
        <f>HYPERLINK("https://talan.bank.gov.ua/get-user-certificate/VhhTFeMTV5bgJvLuYKxl","Завантажити сертифікат")</f>
        <v>Завантажити сертифікат</v>
      </c>
    </row>
    <row r="71" spans="1:3" x14ac:dyDescent="0.3">
      <c r="A71">
        <v>70</v>
      </c>
      <c r="B71" s="1" t="s">
        <v>70</v>
      </c>
      <c r="C71" t="str">
        <f>HYPERLINK("https://talan.bank.gov.ua/get-user-certificate/VhhTF85hR6W-uh3Wy2I6","Завантажити сертифікат")</f>
        <v>Завантажити сертифікат</v>
      </c>
    </row>
    <row r="72" spans="1:3" x14ac:dyDescent="0.3">
      <c r="A72">
        <v>71</v>
      </c>
      <c r="B72" s="1" t="s">
        <v>71</v>
      </c>
      <c r="C72" t="str">
        <f>HYPERLINK("https://talan.bank.gov.ua/get-user-certificate/VhhTFpwbsJ2s5qRn9k40","Завантажити сертифікат")</f>
        <v>Завантажити сертифікат</v>
      </c>
    </row>
    <row r="73" spans="1:3" ht="28.8" x14ac:dyDescent="0.3">
      <c r="A73">
        <v>72</v>
      </c>
      <c r="B73" s="1" t="s">
        <v>72</v>
      </c>
      <c r="C73" t="str">
        <f>HYPERLINK("https://talan.bank.gov.ua/get-user-certificate/VhhTF_glkYCrvMPKiumG","Завантажити сертифікат")</f>
        <v>Завантажити сертифікат</v>
      </c>
    </row>
    <row r="74" spans="1:3" x14ac:dyDescent="0.3">
      <c r="A74">
        <v>73</v>
      </c>
      <c r="B74" s="1" t="s">
        <v>73</v>
      </c>
      <c r="C74" t="str">
        <f>HYPERLINK("https://talan.bank.gov.ua/get-user-certificate/VhhTFWUY2Z1w9RWvh5GV","Завантажити сертифікат")</f>
        <v>Завантажити сертифікат</v>
      </c>
    </row>
    <row r="75" spans="1:3" ht="28.8" x14ac:dyDescent="0.3">
      <c r="A75">
        <v>74</v>
      </c>
      <c r="B75" s="1" t="s">
        <v>74</v>
      </c>
      <c r="C75" t="str">
        <f>HYPERLINK("https://talan.bank.gov.ua/get-user-certificate/VhhTFFSiN6P-kuHbxa-J","Завантажити сертифікат")</f>
        <v>Завантажити сертифікат</v>
      </c>
    </row>
    <row r="76" spans="1:3" ht="28.8" x14ac:dyDescent="0.3">
      <c r="A76">
        <v>75</v>
      </c>
      <c r="B76" s="1" t="s">
        <v>75</v>
      </c>
      <c r="C76" t="str">
        <f>HYPERLINK("https://talan.bank.gov.ua/get-user-certificate/VhhTF7NQxwKDmP67UjKz","Завантажити сертифікат")</f>
        <v>Завантажити сертифікат</v>
      </c>
    </row>
    <row r="77" spans="1:3" x14ac:dyDescent="0.3">
      <c r="A77">
        <v>76</v>
      </c>
      <c r="B77" s="1" t="s">
        <v>76</v>
      </c>
      <c r="C77" t="str">
        <f>HYPERLINK("https://talan.bank.gov.ua/get-user-certificate/VhhTF6EBDDHbZZV-dyoR","Завантажити сертифікат")</f>
        <v>Завантажити сертифікат</v>
      </c>
    </row>
    <row r="78" spans="1:3" x14ac:dyDescent="0.3">
      <c r="A78">
        <v>77</v>
      </c>
      <c r="B78" s="1" t="s">
        <v>77</v>
      </c>
      <c r="C78" t="str">
        <f>HYPERLINK("https://talan.bank.gov.ua/get-user-certificate/VhhTF_RLfth5sDE5bcr1","Завантажити сертифікат")</f>
        <v>Завантажити сертифікат</v>
      </c>
    </row>
    <row r="79" spans="1:3" x14ac:dyDescent="0.3">
      <c r="A79">
        <v>78</v>
      </c>
      <c r="B79" s="1" t="s">
        <v>78</v>
      </c>
      <c r="C79" t="str">
        <f>HYPERLINK("https://talan.bank.gov.ua/get-user-certificate/VhhTF-bXBle6BXpB0l7Y","Завантажити сертифікат")</f>
        <v>Завантажити сертифікат</v>
      </c>
    </row>
    <row r="80" spans="1:3" x14ac:dyDescent="0.3">
      <c r="A80">
        <v>79</v>
      </c>
      <c r="B80" s="1" t="s">
        <v>79</v>
      </c>
      <c r="C80" t="str">
        <f>HYPERLINK("https://talan.bank.gov.ua/get-user-certificate/VhhTFlhtPHS1Bk2BfG7f","Завантажити сертифікат")</f>
        <v>Завантажити сертифікат</v>
      </c>
    </row>
    <row r="81" spans="1:3" ht="28.8" x14ac:dyDescent="0.3">
      <c r="A81">
        <v>80</v>
      </c>
      <c r="B81" s="1" t="s">
        <v>80</v>
      </c>
      <c r="C81" t="str">
        <f>HYPERLINK("https://talan.bank.gov.ua/get-user-certificate/VhhTFwtofWzhk_GY5-Vo","Завантажити сертифікат")</f>
        <v>Завантажити сертифікат</v>
      </c>
    </row>
    <row r="82" spans="1:3" x14ac:dyDescent="0.3">
      <c r="A82">
        <v>81</v>
      </c>
      <c r="B82" s="1" t="s">
        <v>81</v>
      </c>
      <c r="C82" t="str">
        <f>HYPERLINK("https://talan.bank.gov.ua/get-user-certificate/VhhTF27ZA1SpTY0-dEBK","Завантажити сертифікат")</f>
        <v>Завантажити сертифікат</v>
      </c>
    </row>
    <row r="83" spans="1:3" x14ac:dyDescent="0.3">
      <c r="A83">
        <v>82</v>
      </c>
      <c r="B83" s="1" t="s">
        <v>82</v>
      </c>
      <c r="C83" t="str">
        <f>HYPERLINK("https://talan.bank.gov.ua/get-user-certificate/VhhTFEI09Je7glh1HMjn","Завантажити сертифікат")</f>
        <v>Завантажити сертифікат</v>
      </c>
    </row>
    <row r="84" spans="1:3" x14ac:dyDescent="0.3">
      <c r="A84">
        <v>83</v>
      </c>
      <c r="B84" s="1" t="s">
        <v>83</v>
      </c>
      <c r="C84" t="str">
        <f>HYPERLINK("https://talan.bank.gov.ua/get-user-certificate/VhhTFeqzE3DFZxrnM0pe","Завантажити сертифікат")</f>
        <v>Завантажити сертифікат</v>
      </c>
    </row>
    <row r="85" spans="1:3" ht="28.8" x14ac:dyDescent="0.3">
      <c r="A85">
        <v>84</v>
      </c>
      <c r="B85" s="1" t="s">
        <v>84</v>
      </c>
      <c r="C85" t="str">
        <f>HYPERLINK("https://talan.bank.gov.ua/get-user-certificate/VhhTF0wUhNHmotvMN572","Завантажити сертифікат")</f>
        <v>Завантажити сертифікат</v>
      </c>
    </row>
    <row r="86" spans="1:3" ht="28.8" x14ac:dyDescent="0.3">
      <c r="A86">
        <v>85</v>
      </c>
      <c r="B86" s="1" t="s">
        <v>85</v>
      </c>
      <c r="C86" t="str">
        <f>HYPERLINK("https://talan.bank.gov.ua/get-user-certificate/VhhTFLIlxR23CklrWhbx","Завантажити сертифікат")</f>
        <v>Завантажити сертифікат</v>
      </c>
    </row>
    <row r="87" spans="1:3" x14ac:dyDescent="0.3">
      <c r="A87">
        <v>86</v>
      </c>
      <c r="B87" s="1" t="s">
        <v>86</v>
      </c>
      <c r="C87" t="str">
        <f>HYPERLINK("https://talan.bank.gov.ua/get-user-certificate/VhhTFClJu4Nn_udigr0X","Завантажити сертифікат")</f>
        <v>Завантажити сертифікат</v>
      </c>
    </row>
    <row r="88" spans="1:3" x14ac:dyDescent="0.3">
      <c r="A88">
        <v>87</v>
      </c>
      <c r="B88" s="1" t="s">
        <v>87</v>
      </c>
      <c r="C88" t="str">
        <f>HYPERLINK("https://talan.bank.gov.ua/get-user-certificate/VhhTFzQXuwHkZPDtVPB4","Завантажити сертифікат")</f>
        <v>Завантажити сертифікат</v>
      </c>
    </row>
    <row r="89" spans="1:3" x14ac:dyDescent="0.3">
      <c r="A89">
        <v>88</v>
      </c>
      <c r="B89" s="1" t="s">
        <v>88</v>
      </c>
      <c r="C89" t="str">
        <f>HYPERLINK("https://talan.bank.gov.ua/get-user-certificate/VhhTFwYW1ut_y0a2m9sX","Завантажити сертифікат")</f>
        <v>Завантажити сертифікат</v>
      </c>
    </row>
    <row r="90" spans="1:3" x14ac:dyDescent="0.3">
      <c r="A90">
        <v>89</v>
      </c>
      <c r="B90" s="1" t="s">
        <v>89</v>
      </c>
      <c r="C90" t="str">
        <f>HYPERLINK("https://talan.bank.gov.ua/get-user-certificate/VhhTFVj3i3U7LpieTkAZ","Завантажити сертифікат")</f>
        <v>Завантажити сертифікат</v>
      </c>
    </row>
    <row r="91" spans="1:3" x14ac:dyDescent="0.3">
      <c r="A91">
        <v>90</v>
      </c>
      <c r="B91" s="1" t="s">
        <v>90</v>
      </c>
      <c r="C91" t="str">
        <f>HYPERLINK("https://talan.bank.gov.ua/get-user-certificate/VhhTF-_avhEMF4Gji9lQ","Завантажити сертифікат")</f>
        <v>Завантажити сертифікат</v>
      </c>
    </row>
    <row r="92" spans="1:3" x14ac:dyDescent="0.3">
      <c r="A92">
        <v>91</v>
      </c>
      <c r="B92" s="1" t="s">
        <v>91</v>
      </c>
      <c r="C92" t="str">
        <f>HYPERLINK("https://talan.bank.gov.ua/get-user-certificate/VhhTFik1cJJTno6AQ1WR","Завантажити сертифікат")</f>
        <v>Завантажити сертифікат</v>
      </c>
    </row>
    <row r="93" spans="1:3" x14ac:dyDescent="0.3">
      <c r="A93">
        <v>92</v>
      </c>
      <c r="B93" s="1" t="s">
        <v>92</v>
      </c>
      <c r="C93" t="str">
        <f>HYPERLINK("https://talan.bank.gov.ua/get-user-certificate/VhhTF5aNZ1wMDMT_-j_g","Завантажити сертифікат")</f>
        <v>Завантажити сертифікат</v>
      </c>
    </row>
    <row r="94" spans="1:3" x14ac:dyDescent="0.3">
      <c r="A94">
        <v>93</v>
      </c>
      <c r="B94" s="1" t="s">
        <v>93</v>
      </c>
      <c r="C94" t="str">
        <f>HYPERLINK("https://talan.bank.gov.ua/get-user-certificate/VhhTFa6jSXBR6lTRnw8F","Завантажити сертифікат")</f>
        <v>Завантажити сертифікат</v>
      </c>
    </row>
    <row r="95" spans="1:3" x14ac:dyDescent="0.3">
      <c r="A95">
        <v>94</v>
      </c>
      <c r="B95" s="1" t="s">
        <v>94</v>
      </c>
      <c r="C95" t="str">
        <f>HYPERLINK("https://talan.bank.gov.ua/get-user-certificate/VhhTFghRSbPHSnlgRNCB","Завантажити сертифікат")</f>
        <v>Завантажити сертифікат</v>
      </c>
    </row>
    <row r="96" spans="1:3" x14ac:dyDescent="0.3">
      <c r="A96">
        <v>95</v>
      </c>
      <c r="B96" s="1" t="s">
        <v>95</v>
      </c>
      <c r="C96" t="str">
        <f>HYPERLINK("https://talan.bank.gov.ua/get-user-certificate/VhhTFhYG_gN1no_hfEau","Завантажити сертифікат")</f>
        <v>Завантажити сертифікат</v>
      </c>
    </row>
    <row r="97" spans="1:3" x14ac:dyDescent="0.3">
      <c r="A97">
        <v>96</v>
      </c>
      <c r="B97" s="1" t="s">
        <v>96</v>
      </c>
      <c r="C97" t="str">
        <f>HYPERLINK("https://talan.bank.gov.ua/get-user-certificate/VhhTFoKnNFqj0zaQYea6","Завантажити сертифікат")</f>
        <v>Завантажити сертифікат</v>
      </c>
    </row>
    <row r="98" spans="1:3" ht="28.8" x14ac:dyDescent="0.3">
      <c r="A98">
        <v>97</v>
      </c>
      <c r="B98" s="1" t="s">
        <v>97</v>
      </c>
      <c r="C98" t="str">
        <f>HYPERLINK("https://talan.bank.gov.ua/get-user-certificate/VhhTFDyRQU7O37L14JIz","Завантажити сертифікат")</f>
        <v>Завантажити сертифікат</v>
      </c>
    </row>
    <row r="99" spans="1:3" x14ac:dyDescent="0.3">
      <c r="A99">
        <v>98</v>
      </c>
      <c r="B99" s="1" t="s">
        <v>98</v>
      </c>
      <c r="C99" t="str">
        <f>HYPERLINK("https://talan.bank.gov.ua/get-user-certificate/VhhTFdtjqIC9MrwdpDCd","Завантажити сертифікат")</f>
        <v>Завантажити сертифікат</v>
      </c>
    </row>
    <row r="100" spans="1:3" ht="28.8" x14ac:dyDescent="0.3">
      <c r="A100">
        <v>99</v>
      </c>
      <c r="B100" s="1" t="s">
        <v>99</v>
      </c>
      <c r="C100" t="str">
        <f>HYPERLINK("https://talan.bank.gov.ua/get-user-certificate/VhhTF47mj9WwV2gfm8we","Завантажити сертифікат")</f>
        <v>Завантажити сертифікат</v>
      </c>
    </row>
    <row r="101" spans="1:3" x14ac:dyDescent="0.3">
      <c r="A101">
        <v>100</v>
      </c>
      <c r="B101" s="1" t="s">
        <v>100</v>
      </c>
      <c r="C101" t="str">
        <f>HYPERLINK("https://talan.bank.gov.ua/get-user-certificate/VhhTFVhucr0f__uhL9Ab","Завантажити сертифікат")</f>
        <v>Завантажити сертифікат</v>
      </c>
    </row>
    <row r="102" spans="1:3" x14ac:dyDescent="0.3">
      <c r="A102">
        <v>101</v>
      </c>
      <c r="B102" s="1" t="s">
        <v>100</v>
      </c>
      <c r="C102" t="str">
        <f>HYPERLINK("https://talan.bank.gov.ua/get-user-certificate/VhhTFwm5EQmGyEvQavPU","Завантажити сертифікат")</f>
        <v>Завантажити сертифікат</v>
      </c>
    </row>
    <row r="103" spans="1:3" x14ac:dyDescent="0.3">
      <c r="A103">
        <v>102</v>
      </c>
      <c r="B103" s="1" t="s">
        <v>100</v>
      </c>
      <c r="C103" t="str">
        <f>HYPERLINK("https://talan.bank.gov.ua/get-user-certificate/VhhTFz4sNQn9jjDBLjoS","Завантажити сертифікат")</f>
        <v>Завантажити сертифікат</v>
      </c>
    </row>
    <row r="104" spans="1:3" x14ac:dyDescent="0.3">
      <c r="A104">
        <v>103</v>
      </c>
      <c r="B104" s="1" t="s">
        <v>101</v>
      </c>
      <c r="C104" t="str">
        <f>HYPERLINK("https://talan.bank.gov.ua/get-user-certificate/VhhTFnSo3TM7AXJJVGLD","Завантажити сертифікат")</f>
        <v>Завантажити сертифікат</v>
      </c>
    </row>
    <row r="105" spans="1:3" ht="28.8" x14ac:dyDescent="0.3">
      <c r="A105">
        <v>104</v>
      </c>
      <c r="B105" s="1" t="s">
        <v>102</v>
      </c>
      <c r="C105" t="str">
        <f>HYPERLINK("https://talan.bank.gov.ua/get-user-certificate/VhhTFFunXDLTPc72lfHw","Завантажити сертифікат")</f>
        <v>Завантажити сертифікат</v>
      </c>
    </row>
    <row r="106" spans="1:3" x14ac:dyDescent="0.3">
      <c r="A106">
        <v>105</v>
      </c>
      <c r="B106" s="1" t="s">
        <v>103</v>
      </c>
      <c r="C106" t="str">
        <f>HYPERLINK("https://talan.bank.gov.ua/get-user-certificate/VhhTFWz745Jdw-5-6nRF","Завантажити сертифікат")</f>
        <v>Завантажити сертифікат</v>
      </c>
    </row>
    <row r="107" spans="1:3" ht="28.8" x14ac:dyDescent="0.3">
      <c r="A107">
        <v>106</v>
      </c>
      <c r="B107" s="1" t="s">
        <v>104</v>
      </c>
      <c r="C107" t="str">
        <f>HYPERLINK("https://talan.bank.gov.ua/get-user-certificate/VhhTFinmITZHYRXYz3Xw","Завантажити сертифікат")</f>
        <v>Завантажити сертифікат</v>
      </c>
    </row>
    <row r="108" spans="1:3" x14ac:dyDescent="0.3">
      <c r="A108">
        <v>107</v>
      </c>
      <c r="B108" s="1" t="s">
        <v>105</v>
      </c>
      <c r="C108" t="str">
        <f>HYPERLINK("https://talan.bank.gov.ua/get-user-certificate/VhhTFzhJurzDAQBSp7tZ","Завантажити сертифікат")</f>
        <v>Завантажити сертифікат</v>
      </c>
    </row>
    <row r="109" spans="1:3" x14ac:dyDescent="0.3">
      <c r="A109">
        <v>108</v>
      </c>
      <c r="B109" s="1" t="s">
        <v>106</v>
      </c>
      <c r="C109" t="str">
        <f>HYPERLINK("https://talan.bank.gov.ua/get-user-certificate/VhhTFBHf1BCZx1cZ8rw6","Завантажити сертифікат")</f>
        <v>Завантажити сертифікат</v>
      </c>
    </row>
    <row r="110" spans="1:3" x14ac:dyDescent="0.3">
      <c r="A110">
        <v>109</v>
      </c>
      <c r="B110" s="1" t="s">
        <v>107</v>
      </c>
      <c r="C110" t="str">
        <f>HYPERLINK("https://talan.bank.gov.ua/get-user-certificate/VhhTFXEMuvNBYMHS1LXD","Завантажити сертифікат")</f>
        <v>Завантажити сертифікат</v>
      </c>
    </row>
    <row r="111" spans="1:3" x14ac:dyDescent="0.3">
      <c r="A111">
        <v>110</v>
      </c>
      <c r="B111" s="1" t="s">
        <v>108</v>
      </c>
      <c r="C111" t="str">
        <f>HYPERLINK("https://talan.bank.gov.ua/get-user-certificate/VhhTFcNkPF0p4R5UO5Q0","Завантажити сертифікат")</f>
        <v>Завантажити сертифікат</v>
      </c>
    </row>
    <row r="112" spans="1:3" x14ac:dyDescent="0.3">
      <c r="A112">
        <v>111</v>
      </c>
      <c r="B112" s="1" t="s">
        <v>109</v>
      </c>
      <c r="C112" t="str">
        <f>HYPERLINK("https://talan.bank.gov.ua/get-user-certificate/VhhTF5BYN5hdlaKttNnE","Завантажити сертифікат")</f>
        <v>Завантажити сертифікат</v>
      </c>
    </row>
    <row r="113" spans="1:3" x14ac:dyDescent="0.3">
      <c r="A113">
        <v>112</v>
      </c>
      <c r="B113" s="1" t="s">
        <v>110</v>
      </c>
      <c r="C113" t="str">
        <f>HYPERLINK("https://talan.bank.gov.ua/get-user-certificate/VhhTFlqTi-DQ-3g2vCHW","Завантажити сертифікат")</f>
        <v>Завантажити сертифікат</v>
      </c>
    </row>
    <row r="114" spans="1:3" ht="28.8" x14ac:dyDescent="0.3">
      <c r="A114">
        <v>113</v>
      </c>
      <c r="B114" s="1" t="s">
        <v>111</v>
      </c>
      <c r="C114" t="str">
        <f>HYPERLINK("https://talan.bank.gov.ua/get-user-certificate/VhhTFxIvPW5gg4HJ5FFF","Завантажити сертифікат")</f>
        <v>Завантажити сертифікат</v>
      </c>
    </row>
    <row r="115" spans="1:3" ht="28.8" x14ac:dyDescent="0.3">
      <c r="A115">
        <v>114</v>
      </c>
      <c r="B115" s="1" t="s">
        <v>112</v>
      </c>
      <c r="C115" t="str">
        <f>HYPERLINK("https://talan.bank.gov.ua/get-user-certificate/VhhTFVQQ1dkuMIBeSezU","Завантажити сертифікат")</f>
        <v>Завантажити сертифікат</v>
      </c>
    </row>
    <row r="116" spans="1:3" x14ac:dyDescent="0.3">
      <c r="A116">
        <v>115</v>
      </c>
      <c r="B116" s="1" t="s">
        <v>113</v>
      </c>
      <c r="C116" t="str">
        <f>HYPERLINK("https://talan.bank.gov.ua/get-user-certificate/VhhTFwsgPEMsUGAqTKnw","Завантажити сертифікат")</f>
        <v>Завантажити сертифікат</v>
      </c>
    </row>
    <row r="117" spans="1:3" x14ac:dyDescent="0.3">
      <c r="A117">
        <v>116</v>
      </c>
      <c r="B117" s="1" t="s">
        <v>114</v>
      </c>
      <c r="C117" t="str">
        <f>HYPERLINK("https://talan.bank.gov.ua/get-user-certificate/VhhTFLLmhgR1nw7dt4Nf","Завантажити сертифікат")</f>
        <v>Завантажити сертифікат</v>
      </c>
    </row>
    <row r="118" spans="1:3" x14ac:dyDescent="0.3">
      <c r="A118">
        <v>117</v>
      </c>
      <c r="B118" s="1" t="s">
        <v>115</v>
      </c>
      <c r="C118" t="str">
        <f>HYPERLINK("https://talan.bank.gov.ua/get-user-certificate/VhhTFbFvFmF7G2AzqF6D","Завантажити сертифікат")</f>
        <v>Завантажити сертифікат</v>
      </c>
    </row>
    <row r="119" spans="1:3" ht="28.8" x14ac:dyDescent="0.3">
      <c r="A119">
        <v>118</v>
      </c>
      <c r="B119" s="1" t="s">
        <v>116</v>
      </c>
      <c r="C119" t="str">
        <f>HYPERLINK("https://talan.bank.gov.ua/get-user-certificate/VhhTFLPYvjLq_IXnvQod","Завантажити сертифікат")</f>
        <v>Завантажити сертифікат</v>
      </c>
    </row>
    <row r="120" spans="1:3" ht="28.8" x14ac:dyDescent="0.3">
      <c r="A120">
        <v>119</v>
      </c>
      <c r="B120" s="1" t="s">
        <v>117</v>
      </c>
      <c r="C120" t="str">
        <f>HYPERLINK("https://talan.bank.gov.ua/get-user-certificate/VhhTFs-BwNX52vN4aiCR","Завантажити сертифікат")</f>
        <v>Завантажити сертифікат</v>
      </c>
    </row>
    <row r="121" spans="1:3" x14ac:dyDescent="0.3">
      <c r="A121">
        <v>120</v>
      </c>
      <c r="B121" s="1" t="s">
        <v>118</v>
      </c>
      <c r="C121" t="str">
        <f>HYPERLINK("https://talan.bank.gov.ua/get-user-certificate/VhhTFaBkoqLa1R2_xm0O","Завантажити сертифікат")</f>
        <v>Завантажити сертифікат</v>
      </c>
    </row>
    <row r="122" spans="1:3" x14ac:dyDescent="0.3">
      <c r="A122">
        <v>121</v>
      </c>
      <c r="B122" s="1" t="s">
        <v>119</v>
      </c>
      <c r="C122" t="str">
        <f>HYPERLINK("https://talan.bank.gov.ua/get-user-certificate/VhhTF23QGFpqLQxy35Re","Завантажити сертифікат")</f>
        <v>Завантажити сертифікат</v>
      </c>
    </row>
    <row r="123" spans="1:3" x14ac:dyDescent="0.3">
      <c r="A123">
        <v>122</v>
      </c>
      <c r="B123" s="1" t="s">
        <v>120</v>
      </c>
      <c r="C123" t="str">
        <f>HYPERLINK("https://talan.bank.gov.ua/get-user-certificate/VhhTFqKrFzT-e-NdxrtZ","Завантажити сертифікат")</f>
        <v>Завантажити сертифікат</v>
      </c>
    </row>
    <row r="124" spans="1:3" x14ac:dyDescent="0.3">
      <c r="A124">
        <v>123</v>
      </c>
      <c r="B124" s="1" t="s">
        <v>121</v>
      </c>
      <c r="C124" t="str">
        <f>HYPERLINK("https://talan.bank.gov.ua/get-user-certificate/VhhTF2CcAQ8l6Pxx41qQ","Завантажити сертифікат")</f>
        <v>Завантажити сертифікат</v>
      </c>
    </row>
    <row r="125" spans="1:3" x14ac:dyDescent="0.3">
      <c r="A125">
        <v>124</v>
      </c>
      <c r="B125" s="1" t="s">
        <v>122</v>
      </c>
      <c r="C125" t="str">
        <f>HYPERLINK("https://talan.bank.gov.ua/get-user-certificate/VhhTFj7JhkyvKG46Dp2W","Завантажити сертифікат")</f>
        <v>Завантажити сертифікат</v>
      </c>
    </row>
    <row r="126" spans="1:3" ht="28.8" x14ac:dyDescent="0.3">
      <c r="A126">
        <v>125</v>
      </c>
      <c r="B126" s="1" t="s">
        <v>123</v>
      </c>
      <c r="C126" t="str">
        <f>HYPERLINK("https://talan.bank.gov.ua/get-user-certificate/VhhTFG7PpXYHai00xCAx","Завантажити сертифікат")</f>
        <v>Завантажити сертифікат</v>
      </c>
    </row>
    <row r="127" spans="1:3" x14ac:dyDescent="0.3">
      <c r="A127">
        <v>126</v>
      </c>
      <c r="B127" s="1" t="s">
        <v>124</v>
      </c>
      <c r="C127" t="str">
        <f>HYPERLINK("https://talan.bank.gov.ua/get-user-certificate/VhhTF-s11ioKkb33OBAM","Завантажити сертифікат")</f>
        <v>Завантажити сертифікат</v>
      </c>
    </row>
    <row r="128" spans="1:3" x14ac:dyDescent="0.3">
      <c r="A128">
        <v>127</v>
      </c>
      <c r="B128" s="1" t="s">
        <v>125</v>
      </c>
      <c r="C128" t="str">
        <f>HYPERLINK("https://talan.bank.gov.ua/get-user-certificate/VhhTFMAfLsdZcJBEH0G1","Завантажити сертифікат")</f>
        <v>Завантажити сертифікат</v>
      </c>
    </row>
    <row r="129" spans="1:3" x14ac:dyDescent="0.3">
      <c r="A129">
        <v>128</v>
      </c>
      <c r="B129" s="1" t="s">
        <v>126</v>
      </c>
      <c r="C129" t="str">
        <f>HYPERLINK("https://talan.bank.gov.ua/get-user-certificate/VhhTFA8lqHFtudmuTzXs","Завантажити сертифікат")</f>
        <v>Завантажити сертифікат</v>
      </c>
    </row>
    <row r="130" spans="1:3" x14ac:dyDescent="0.3">
      <c r="A130">
        <v>129</v>
      </c>
      <c r="B130" s="1" t="s">
        <v>127</v>
      </c>
      <c r="C130" t="str">
        <f>HYPERLINK("https://talan.bank.gov.ua/get-user-certificate/VhhTFjrcHDsxe7Q7YrSV","Завантажити сертифікат")</f>
        <v>Завантажити сертифікат</v>
      </c>
    </row>
    <row r="131" spans="1:3" x14ac:dyDescent="0.3">
      <c r="A131">
        <v>130</v>
      </c>
      <c r="B131" s="1" t="s">
        <v>128</v>
      </c>
      <c r="C131" t="str">
        <f>HYPERLINK("https://talan.bank.gov.ua/get-user-certificate/VhhTFbB8rK_cpuY-aOe5","Завантажити сертифікат")</f>
        <v>Завантажити сертифікат</v>
      </c>
    </row>
    <row r="132" spans="1:3" ht="28.8" x14ac:dyDescent="0.3">
      <c r="A132">
        <v>131</v>
      </c>
      <c r="B132" s="1" t="s">
        <v>129</v>
      </c>
      <c r="C132" t="str">
        <f>HYPERLINK("https://talan.bank.gov.ua/get-user-certificate/VhhTFqmRW0t3JHpmL7HV","Завантажити сертифікат")</f>
        <v>Завантажити сертифікат</v>
      </c>
    </row>
    <row r="133" spans="1:3" x14ac:dyDescent="0.3">
      <c r="A133">
        <v>132</v>
      </c>
      <c r="B133" s="1" t="s">
        <v>130</v>
      </c>
      <c r="C133" t="str">
        <f>HYPERLINK("https://talan.bank.gov.ua/get-user-certificate/VhhTFsgxbc5sqeKbo3VL","Завантажити сертифікат")</f>
        <v>Завантажити сертифікат</v>
      </c>
    </row>
    <row r="134" spans="1:3" x14ac:dyDescent="0.3">
      <c r="A134">
        <v>133</v>
      </c>
      <c r="B134" s="1" t="s">
        <v>131</v>
      </c>
      <c r="C134" t="str">
        <f>HYPERLINK("https://talan.bank.gov.ua/get-user-certificate/VhhTFah7xGRjzNeayPuM","Завантажити сертифікат")</f>
        <v>Завантажити сертифікат</v>
      </c>
    </row>
    <row r="135" spans="1:3" x14ac:dyDescent="0.3">
      <c r="A135">
        <v>134</v>
      </c>
      <c r="B135" s="1" t="s">
        <v>132</v>
      </c>
      <c r="C135" t="str">
        <f>HYPERLINK("https://talan.bank.gov.ua/get-user-certificate/VhhTFbbZLCaMHh_H5FNS","Завантажити сертифікат")</f>
        <v>Завантажити сертифікат</v>
      </c>
    </row>
    <row r="136" spans="1:3" x14ac:dyDescent="0.3">
      <c r="A136">
        <v>135</v>
      </c>
      <c r="B136" s="1" t="s">
        <v>133</v>
      </c>
      <c r="C136" t="str">
        <f>HYPERLINK("https://talan.bank.gov.ua/get-user-certificate/VhhTF8Q4RSf9ieaTuR60","Завантажити сертифікат")</f>
        <v>Завантажити сертифікат</v>
      </c>
    </row>
    <row r="137" spans="1:3" x14ac:dyDescent="0.3">
      <c r="A137">
        <v>136</v>
      </c>
      <c r="B137" s="1" t="s">
        <v>134</v>
      </c>
      <c r="C137" t="str">
        <f>HYPERLINK("https://talan.bank.gov.ua/get-user-certificate/VhhTFrr9yuibVJujx5Y6","Завантажити сертифікат")</f>
        <v>Завантажити сертифікат</v>
      </c>
    </row>
    <row r="138" spans="1:3" x14ac:dyDescent="0.3">
      <c r="A138">
        <v>137</v>
      </c>
      <c r="B138" s="1" t="s">
        <v>135</v>
      </c>
      <c r="C138" t="str">
        <f>HYPERLINK("https://talan.bank.gov.ua/get-user-certificate/VhhTFM-fu7TBkYVEDPcY","Завантажити сертифікат")</f>
        <v>Завантажити сертифікат</v>
      </c>
    </row>
    <row r="139" spans="1:3" x14ac:dyDescent="0.3">
      <c r="A139">
        <v>138</v>
      </c>
      <c r="B139" s="1" t="s">
        <v>136</v>
      </c>
      <c r="C139" t="str">
        <f>HYPERLINK("https://talan.bank.gov.ua/get-user-certificate/VhhTFznqBLjP55ijdOTo","Завантажити сертифікат")</f>
        <v>Завантажити сертифікат</v>
      </c>
    </row>
    <row r="140" spans="1:3" ht="28.8" x14ac:dyDescent="0.3">
      <c r="A140">
        <v>139</v>
      </c>
      <c r="B140" s="1" t="s">
        <v>137</v>
      </c>
      <c r="C140" t="str">
        <f>HYPERLINK("https://talan.bank.gov.ua/get-user-certificate/VhhTFaVM3PP-lFXMlpDi","Завантажити сертифікат")</f>
        <v>Завантажити сертифікат</v>
      </c>
    </row>
    <row r="141" spans="1:3" ht="28.8" x14ac:dyDescent="0.3">
      <c r="A141">
        <v>140</v>
      </c>
      <c r="B141" s="1" t="s">
        <v>138</v>
      </c>
      <c r="C141" t="str">
        <f>HYPERLINK("https://talan.bank.gov.ua/get-user-certificate/VhhTFFRSTReeny2--ea7","Завантажити сертифікат")</f>
        <v>Завантажити сертифікат</v>
      </c>
    </row>
    <row r="142" spans="1:3" x14ac:dyDescent="0.3">
      <c r="A142">
        <v>141</v>
      </c>
      <c r="B142" s="1" t="s">
        <v>139</v>
      </c>
      <c r="C142" t="str">
        <f>HYPERLINK("https://talan.bank.gov.ua/get-user-certificate/VhhTFd1sS0eaIyrFJBH3","Завантажити сертифікат")</f>
        <v>Завантажити сертифікат</v>
      </c>
    </row>
    <row r="143" spans="1:3" x14ac:dyDescent="0.3">
      <c r="A143">
        <v>142</v>
      </c>
      <c r="B143" s="1" t="s">
        <v>139</v>
      </c>
      <c r="C143" t="str">
        <f>HYPERLINK("https://talan.bank.gov.ua/get-user-certificate/VhhTFYjTmNFo-zLsWYcp","Завантажити сертифікат")</f>
        <v>Завантажити сертифікат</v>
      </c>
    </row>
    <row r="144" spans="1:3" ht="28.8" x14ac:dyDescent="0.3">
      <c r="A144">
        <v>143</v>
      </c>
      <c r="B144" s="1" t="s">
        <v>140</v>
      </c>
      <c r="C144" t="str">
        <f>HYPERLINK("https://talan.bank.gov.ua/get-user-certificate/VhhTFLQ0Dr5l48oq33gb","Завантажити сертифікат")</f>
        <v>Завантажити сертифікат</v>
      </c>
    </row>
    <row r="145" spans="1:3" ht="28.8" x14ac:dyDescent="0.3">
      <c r="A145">
        <v>144</v>
      </c>
      <c r="B145" s="1" t="s">
        <v>141</v>
      </c>
      <c r="C145" t="str">
        <f>HYPERLINK("https://talan.bank.gov.ua/get-user-certificate/VhhTFSL0zYF0os6DVq1X","Завантажити сертифікат")</f>
        <v>Завантажити сертифікат</v>
      </c>
    </row>
    <row r="146" spans="1:3" x14ac:dyDescent="0.3">
      <c r="A146">
        <v>145</v>
      </c>
      <c r="B146" s="1" t="s">
        <v>142</v>
      </c>
      <c r="C146" t="str">
        <f>HYPERLINK("https://talan.bank.gov.ua/get-user-certificate/VhhTFg9cljWUMGY9ZyhG","Завантажити сертифікат")</f>
        <v>Завантажити сертифікат</v>
      </c>
    </row>
    <row r="147" spans="1:3" x14ac:dyDescent="0.3">
      <c r="A147">
        <v>146</v>
      </c>
      <c r="B147" s="1" t="s">
        <v>143</v>
      </c>
      <c r="C147" t="str">
        <f>HYPERLINK("https://talan.bank.gov.ua/get-user-certificate/VhhTFb0NDwEXpBgIS516","Завантажити сертифікат")</f>
        <v>Завантажити сертифікат</v>
      </c>
    </row>
    <row r="148" spans="1:3" ht="28.8" x14ac:dyDescent="0.3">
      <c r="A148">
        <v>147</v>
      </c>
      <c r="B148" s="1" t="s">
        <v>144</v>
      </c>
      <c r="C148" t="str">
        <f>HYPERLINK("https://talan.bank.gov.ua/get-user-certificate/VhhTFvHqR4n2wesJht_y","Завантажити сертифікат")</f>
        <v>Завантажити сертифікат</v>
      </c>
    </row>
    <row r="149" spans="1:3" x14ac:dyDescent="0.3">
      <c r="A149">
        <v>148</v>
      </c>
      <c r="B149" s="1" t="s">
        <v>145</v>
      </c>
      <c r="C149" t="str">
        <f>HYPERLINK("https://talan.bank.gov.ua/get-user-certificate/VhhTFdzpfF6dwC51EKmV","Завантажити сертифікат")</f>
        <v>Завантажити сертифікат</v>
      </c>
    </row>
    <row r="150" spans="1:3" x14ac:dyDescent="0.3">
      <c r="A150">
        <v>149</v>
      </c>
      <c r="B150" s="1" t="s">
        <v>146</v>
      </c>
      <c r="C150" t="str">
        <f>HYPERLINK("https://talan.bank.gov.ua/get-user-certificate/VhhTFjpCCWp9BJsp3G8S","Завантажити сертифікат")</f>
        <v>Завантажити сертифікат</v>
      </c>
    </row>
    <row r="151" spans="1:3" x14ac:dyDescent="0.3">
      <c r="A151">
        <v>150</v>
      </c>
      <c r="B151" s="1" t="s">
        <v>24</v>
      </c>
      <c r="C151" t="str">
        <f>HYPERLINK("https://talan.bank.gov.ua/get-user-certificate/VhhTFOXNGdoMgsLcOuh7","Завантажити сертифікат")</f>
        <v>Завантажити сертифікат</v>
      </c>
    </row>
    <row r="152" spans="1:3" x14ac:dyDescent="0.3">
      <c r="A152">
        <v>151</v>
      </c>
      <c r="B152" s="1" t="s">
        <v>147</v>
      </c>
      <c r="C152" t="str">
        <f>HYPERLINK("https://talan.bank.gov.ua/get-user-certificate/VhhTF4vkaN7_QxD_pTd9","Завантажити сертифікат")</f>
        <v>Завантажити сертифікат</v>
      </c>
    </row>
    <row r="153" spans="1:3" x14ac:dyDescent="0.3">
      <c r="A153">
        <v>152</v>
      </c>
      <c r="B153" s="1" t="s">
        <v>148</v>
      </c>
      <c r="C153" t="str">
        <f>HYPERLINK("https://talan.bank.gov.ua/get-user-certificate/VhhTFqHgg0z2OAOGLMmk","Завантажити сертифікат")</f>
        <v>Завантажити сертифікат</v>
      </c>
    </row>
    <row r="154" spans="1:3" x14ac:dyDescent="0.3">
      <c r="A154">
        <v>153</v>
      </c>
      <c r="B154" s="1" t="s">
        <v>149</v>
      </c>
      <c r="C154" t="str">
        <f>HYPERLINK("https://talan.bank.gov.ua/get-user-certificate/VhhTFlnLK5VaCuyv9FTx","Завантажити сертифікат")</f>
        <v>Завантажити сертифікат</v>
      </c>
    </row>
    <row r="155" spans="1:3" ht="28.8" x14ac:dyDescent="0.3">
      <c r="A155">
        <v>154</v>
      </c>
      <c r="B155" s="1" t="s">
        <v>150</v>
      </c>
      <c r="C155" t="str">
        <f>HYPERLINK("https://talan.bank.gov.ua/get-user-certificate/VhhTFyJbIdWlvhMVHH9v","Завантажити сертифікат")</f>
        <v>Завантажити сертифікат</v>
      </c>
    </row>
    <row r="156" spans="1:3" x14ac:dyDescent="0.3">
      <c r="A156">
        <v>155</v>
      </c>
      <c r="B156" s="1" t="s">
        <v>151</v>
      </c>
      <c r="C156" t="str">
        <f>HYPERLINK("https://talan.bank.gov.ua/get-user-certificate/VhhTFOHDMriqLwWmUxPq","Завантажити сертифікат")</f>
        <v>Завантажити сертифікат</v>
      </c>
    </row>
    <row r="157" spans="1:3" ht="28.8" x14ac:dyDescent="0.3">
      <c r="A157">
        <v>156</v>
      </c>
      <c r="B157" s="1" t="s">
        <v>152</v>
      </c>
      <c r="C157" t="str">
        <f>HYPERLINK("https://talan.bank.gov.ua/get-user-certificate/VhhTFdXaA1ucRGZ_rWGR","Завантажити сертифікат")</f>
        <v>Завантажити сертифікат</v>
      </c>
    </row>
    <row r="158" spans="1:3" x14ac:dyDescent="0.3">
      <c r="A158">
        <v>157</v>
      </c>
      <c r="B158" s="1" t="s">
        <v>153</v>
      </c>
      <c r="C158" t="str">
        <f>HYPERLINK("https://talan.bank.gov.ua/get-user-certificate/VhhTFLnsV_48bSmx_tVW","Завантажити сертифікат")</f>
        <v>Завантажити сертифікат</v>
      </c>
    </row>
    <row r="159" spans="1:3" x14ac:dyDescent="0.3">
      <c r="A159">
        <v>158</v>
      </c>
      <c r="B159" s="1" t="s">
        <v>154</v>
      </c>
      <c r="C159" t="str">
        <f>HYPERLINK("https://talan.bank.gov.ua/get-user-certificate/VhhTFbfswBotGs_OkvWJ","Завантажити сертифікат")</f>
        <v>Завантажити сертифікат</v>
      </c>
    </row>
    <row r="160" spans="1:3" x14ac:dyDescent="0.3">
      <c r="A160">
        <v>159</v>
      </c>
      <c r="B160" s="1" t="s">
        <v>155</v>
      </c>
      <c r="C160" t="str">
        <f>HYPERLINK("https://talan.bank.gov.ua/get-user-certificate/VhhTFdVL9al5Z7drsRTx","Завантажити сертифікат")</f>
        <v>Завантажити сертифікат</v>
      </c>
    </row>
    <row r="161" spans="1:3" ht="28.8" x14ac:dyDescent="0.3">
      <c r="A161">
        <v>160</v>
      </c>
      <c r="B161" s="1" t="s">
        <v>156</v>
      </c>
      <c r="C161" t="str">
        <f>HYPERLINK("https://talan.bank.gov.ua/get-user-certificate/VhhTF8PWbdfpqpybaBXg","Завантажити сертифікат")</f>
        <v>Завантажити сертифікат</v>
      </c>
    </row>
    <row r="162" spans="1:3" x14ac:dyDescent="0.3">
      <c r="A162">
        <v>161</v>
      </c>
      <c r="B162" s="1" t="s">
        <v>157</v>
      </c>
      <c r="C162" t="str">
        <f>HYPERLINK("https://talan.bank.gov.ua/get-user-certificate/VhhTFwCMI2qch4hnJVSx","Завантажити сертифікат")</f>
        <v>Завантажити сертифікат</v>
      </c>
    </row>
    <row r="163" spans="1:3" ht="28.8" x14ac:dyDescent="0.3">
      <c r="A163">
        <v>162</v>
      </c>
      <c r="B163" s="1" t="s">
        <v>158</v>
      </c>
      <c r="C163" t="str">
        <f>HYPERLINK("https://talan.bank.gov.ua/get-user-certificate/VhhTFaDHtlvkSWBW3jky","Завантажити сертифікат")</f>
        <v>Завантажити сертифікат</v>
      </c>
    </row>
    <row r="164" spans="1:3" x14ac:dyDescent="0.3">
      <c r="A164">
        <v>163</v>
      </c>
      <c r="B164" s="1" t="s">
        <v>159</v>
      </c>
      <c r="C164" t="str">
        <f>HYPERLINK("https://talan.bank.gov.ua/get-user-certificate/VhhTF1Bsl-Z8DBcnpYbO","Завантажити сертифікат")</f>
        <v>Завантажити сертифікат</v>
      </c>
    </row>
    <row r="165" spans="1:3" x14ac:dyDescent="0.3">
      <c r="A165">
        <v>164</v>
      </c>
      <c r="B165" s="1" t="s">
        <v>160</v>
      </c>
      <c r="C165" t="str">
        <f>HYPERLINK("https://talan.bank.gov.ua/get-user-certificate/VhhTF0BJtWBl3jKZmmgP","Завантажити сертифікат")</f>
        <v>Завантажити сертифікат</v>
      </c>
    </row>
    <row r="166" spans="1:3" x14ac:dyDescent="0.3">
      <c r="A166">
        <v>165</v>
      </c>
      <c r="B166" s="1" t="s">
        <v>161</v>
      </c>
      <c r="C166" t="str">
        <f>HYPERLINK("https://talan.bank.gov.ua/get-user-certificate/VhhTFW6qwXA-13VaKLsq","Завантажити сертифікат")</f>
        <v>Завантажити сертифікат</v>
      </c>
    </row>
    <row r="167" spans="1:3" ht="28.8" x14ac:dyDescent="0.3">
      <c r="A167">
        <v>166</v>
      </c>
      <c r="B167" s="1" t="s">
        <v>162</v>
      </c>
      <c r="C167" t="str">
        <f>HYPERLINK("https://talan.bank.gov.ua/get-user-certificate/VhhTFhFjVCcgGcj4kC4r","Завантажити сертифікат")</f>
        <v>Завантажити сертифікат</v>
      </c>
    </row>
    <row r="168" spans="1:3" ht="28.8" x14ac:dyDescent="0.3">
      <c r="A168">
        <v>167</v>
      </c>
      <c r="B168" s="1" t="s">
        <v>163</v>
      </c>
      <c r="C168" t="str">
        <f>HYPERLINK("https://talan.bank.gov.ua/get-user-certificate/VhhTFhVDO-Yue7xAF60Q","Завантажити сертифікат")</f>
        <v>Завантажити сертифікат</v>
      </c>
    </row>
    <row r="169" spans="1:3" ht="28.8" x14ac:dyDescent="0.3">
      <c r="A169">
        <v>168</v>
      </c>
      <c r="B169" s="1" t="s">
        <v>164</v>
      </c>
      <c r="C169" t="str">
        <f>HYPERLINK("https://talan.bank.gov.ua/get-user-certificate/VhhTFG1wW-0kUHMpvuZV","Завантажити сертифікат")</f>
        <v>Завантажити сертифікат</v>
      </c>
    </row>
    <row r="170" spans="1:3" x14ac:dyDescent="0.3">
      <c r="A170">
        <v>169</v>
      </c>
      <c r="B170" s="1" t="s">
        <v>165</v>
      </c>
      <c r="C170" t="str">
        <f>HYPERLINK("https://talan.bank.gov.ua/get-user-certificate/VhhTFozOAo5_Bs-89lU3","Завантажити сертифікат")</f>
        <v>Завантажити сертифікат</v>
      </c>
    </row>
    <row r="171" spans="1:3" x14ac:dyDescent="0.3">
      <c r="A171">
        <v>170</v>
      </c>
      <c r="B171" s="1" t="s">
        <v>166</v>
      </c>
      <c r="C171" t="str">
        <f>HYPERLINK("https://talan.bank.gov.ua/get-user-certificate/VhhTFSbzYiff1Lha4izy","Завантажити сертифікат")</f>
        <v>Завантажити сертифікат</v>
      </c>
    </row>
    <row r="172" spans="1:3" ht="28.8" x14ac:dyDescent="0.3">
      <c r="A172">
        <v>171</v>
      </c>
      <c r="B172" s="1" t="s">
        <v>167</v>
      </c>
      <c r="C172" t="str">
        <f>HYPERLINK("https://talan.bank.gov.ua/get-user-certificate/VhhTFkk2OaIeYbecD11G","Завантажити сертифікат")</f>
        <v>Завантажити сертифікат</v>
      </c>
    </row>
    <row r="173" spans="1:3" ht="28.8" x14ac:dyDescent="0.3">
      <c r="A173">
        <v>172</v>
      </c>
      <c r="B173" s="1" t="s">
        <v>168</v>
      </c>
      <c r="C173" t="str">
        <f>HYPERLINK("https://talan.bank.gov.ua/get-user-certificate/VhhTFgurpenMtvxgTm9p","Завантажити сертифікат")</f>
        <v>Завантажити сертифікат</v>
      </c>
    </row>
    <row r="174" spans="1:3" ht="28.8" x14ac:dyDescent="0.3">
      <c r="A174">
        <v>173</v>
      </c>
      <c r="B174" s="1" t="s">
        <v>169</v>
      </c>
      <c r="C174" t="str">
        <f>HYPERLINK("https://talan.bank.gov.ua/get-user-certificate/VhhTFzLE1WVI7AbDM_vK","Завантажити сертифікат")</f>
        <v>Завантажити сертифікат</v>
      </c>
    </row>
    <row r="175" spans="1:3" x14ac:dyDescent="0.3">
      <c r="A175">
        <v>174</v>
      </c>
      <c r="B175" s="1" t="s">
        <v>170</v>
      </c>
      <c r="C175" t="str">
        <f>HYPERLINK("https://talan.bank.gov.ua/get-user-certificate/VhhTFcZqnKIFxpErT1ax","Завантажити сертифікат")</f>
        <v>Завантажити сертифікат</v>
      </c>
    </row>
    <row r="176" spans="1:3" ht="28.8" x14ac:dyDescent="0.3">
      <c r="A176">
        <v>175</v>
      </c>
      <c r="B176" s="1" t="s">
        <v>171</v>
      </c>
      <c r="C176" t="str">
        <f>HYPERLINK("https://talan.bank.gov.ua/get-user-certificate/VhhTFFXZsBeLpg_Oeuos","Завантажити сертифікат")</f>
        <v>Завантажити сертифікат</v>
      </c>
    </row>
    <row r="177" spans="1:3" ht="28.8" x14ac:dyDescent="0.3">
      <c r="A177">
        <v>176</v>
      </c>
      <c r="B177" s="1" t="s">
        <v>172</v>
      </c>
      <c r="C177" t="str">
        <f>HYPERLINK("https://talan.bank.gov.ua/get-user-certificate/VhhTFQgxOJ8bQP4wFSn6","Завантажити сертифікат")</f>
        <v>Завантажити сертифікат</v>
      </c>
    </row>
    <row r="178" spans="1:3" x14ac:dyDescent="0.3">
      <c r="A178">
        <v>177</v>
      </c>
      <c r="B178" s="1" t="s">
        <v>173</v>
      </c>
      <c r="C178" t="str">
        <f>HYPERLINK("https://talan.bank.gov.ua/get-user-certificate/VhhTFQkHZwxFUwxFZ0DW","Завантажити сертифікат")</f>
        <v>Завантажити сертифікат</v>
      </c>
    </row>
    <row r="179" spans="1:3" x14ac:dyDescent="0.3">
      <c r="A179">
        <v>178</v>
      </c>
      <c r="B179" s="1" t="s">
        <v>174</v>
      </c>
      <c r="C179" t="str">
        <f>HYPERLINK("https://talan.bank.gov.ua/get-user-certificate/VhhTF-DXFj3RhDLp43pN","Завантажити сертифікат")</f>
        <v>Завантажити сертифікат</v>
      </c>
    </row>
    <row r="180" spans="1:3" x14ac:dyDescent="0.3">
      <c r="A180">
        <v>179</v>
      </c>
      <c r="B180" s="1" t="s">
        <v>175</v>
      </c>
      <c r="C180" t="str">
        <f>HYPERLINK("https://talan.bank.gov.ua/get-user-certificate/VhhTFFHvaqE5kKxd0gQZ","Завантажити сертифікат")</f>
        <v>Завантажити сертифікат</v>
      </c>
    </row>
    <row r="181" spans="1:3" x14ac:dyDescent="0.3">
      <c r="A181">
        <v>180</v>
      </c>
      <c r="B181" s="1" t="s">
        <v>176</v>
      </c>
      <c r="C181" t="str">
        <f>HYPERLINK("https://talan.bank.gov.ua/get-user-certificate/VhhTFCwF6AnUZv9pF4sW","Завантажити сертифікат")</f>
        <v>Завантажити сертифікат</v>
      </c>
    </row>
    <row r="182" spans="1:3" x14ac:dyDescent="0.3">
      <c r="A182">
        <v>181</v>
      </c>
      <c r="B182" s="1" t="s">
        <v>177</v>
      </c>
      <c r="C182" t="str">
        <f>HYPERLINK("https://talan.bank.gov.ua/get-user-certificate/VhhTFKUZCu4ty7YBREqZ","Завантажити сертифікат")</f>
        <v>Завантажити сертифікат</v>
      </c>
    </row>
    <row r="183" spans="1:3" ht="28.8" x14ac:dyDescent="0.3">
      <c r="A183">
        <v>182</v>
      </c>
      <c r="B183" s="1" t="s">
        <v>178</v>
      </c>
      <c r="C183" t="str">
        <f>HYPERLINK("https://talan.bank.gov.ua/get-user-certificate/VhhTFf_KxfEgIEPP7knV","Завантажити сертифікат")</f>
        <v>Завантажити сертифікат</v>
      </c>
    </row>
    <row r="184" spans="1:3" ht="28.8" x14ac:dyDescent="0.3">
      <c r="A184">
        <v>183</v>
      </c>
      <c r="B184" s="1" t="s">
        <v>179</v>
      </c>
      <c r="C184" t="str">
        <f>HYPERLINK("https://talan.bank.gov.ua/get-user-certificate/VhhTFZ_eM6eoght-wUbc","Завантажити сертифікат")</f>
        <v>Завантажити сертифікат</v>
      </c>
    </row>
    <row r="185" spans="1:3" x14ac:dyDescent="0.3">
      <c r="A185">
        <v>184</v>
      </c>
      <c r="B185" s="1" t="s">
        <v>180</v>
      </c>
      <c r="C185" t="str">
        <f>HYPERLINK("https://talan.bank.gov.ua/get-user-certificate/VhhTFRWVAlnF6vHJbeMK","Завантажити сертифікат")</f>
        <v>Завантажити сертифікат</v>
      </c>
    </row>
    <row r="186" spans="1:3" ht="28.8" x14ac:dyDescent="0.3">
      <c r="A186">
        <v>185</v>
      </c>
      <c r="B186" s="1" t="s">
        <v>181</v>
      </c>
      <c r="C186" t="str">
        <f>HYPERLINK("https://talan.bank.gov.ua/get-user-certificate/VhhTFkI7k5pvJNTszrN4","Завантажити сертифікат")</f>
        <v>Завантажити сертифікат</v>
      </c>
    </row>
    <row r="187" spans="1:3" x14ac:dyDescent="0.3">
      <c r="A187">
        <v>186</v>
      </c>
      <c r="B187" s="1" t="s">
        <v>182</v>
      </c>
      <c r="C187" t="str">
        <f>HYPERLINK("https://talan.bank.gov.ua/get-user-certificate/VhhTFkxzvqxuR2zMPrRD","Завантажити сертифікат")</f>
        <v>Завантажити сертифікат</v>
      </c>
    </row>
    <row r="188" spans="1:3" x14ac:dyDescent="0.3">
      <c r="A188">
        <v>187</v>
      </c>
      <c r="B188" s="1" t="s">
        <v>183</v>
      </c>
      <c r="C188" t="str">
        <f>HYPERLINK("https://talan.bank.gov.ua/get-user-certificate/VhhTFkbA_WjqnAkPM7kM","Завантажити сертифікат")</f>
        <v>Завантажити сертифікат</v>
      </c>
    </row>
    <row r="189" spans="1:3" x14ac:dyDescent="0.3">
      <c r="A189">
        <v>188</v>
      </c>
      <c r="B189" s="1" t="s">
        <v>184</v>
      </c>
      <c r="C189" t="str">
        <f>HYPERLINK("https://talan.bank.gov.ua/get-user-certificate/VhhTF000XdLZEs91rGR1","Завантажити сертифікат")</f>
        <v>Завантажити сертифікат</v>
      </c>
    </row>
    <row r="190" spans="1:3" x14ac:dyDescent="0.3">
      <c r="A190">
        <v>189</v>
      </c>
      <c r="B190" s="1" t="s">
        <v>185</v>
      </c>
      <c r="C190" t="str">
        <f>HYPERLINK("https://talan.bank.gov.ua/get-user-certificate/VhhTFT3IJEOUlegeF4oh","Завантажити сертифікат")</f>
        <v>Завантажити сертифікат</v>
      </c>
    </row>
    <row r="191" spans="1:3" x14ac:dyDescent="0.3">
      <c r="A191">
        <v>190</v>
      </c>
      <c r="B191" s="1" t="s">
        <v>186</v>
      </c>
      <c r="C191" t="str">
        <f>HYPERLINK("https://talan.bank.gov.ua/get-user-certificate/VhhTFAe3gIm9iFQ0OonZ","Завантажити сертифікат")</f>
        <v>Завантажити сертифікат</v>
      </c>
    </row>
    <row r="192" spans="1:3" ht="28.8" x14ac:dyDescent="0.3">
      <c r="A192">
        <v>191</v>
      </c>
      <c r="B192" s="1" t="s">
        <v>187</v>
      </c>
      <c r="C192" t="str">
        <f>HYPERLINK("https://talan.bank.gov.ua/get-user-certificate/VhhTFi5isbaMtArnX0Rn","Завантажити сертифікат")</f>
        <v>Завантажити сертифікат</v>
      </c>
    </row>
    <row r="193" spans="1:3" ht="28.8" x14ac:dyDescent="0.3">
      <c r="A193">
        <v>192</v>
      </c>
      <c r="B193" s="1" t="s">
        <v>188</v>
      </c>
      <c r="C193" t="str">
        <f>HYPERLINK("https://talan.bank.gov.ua/get-user-certificate/VhhTFoedBOUjOIlbjTH8","Завантажити сертифікат")</f>
        <v>Завантажити сертифікат</v>
      </c>
    </row>
    <row r="194" spans="1:3" ht="28.8" x14ac:dyDescent="0.3">
      <c r="A194">
        <v>193</v>
      </c>
      <c r="B194" s="1" t="s">
        <v>189</v>
      </c>
      <c r="C194" t="str">
        <f>HYPERLINK("https://talan.bank.gov.ua/get-user-certificate/VhhTFx4dWQWQZMnvb4lk","Завантажити сертифікат")</f>
        <v>Завантажити сертифікат</v>
      </c>
    </row>
    <row r="195" spans="1:3" ht="28.8" x14ac:dyDescent="0.3">
      <c r="A195">
        <v>194</v>
      </c>
      <c r="B195" s="1" t="s">
        <v>190</v>
      </c>
      <c r="C195" t="str">
        <f>HYPERLINK("https://talan.bank.gov.ua/get-user-certificate/VhhTFjTdkK9kU7BF-LY1","Завантажити сертифікат")</f>
        <v>Завантажити сертифікат</v>
      </c>
    </row>
    <row r="196" spans="1:3" ht="28.8" x14ac:dyDescent="0.3">
      <c r="A196">
        <v>195</v>
      </c>
      <c r="B196" s="1" t="s">
        <v>191</v>
      </c>
      <c r="C196" t="str">
        <f>HYPERLINK("https://talan.bank.gov.ua/get-user-certificate/VhhTFoKNvmJ2c2FjOkmp","Завантажити сертифікат")</f>
        <v>Завантажити сертифікат</v>
      </c>
    </row>
    <row r="197" spans="1:3" ht="28.8" x14ac:dyDescent="0.3">
      <c r="A197">
        <v>196</v>
      </c>
      <c r="B197" s="1" t="s">
        <v>192</v>
      </c>
      <c r="C197" t="str">
        <f>HYPERLINK("https://talan.bank.gov.ua/get-user-certificate/VhhTF2xRpEspHEBKljs8","Завантажити сертифікат")</f>
        <v>Завантажити сертифікат</v>
      </c>
    </row>
    <row r="198" spans="1:3" ht="28.8" x14ac:dyDescent="0.3">
      <c r="A198">
        <v>197</v>
      </c>
      <c r="B198" s="1" t="s">
        <v>193</v>
      </c>
      <c r="C198" t="str">
        <f>HYPERLINK("https://talan.bank.gov.ua/get-user-certificate/VhhTFHXcopjwiqcuRGJw","Завантажити сертифікат")</f>
        <v>Завантажити сертифікат</v>
      </c>
    </row>
    <row r="199" spans="1:3" ht="28.8" x14ac:dyDescent="0.3">
      <c r="A199">
        <v>198</v>
      </c>
      <c r="B199" s="1" t="s">
        <v>194</v>
      </c>
      <c r="C199" t="str">
        <f>HYPERLINK("https://talan.bank.gov.ua/get-user-certificate/VhhTFq87V3BK9W_t2cFO","Завантажити сертифікат")</f>
        <v>Завантажити сертифікат</v>
      </c>
    </row>
    <row r="200" spans="1:3" x14ac:dyDescent="0.3">
      <c r="A200">
        <v>199</v>
      </c>
      <c r="B200" s="1" t="s">
        <v>195</v>
      </c>
      <c r="C200" t="str">
        <f>HYPERLINK("https://talan.bank.gov.ua/get-user-certificate/VhhTFeDmZyxJLZpYOtII","Завантажити сертифікат")</f>
        <v>Завантажити сертифікат</v>
      </c>
    </row>
    <row r="201" spans="1:3" x14ac:dyDescent="0.3">
      <c r="A201">
        <v>200</v>
      </c>
      <c r="B201" s="1" t="s">
        <v>196</v>
      </c>
      <c r="C201" t="str">
        <f>HYPERLINK("https://talan.bank.gov.ua/get-user-certificate/VhhTF3hhfmtv_Y9iTY-R","Завантажити сертифікат")</f>
        <v>Завантажити сертифікат</v>
      </c>
    </row>
    <row r="202" spans="1:3" x14ac:dyDescent="0.3">
      <c r="A202">
        <v>201</v>
      </c>
      <c r="B202" s="1" t="s">
        <v>197</v>
      </c>
      <c r="C202" t="str">
        <f>HYPERLINK("https://talan.bank.gov.ua/get-user-certificate/VhhTFZGEmnK3OhD3NFUa","Завантажити сертифікат")</f>
        <v>Завантажити сертифікат</v>
      </c>
    </row>
    <row r="203" spans="1:3" ht="28.8" x14ac:dyDescent="0.3">
      <c r="A203">
        <v>202</v>
      </c>
      <c r="B203" s="1" t="s">
        <v>198</v>
      </c>
      <c r="C203" t="str">
        <f>HYPERLINK("https://talan.bank.gov.ua/get-user-certificate/VhhTFLAitBvO1tDLonKf","Завантажити сертифікат")</f>
        <v>Завантажити сертифікат</v>
      </c>
    </row>
    <row r="204" spans="1:3" x14ac:dyDescent="0.3">
      <c r="A204">
        <v>203</v>
      </c>
      <c r="B204" s="1" t="s">
        <v>199</v>
      </c>
      <c r="C204" t="str">
        <f>HYPERLINK("https://talan.bank.gov.ua/get-user-certificate/VhhTF2ej_ok6qxEopq6X","Завантажити сертифікат")</f>
        <v>Завантажити сертифікат</v>
      </c>
    </row>
    <row r="205" spans="1:3" x14ac:dyDescent="0.3">
      <c r="A205">
        <v>204</v>
      </c>
      <c r="B205" s="1" t="s">
        <v>200</v>
      </c>
      <c r="C205" t="str">
        <f>HYPERLINK("https://talan.bank.gov.ua/get-user-certificate/VhhTFx4LtBLvss91IfbQ","Завантажити сертифікат")</f>
        <v>Завантажити сертифікат</v>
      </c>
    </row>
    <row r="206" spans="1:3" x14ac:dyDescent="0.3">
      <c r="A206">
        <v>205</v>
      </c>
      <c r="B206" s="1" t="s">
        <v>201</v>
      </c>
      <c r="C206" t="str">
        <f>HYPERLINK("https://talan.bank.gov.ua/get-user-certificate/VhhTFO8LuKZZlAQG4UiT","Завантажити сертифікат")</f>
        <v>Завантажити сертифікат</v>
      </c>
    </row>
    <row r="207" spans="1:3" ht="28.8" x14ac:dyDescent="0.3">
      <c r="A207">
        <v>206</v>
      </c>
      <c r="B207" s="1" t="s">
        <v>202</v>
      </c>
      <c r="C207" t="str">
        <f>HYPERLINK("https://talan.bank.gov.ua/get-user-certificate/VhhTFxchI-A-FBIInAwQ","Завантажити сертифікат")</f>
        <v>Завантажити сертифікат</v>
      </c>
    </row>
    <row r="208" spans="1:3" ht="28.8" x14ac:dyDescent="0.3">
      <c r="A208">
        <v>207</v>
      </c>
      <c r="B208" s="1" t="s">
        <v>203</v>
      </c>
      <c r="C208" t="str">
        <f>HYPERLINK("https://talan.bank.gov.ua/get-user-certificate/VhhTFcYrKIYR-r5rgFuo","Завантажити сертифікат")</f>
        <v>Завантажити сертифікат</v>
      </c>
    </row>
    <row r="209" spans="1:3" x14ac:dyDescent="0.3">
      <c r="A209">
        <v>208</v>
      </c>
      <c r="B209" s="1" t="s">
        <v>204</v>
      </c>
      <c r="C209" t="str">
        <f>HYPERLINK("https://talan.bank.gov.ua/get-user-certificate/VhhTF7KWE5Rq9CDE1yw_","Завантажити сертифікат")</f>
        <v>Завантажити сертифікат</v>
      </c>
    </row>
    <row r="210" spans="1:3" x14ac:dyDescent="0.3">
      <c r="A210">
        <v>209</v>
      </c>
      <c r="B210" s="1" t="s">
        <v>205</v>
      </c>
      <c r="C210" t="str">
        <f>HYPERLINK("https://talan.bank.gov.ua/get-user-certificate/VhhTF_MPtEtyaNcCXWh8","Завантажити сертифікат")</f>
        <v>Завантажити сертифікат</v>
      </c>
    </row>
    <row r="211" spans="1:3" x14ac:dyDescent="0.3">
      <c r="A211">
        <v>210</v>
      </c>
      <c r="B211" s="1" t="s">
        <v>206</v>
      </c>
      <c r="C211" t="str">
        <f>HYPERLINK("https://talan.bank.gov.ua/get-user-certificate/VhhTFdeQWbOkXfnCOU2l","Завантажити сертифікат")</f>
        <v>Завантажити сертифікат</v>
      </c>
    </row>
    <row r="212" spans="1:3" x14ac:dyDescent="0.3">
      <c r="A212">
        <v>211</v>
      </c>
      <c r="B212" s="1" t="s">
        <v>207</v>
      </c>
      <c r="C212" t="str">
        <f>HYPERLINK("https://talan.bank.gov.ua/get-user-certificate/VhhTFV7BP9QnAXuVaPHX","Завантажити сертифікат")</f>
        <v>Завантажити сертифікат</v>
      </c>
    </row>
    <row r="213" spans="1:3" x14ac:dyDescent="0.3">
      <c r="A213">
        <v>212</v>
      </c>
      <c r="B213" s="1" t="s">
        <v>208</v>
      </c>
      <c r="C213" t="str">
        <f>HYPERLINK("https://talan.bank.gov.ua/get-user-certificate/VhhTFEqBiDhD1J_xTNbB","Завантажити сертифікат")</f>
        <v>Завантажити сертифікат</v>
      </c>
    </row>
    <row r="214" spans="1:3" ht="28.8" x14ac:dyDescent="0.3">
      <c r="A214">
        <v>213</v>
      </c>
      <c r="B214" s="1" t="s">
        <v>209</v>
      </c>
      <c r="C214" t="str">
        <f>HYPERLINK("https://talan.bank.gov.ua/get-user-certificate/VhhTFTfK2xfMKPi3zVG_","Завантажити сертифікат")</f>
        <v>Завантажити сертифікат</v>
      </c>
    </row>
    <row r="215" spans="1:3" ht="28.8" x14ac:dyDescent="0.3">
      <c r="A215">
        <v>214</v>
      </c>
      <c r="B215" s="1" t="s">
        <v>210</v>
      </c>
      <c r="C215" t="str">
        <f>HYPERLINK("https://talan.bank.gov.ua/get-user-certificate/VhhTFTVZ7panAlLTdJBA","Завантажити сертифікат")</f>
        <v>Завантажити сертифікат</v>
      </c>
    </row>
    <row r="216" spans="1:3" x14ac:dyDescent="0.3">
      <c r="A216">
        <v>215</v>
      </c>
      <c r="B216" s="1" t="s">
        <v>211</v>
      </c>
      <c r="C216" t="str">
        <f>HYPERLINK("https://talan.bank.gov.ua/get-user-certificate/VhhTFe1vShV3ANmdwvXx","Завантажити сертифікат")</f>
        <v>Завантажити сертифікат</v>
      </c>
    </row>
    <row r="217" spans="1:3" ht="28.8" x14ac:dyDescent="0.3">
      <c r="A217">
        <v>216</v>
      </c>
      <c r="B217" s="1" t="s">
        <v>212</v>
      </c>
      <c r="C217" t="str">
        <f>HYPERLINK("https://talan.bank.gov.ua/get-user-certificate/VhhTFISj-qYafNb4Bl4A","Завантажити сертифікат")</f>
        <v>Завантажити сертифікат</v>
      </c>
    </row>
    <row r="218" spans="1:3" x14ac:dyDescent="0.3">
      <c r="A218">
        <v>217</v>
      </c>
      <c r="B218" s="1" t="s">
        <v>213</v>
      </c>
      <c r="C218" t="str">
        <f>HYPERLINK("https://talan.bank.gov.ua/get-user-certificate/VhhTFHrd_lgQu4j95Rav","Завантажити сертифікат")</f>
        <v>Завантажити сертифікат</v>
      </c>
    </row>
    <row r="219" spans="1:3" x14ac:dyDescent="0.3">
      <c r="A219">
        <v>218</v>
      </c>
      <c r="B219" s="1" t="s">
        <v>214</v>
      </c>
      <c r="C219" t="str">
        <f>HYPERLINK("https://talan.bank.gov.ua/get-user-certificate/VhhTFiEhpWxk4L8SsKnM","Завантажити сертифікат")</f>
        <v>Завантажити сертифікат</v>
      </c>
    </row>
    <row r="220" spans="1:3" x14ac:dyDescent="0.3">
      <c r="A220">
        <v>219</v>
      </c>
      <c r="B220" s="1" t="s">
        <v>215</v>
      </c>
      <c r="C220" t="str">
        <f>HYPERLINK("https://talan.bank.gov.ua/get-user-certificate/VhhTF7URI-A77lLVjkcC","Завантажити сертифікат")</f>
        <v>Завантажити сертифікат</v>
      </c>
    </row>
    <row r="221" spans="1:3" x14ac:dyDescent="0.3">
      <c r="A221">
        <v>220</v>
      </c>
      <c r="B221" s="1" t="s">
        <v>216</v>
      </c>
      <c r="C221" t="str">
        <f>HYPERLINK("https://talan.bank.gov.ua/get-user-certificate/VhhTFlO3NRK-h0w8uBQ5","Завантажити сертифікат")</f>
        <v>Завантажити сертифікат</v>
      </c>
    </row>
    <row r="222" spans="1:3" x14ac:dyDescent="0.3">
      <c r="A222">
        <v>221</v>
      </c>
      <c r="B222" s="1" t="s">
        <v>217</v>
      </c>
      <c r="C222" t="str">
        <f>HYPERLINK("https://talan.bank.gov.ua/get-user-certificate/VhhTFY3NxMzieKLZZ8jW","Завантажити сертифікат")</f>
        <v>Завантажити сертифікат</v>
      </c>
    </row>
    <row r="223" spans="1:3" ht="28.8" x14ac:dyDescent="0.3">
      <c r="A223">
        <v>222</v>
      </c>
      <c r="B223" s="1" t="s">
        <v>218</v>
      </c>
      <c r="C223" t="str">
        <f>HYPERLINK("https://talan.bank.gov.ua/get-user-certificate/VhhTFB-O9eMgPUSWqts9","Завантажити сертифікат")</f>
        <v>Завантажити сертифікат</v>
      </c>
    </row>
    <row r="224" spans="1:3" x14ac:dyDescent="0.3">
      <c r="A224">
        <v>223</v>
      </c>
      <c r="B224" s="1" t="s">
        <v>219</v>
      </c>
      <c r="C224" t="str">
        <f>HYPERLINK("https://talan.bank.gov.ua/get-user-certificate/VhhTF5sH11evK68LgZb6","Завантажити сертифікат")</f>
        <v>Завантажити сертифікат</v>
      </c>
    </row>
    <row r="225" spans="1:3" x14ac:dyDescent="0.3">
      <c r="A225">
        <v>224</v>
      </c>
      <c r="B225" s="1" t="s">
        <v>220</v>
      </c>
      <c r="C225" t="str">
        <f>HYPERLINK("https://talan.bank.gov.ua/get-user-certificate/VhhTFlIVgj1UbVQBJ6m1","Завантажити сертифікат")</f>
        <v>Завантажити сертифікат</v>
      </c>
    </row>
    <row r="226" spans="1:3" x14ac:dyDescent="0.3">
      <c r="A226">
        <v>225</v>
      </c>
      <c r="B226" s="1" t="s">
        <v>221</v>
      </c>
      <c r="C226" t="str">
        <f>HYPERLINK("https://talan.bank.gov.ua/get-user-certificate/VhhTFogP8_TU6wSP8iMB","Завантажити сертифікат")</f>
        <v>Завантажити сертифікат</v>
      </c>
    </row>
    <row r="227" spans="1:3" x14ac:dyDescent="0.3">
      <c r="A227">
        <v>226</v>
      </c>
      <c r="B227" s="1" t="s">
        <v>222</v>
      </c>
      <c r="C227" t="str">
        <f>HYPERLINK("https://talan.bank.gov.ua/get-user-certificate/VhhTFzgldu-v7vGgSlJb","Завантажити сертифікат")</f>
        <v>Завантажити сертифікат</v>
      </c>
    </row>
    <row r="228" spans="1:3" ht="28.8" x14ac:dyDescent="0.3">
      <c r="A228">
        <v>227</v>
      </c>
      <c r="B228" s="1" t="s">
        <v>223</v>
      </c>
      <c r="C228" t="str">
        <f>HYPERLINK("https://talan.bank.gov.ua/get-user-certificate/VhhTFw8sDp1bSOmMz-mi","Завантажити сертифікат")</f>
        <v>Завантажити сертифікат</v>
      </c>
    </row>
    <row r="229" spans="1:3" x14ac:dyDescent="0.3">
      <c r="A229">
        <v>228</v>
      </c>
      <c r="B229" s="1" t="s">
        <v>224</v>
      </c>
      <c r="C229" t="str">
        <f>HYPERLINK("https://talan.bank.gov.ua/get-user-certificate/VhhTFAKWPOLgcZJSbsqi","Завантажити сертифікат")</f>
        <v>Завантажити сертифікат</v>
      </c>
    </row>
    <row r="230" spans="1:3" x14ac:dyDescent="0.3">
      <c r="A230">
        <v>229</v>
      </c>
      <c r="B230" s="1" t="s">
        <v>225</v>
      </c>
      <c r="C230" t="str">
        <f>HYPERLINK("https://talan.bank.gov.ua/get-user-certificate/VhhTFjUF3HeeWdNLHn2E","Завантажити сертифікат")</f>
        <v>Завантажити сертифікат</v>
      </c>
    </row>
    <row r="231" spans="1:3" ht="28.8" x14ac:dyDescent="0.3">
      <c r="A231">
        <v>230</v>
      </c>
      <c r="B231" s="1" t="s">
        <v>226</v>
      </c>
      <c r="C231" t="str">
        <f>HYPERLINK("https://talan.bank.gov.ua/get-user-certificate/VhhTFJdk4DYyMJsA5xSg","Завантажити сертифікат")</f>
        <v>Завантажити сертифікат</v>
      </c>
    </row>
    <row r="232" spans="1:3" x14ac:dyDescent="0.3">
      <c r="A232">
        <v>231</v>
      </c>
      <c r="B232" s="1" t="s">
        <v>227</v>
      </c>
      <c r="C232" t="str">
        <f>HYPERLINK("https://talan.bank.gov.ua/get-user-certificate/VhhTFcmFC_r1r3TWh8Js","Завантажити сертифікат")</f>
        <v>Завантажити сертифікат</v>
      </c>
    </row>
    <row r="233" spans="1:3" x14ac:dyDescent="0.3">
      <c r="A233">
        <v>232</v>
      </c>
      <c r="B233" s="1" t="s">
        <v>228</v>
      </c>
      <c r="C233" t="str">
        <f>HYPERLINK("https://talan.bank.gov.ua/get-user-certificate/VhhTFDC46tKsWMW9zM6G","Завантажити сертифікат")</f>
        <v>Завантажити сертифікат</v>
      </c>
    </row>
    <row r="234" spans="1:3" x14ac:dyDescent="0.3">
      <c r="A234">
        <v>233</v>
      </c>
      <c r="B234" s="1" t="s">
        <v>229</v>
      </c>
      <c r="C234" t="str">
        <f>HYPERLINK("https://talan.bank.gov.ua/get-user-certificate/VhhTFIC4caXjyTQtqUaU","Завантажити сертифікат")</f>
        <v>Завантажити сертифікат</v>
      </c>
    </row>
    <row r="235" spans="1:3" ht="28.8" x14ac:dyDescent="0.3">
      <c r="A235">
        <v>234</v>
      </c>
      <c r="B235" s="1" t="s">
        <v>230</v>
      </c>
      <c r="C235" t="str">
        <f>HYPERLINK("https://talan.bank.gov.ua/get-user-certificate/VhhTF81L4Zfj7qbrtV-n","Завантажити сертифікат")</f>
        <v>Завантажити сертифікат</v>
      </c>
    </row>
    <row r="236" spans="1:3" x14ac:dyDescent="0.3">
      <c r="A236">
        <v>235</v>
      </c>
      <c r="B236" s="1" t="s">
        <v>231</v>
      </c>
      <c r="C236" t="str">
        <f>HYPERLINK("https://talan.bank.gov.ua/get-user-certificate/VhhTFhtEKw1d5QEOMELb","Завантажити сертифікат")</f>
        <v>Завантажити сертифікат</v>
      </c>
    </row>
    <row r="237" spans="1:3" x14ac:dyDescent="0.3">
      <c r="A237">
        <v>236</v>
      </c>
      <c r="B237" s="1" t="s">
        <v>232</v>
      </c>
      <c r="C237" t="str">
        <f>HYPERLINK("https://talan.bank.gov.ua/get-user-certificate/VhhTFQpCHoMNG1h2NZA9","Завантажити сертифікат")</f>
        <v>Завантажити сертифікат</v>
      </c>
    </row>
    <row r="238" spans="1:3" x14ac:dyDescent="0.3">
      <c r="A238">
        <v>237</v>
      </c>
      <c r="B238" s="1" t="s">
        <v>233</v>
      </c>
      <c r="C238" t="str">
        <f>HYPERLINK("https://talan.bank.gov.ua/get-user-certificate/VhhTFEf_4zp9cLQYebpU","Завантажити сертифікат")</f>
        <v>Завантажити сертифікат</v>
      </c>
    </row>
    <row r="239" spans="1:3" x14ac:dyDescent="0.3">
      <c r="A239">
        <v>238</v>
      </c>
      <c r="B239" s="1" t="s">
        <v>234</v>
      </c>
      <c r="C239" t="str">
        <f>HYPERLINK("https://talan.bank.gov.ua/get-user-certificate/VhhTFnUzvKgyB8gM94f-","Завантажити сертифікат")</f>
        <v>Завантажити сертифікат</v>
      </c>
    </row>
    <row r="240" spans="1:3" ht="28.8" x14ac:dyDescent="0.3">
      <c r="A240">
        <v>239</v>
      </c>
      <c r="B240" s="1" t="s">
        <v>235</v>
      </c>
      <c r="C240" t="str">
        <f>HYPERLINK("https://talan.bank.gov.ua/get-user-certificate/VhhTFs4td8KyxOTOONVE","Завантажити сертифікат")</f>
        <v>Завантажити сертифікат</v>
      </c>
    </row>
    <row r="241" spans="1:3" ht="28.8" x14ac:dyDescent="0.3">
      <c r="A241">
        <v>240</v>
      </c>
      <c r="B241" s="1" t="s">
        <v>236</v>
      </c>
      <c r="C241" t="str">
        <f>HYPERLINK("https://talan.bank.gov.ua/get-user-certificate/VhhTFEIIJ_E5BNJPD8BV","Завантажити сертифікат")</f>
        <v>Завантажити сертифікат</v>
      </c>
    </row>
    <row r="242" spans="1:3" x14ac:dyDescent="0.3">
      <c r="A242">
        <v>241</v>
      </c>
      <c r="B242" s="1" t="s">
        <v>237</v>
      </c>
      <c r="C242" t="str">
        <f>HYPERLINK("https://talan.bank.gov.ua/get-user-certificate/VhhTFu5LPNnXAXNKjLuH","Завантажити сертифікат")</f>
        <v>Завантажити сертифікат</v>
      </c>
    </row>
    <row r="243" spans="1:3" ht="28.8" x14ac:dyDescent="0.3">
      <c r="A243">
        <v>242</v>
      </c>
      <c r="B243" s="1" t="s">
        <v>238</v>
      </c>
      <c r="C243" t="str">
        <f>HYPERLINK("https://talan.bank.gov.ua/get-user-certificate/VhhTFXyXd61ZSfd-M9P2","Завантажити сертифікат")</f>
        <v>Завантажити сертифікат</v>
      </c>
    </row>
    <row r="244" spans="1:3" x14ac:dyDescent="0.3">
      <c r="A244">
        <v>243</v>
      </c>
      <c r="B244" s="1" t="s">
        <v>239</v>
      </c>
      <c r="C244" t="str">
        <f>HYPERLINK("https://talan.bank.gov.ua/get-user-certificate/VhhTFHIycOy22QlT-7Yq","Завантажити сертифікат")</f>
        <v>Завантажити сертифікат</v>
      </c>
    </row>
    <row r="245" spans="1:3" ht="28.8" x14ac:dyDescent="0.3">
      <c r="A245">
        <v>244</v>
      </c>
      <c r="B245" s="1" t="s">
        <v>240</v>
      </c>
      <c r="C245" t="str">
        <f>HYPERLINK("https://talan.bank.gov.ua/get-user-certificate/VhhTFiLZhTj6KvNYcQx_","Завантажити сертифікат")</f>
        <v>Завантажити сертифікат</v>
      </c>
    </row>
    <row r="246" spans="1:3" x14ac:dyDescent="0.3">
      <c r="A246">
        <v>245</v>
      </c>
      <c r="B246" s="1" t="s">
        <v>241</v>
      </c>
      <c r="C246" t="str">
        <f>HYPERLINK("https://talan.bank.gov.ua/get-user-certificate/VhhTFRx37R4BcdLzHYaS","Завантажити сертифікат")</f>
        <v>Завантажити сертифікат</v>
      </c>
    </row>
    <row r="247" spans="1:3" ht="28.8" x14ac:dyDescent="0.3">
      <c r="A247">
        <v>246</v>
      </c>
      <c r="B247" s="1" t="s">
        <v>242</v>
      </c>
      <c r="C247" t="str">
        <f>HYPERLINK("https://talan.bank.gov.ua/get-user-certificate/VhhTFr1LTMQ8SEcf8dq2","Завантажити сертифікат")</f>
        <v>Завантажити сертифікат</v>
      </c>
    </row>
    <row r="248" spans="1:3" ht="28.8" x14ac:dyDescent="0.3">
      <c r="A248">
        <v>247</v>
      </c>
      <c r="B248" s="1" t="s">
        <v>243</v>
      </c>
      <c r="C248" t="str">
        <f>HYPERLINK("https://talan.bank.gov.ua/get-user-certificate/VhhTFbZntZNQdc2QrFZI","Завантажити сертифікат")</f>
        <v>Завантажити сертифікат</v>
      </c>
    </row>
    <row r="249" spans="1:3" x14ac:dyDescent="0.3">
      <c r="A249">
        <v>248</v>
      </c>
      <c r="B249" s="1" t="s">
        <v>244</v>
      </c>
      <c r="C249" t="str">
        <f>HYPERLINK("https://talan.bank.gov.ua/get-user-certificate/VhhTFbgQUvXrpz4bnieC","Завантажити сертифікат")</f>
        <v>Завантажити сертифікат</v>
      </c>
    </row>
    <row r="250" spans="1:3" ht="28.8" x14ac:dyDescent="0.3">
      <c r="A250">
        <v>249</v>
      </c>
      <c r="B250" s="1" t="s">
        <v>245</v>
      </c>
      <c r="C250" t="str">
        <f>HYPERLINK("https://talan.bank.gov.ua/get-user-certificate/VhhTFWhVKhOU35qZcZkP","Завантажити сертифікат")</f>
        <v>Завантажити сертифікат</v>
      </c>
    </row>
    <row r="251" spans="1:3" x14ac:dyDescent="0.3">
      <c r="A251">
        <v>250</v>
      </c>
      <c r="B251" s="1" t="s">
        <v>246</v>
      </c>
      <c r="C251" t="str">
        <f>HYPERLINK("https://talan.bank.gov.ua/get-user-certificate/VhhTFeuQjnfX739zMZvR","Завантажити сертифікат")</f>
        <v>Завантажити сертифікат</v>
      </c>
    </row>
    <row r="252" spans="1:3" ht="28.8" x14ac:dyDescent="0.3">
      <c r="A252">
        <v>251</v>
      </c>
      <c r="B252" s="1" t="s">
        <v>247</v>
      </c>
      <c r="C252" t="str">
        <f>HYPERLINK("https://talan.bank.gov.ua/get-user-certificate/VhhTFlZFaAQcx91yyz_l","Завантажити сертифікат")</f>
        <v>Завантажити сертифікат</v>
      </c>
    </row>
    <row r="253" spans="1:3" x14ac:dyDescent="0.3">
      <c r="A253">
        <v>252</v>
      </c>
      <c r="B253" s="1" t="s">
        <v>248</v>
      </c>
      <c r="C253" t="str">
        <f>HYPERLINK("https://talan.bank.gov.ua/get-user-certificate/VhhTFxOlZ8quoWgy1P6c","Завантажити сертифікат")</f>
        <v>Завантажити сертифікат</v>
      </c>
    </row>
    <row r="254" spans="1:3" x14ac:dyDescent="0.3">
      <c r="A254">
        <v>253</v>
      </c>
      <c r="B254" s="1" t="s">
        <v>249</v>
      </c>
      <c r="C254" t="str">
        <f>HYPERLINK("https://talan.bank.gov.ua/get-user-certificate/VhhTF-ndtAukk6gwILiP","Завантажити сертифікат")</f>
        <v>Завантажити сертифікат</v>
      </c>
    </row>
    <row r="255" spans="1:3" ht="28.8" x14ac:dyDescent="0.3">
      <c r="A255">
        <v>254</v>
      </c>
      <c r="B255" s="1" t="s">
        <v>250</v>
      </c>
      <c r="C255" t="str">
        <f>HYPERLINK("https://talan.bank.gov.ua/get-user-certificate/VhhTFHIefgWnfYitILiF","Завантажити сертифікат")</f>
        <v>Завантажити сертифікат</v>
      </c>
    </row>
    <row r="256" spans="1:3" ht="28.8" x14ac:dyDescent="0.3">
      <c r="A256">
        <v>255</v>
      </c>
      <c r="B256" s="1" t="s">
        <v>251</v>
      </c>
      <c r="C256" t="str">
        <f>HYPERLINK("https://talan.bank.gov.ua/get-user-certificate/VhhTFR22eo_ZQiC5jYSf","Завантажити сертифікат")</f>
        <v>Завантажити сертифікат</v>
      </c>
    </row>
    <row r="257" spans="1:3" x14ac:dyDescent="0.3">
      <c r="A257">
        <v>256</v>
      </c>
      <c r="B257" s="1" t="s">
        <v>252</v>
      </c>
      <c r="C257" t="str">
        <f>HYPERLINK("https://talan.bank.gov.ua/get-user-certificate/VhhTFuE6LBlxERIPg0J7","Завантажити сертифікат")</f>
        <v>Завантажити сертифікат</v>
      </c>
    </row>
    <row r="258" spans="1:3" ht="28.8" x14ac:dyDescent="0.3">
      <c r="A258">
        <v>257</v>
      </c>
      <c r="B258" s="1" t="s">
        <v>253</v>
      </c>
      <c r="C258" t="str">
        <f>HYPERLINK("https://talan.bank.gov.ua/get-user-certificate/VhhTFK9IUPztC0CscZ6E","Завантажити сертифікат")</f>
        <v>Завантажити сертифікат</v>
      </c>
    </row>
    <row r="259" spans="1:3" x14ac:dyDescent="0.3">
      <c r="A259">
        <v>258</v>
      </c>
      <c r="B259" s="1" t="s">
        <v>254</v>
      </c>
      <c r="C259" t="str">
        <f>HYPERLINK("https://talan.bank.gov.ua/get-user-certificate/VhhTFrtQUs9AA7b097kr","Завантажити сертифікат")</f>
        <v>Завантажити сертифікат</v>
      </c>
    </row>
    <row r="260" spans="1:3" x14ac:dyDescent="0.3">
      <c r="A260">
        <v>259</v>
      </c>
      <c r="B260" s="1" t="s">
        <v>255</v>
      </c>
      <c r="C260" t="str">
        <f>HYPERLINK("https://talan.bank.gov.ua/get-user-certificate/VhhTFnOQb0Wswh_WB_JU","Завантажити сертифікат")</f>
        <v>Завантажити сертифікат</v>
      </c>
    </row>
    <row r="261" spans="1:3" x14ac:dyDescent="0.3">
      <c r="A261">
        <v>260</v>
      </c>
      <c r="B261" s="1" t="s">
        <v>256</v>
      </c>
      <c r="C261" t="str">
        <f>HYPERLINK("https://talan.bank.gov.ua/get-user-certificate/VhhTFrcJ7aWZd7EGSMhC","Завантажити сертифікат")</f>
        <v>Завантажити сертифікат</v>
      </c>
    </row>
    <row r="262" spans="1:3" ht="28.8" x14ac:dyDescent="0.3">
      <c r="A262">
        <v>261</v>
      </c>
      <c r="B262" s="1" t="s">
        <v>257</v>
      </c>
      <c r="C262" t="str">
        <f>HYPERLINK("https://talan.bank.gov.ua/get-user-certificate/VhhTFlDg4CwMzavRfnWI","Завантажити сертифікат")</f>
        <v>Завантажити сертифікат</v>
      </c>
    </row>
    <row r="263" spans="1:3" x14ac:dyDescent="0.3">
      <c r="A263">
        <v>262</v>
      </c>
      <c r="B263" s="1" t="s">
        <v>258</v>
      </c>
      <c r="C263" t="str">
        <f>HYPERLINK("https://talan.bank.gov.ua/get-user-certificate/VhhTF3JrVyFEl4-AKKuo","Завантажити сертифікат")</f>
        <v>Завантажити сертифікат</v>
      </c>
    </row>
    <row r="264" spans="1:3" x14ac:dyDescent="0.3">
      <c r="A264">
        <v>263</v>
      </c>
      <c r="B264" s="1" t="s">
        <v>259</v>
      </c>
      <c r="C264" t="str">
        <f>HYPERLINK("https://talan.bank.gov.ua/get-user-certificate/VhhTFx1pBeYU_Pz5NbYh","Завантажити сертифікат")</f>
        <v>Завантажити сертифікат</v>
      </c>
    </row>
    <row r="265" spans="1:3" ht="28.8" x14ac:dyDescent="0.3">
      <c r="A265">
        <v>264</v>
      </c>
      <c r="B265" s="1" t="s">
        <v>260</v>
      </c>
      <c r="C265" t="str">
        <f>HYPERLINK("https://talan.bank.gov.ua/get-user-certificate/VhhTFK1Ze7MK-F-okE87","Завантажити сертифікат")</f>
        <v>Завантажити сертифікат</v>
      </c>
    </row>
    <row r="266" spans="1:3" ht="28.8" x14ac:dyDescent="0.3">
      <c r="A266">
        <v>265</v>
      </c>
      <c r="B266" s="1" t="s">
        <v>261</v>
      </c>
      <c r="C266" t="str">
        <f>HYPERLINK("https://talan.bank.gov.ua/get-user-certificate/VhhTFUVDpIjLyPJ2RAuU","Завантажити сертифікат")</f>
        <v>Завантажити сертифікат</v>
      </c>
    </row>
    <row r="267" spans="1:3" ht="28.8" x14ac:dyDescent="0.3">
      <c r="A267">
        <v>266</v>
      </c>
      <c r="B267" s="1" t="s">
        <v>262</v>
      </c>
      <c r="C267" t="str">
        <f>HYPERLINK("https://talan.bank.gov.ua/get-user-certificate/VhhTFGm6IVTNMPW6dwnn","Завантажити сертифікат")</f>
        <v>Завантажити сертифікат</v>
      </c>
    </row>
    <row r="268" spans="1:3" x14ac:dyDescent="0.3">
      <c r="A268">
        <v>267</v>
      </c>
      <c r="B268" s="1" t="s">
        <v>263</v>
      </c>
      <c r="C268" t="str">
        <f>HYPERLINK("https://talan.bank.gov.ua/get-user-certificate/VhhTFxvilcnbpwHyIsx4","Завантажити сертифікат")</f>
        <v>Завантажити сертифікат</v>
      </c>
    </row>
    <row r="269" spans="1:3" ht="28.8" x14ac:dyDescent="0.3">
      <c r="A269">
        <v>268</v>
      </c>
      <c r="B269" s="1" t="s">
        <v>264</v>
      </c>
      <c r="C269" t="str">
        <f>HYPERLINK("https://talan.bank.gov.ua/get-user-certificate/VhhTFa4sBHmTCejZNqTM","Завантажити сертифікат")</f>
        <v>Завантажити сертифікат</v>
      </c>
    </row>
    <row r="270" spans="1:3" ht="28.8" x14ac:dyDescent="0.3">
      <c r="A270">
        <v>269</v>
      </c>
      <c r="B270" s="1" t="s">
        <v>265</v>
      </c>
      <c r="C270" t="str">
        <f>HYPERLINK("https://talan.bank.gov.ua/get-user-certificate/VhhTFU0TjOxtfpgXgfvj","Завантажити сертифікат")</f>
        <v>Завантажити сертифікат</v>
      </c>
    </row>
    <row r="271" spans="1:3" x14ac:dyDescent="0.3">
      <c r="A271">
        <v>270</v>
      </c>
      <c r="B271" s="1" t="s">
        <v>266</v>
      </c>
      <c r="C271" t="str">
        <f>HYPERLINK("https://talan.bank.gov.ua/get-user-certificate/VhhTF0AGNtvSeuOgvM4u","Завантажити сертифікат")</f>
        <v>Завантажити сертифікат</v>
      </c>
    </row>
    <row r="272" spans="1:3" x14ac:dyDescent="0.3">
      <c r="A272">
        <v>271</v>
      </c>
      <c r="B272" s="1" t="s">
        <v>267</v>
      </c>
      <c r="C272" t="str">
        <f>HYPERLINK("https://talan.bank.gov.ua/get-user-certificate/VhhTFlgt9hWLYAL5amyC","Завантажити сертифікат")</f>
        <v>Завантажити сертифікат</v>
      </c>
    </row>
    <row r="273" spans="1:3" x14ac:dyDescent="0.3">
      <c r="A273">
        <v>272</v>
      </c>
      <c r="B273" s="1" t="s">
        <v>268</v>
      </c>
      <c r="C273" t="str">
        <f>HYPERLINK("https://talan.bank.gov.ua/get-user-certificate/VhhTFnsuG5jMfKeC1sXR","Завантажити сертифікат")</f>
        <v>Завантажити сертифікат</v>
      </c>
    </row>
    <row r="274" spans="1:3" x14ac:dyDescent="0.3">
      <c r="A274">
        <v>273</v>
      </c>
      <c r="B274" s="1" t="s">
        <v>269</v>
      </c>
      <c r="C274" t="str">
        <f>HYPERLINK("https://talan.bank.gov.ua/get-user-certificate/VhhTFqP6scVuAc2Cl1fg","Завантажити сертифікат")</f>
        <v>Завантажити сертифікат</v>
      </c>
    </row>
    <row r="275" spans="1:3" x14ac:dyDescent="0.3">
      <c r="A275">
        <v>274</v>
      </c>
      <c r="B275" s="1" t="s">
        <v>270</v>
      </c>
      <c r="C275" t="str">
        <f>HYPERLINK("https://talan.bank.gov.ua/get-user-certificate/VhhTFvqo6LhayQUMLgo5","Завантажити сертифікат")</f>
        <v>Завантажити сертифікат</v>
      </c>
    </row>
    <row r="276" spans="1:3" x14ac:dyDescent="0.3">
      <c r="A276">
        <v>275</v>
      </c>
      <c r="B276" s="1" t="s">
        <v>271</v>
      </c>
      <c r="C276" t="str">
        <f>HYPERLINK("https://talan.bank.gov.ua/get-user-certificate/VhhTFKdJl5hdNmW85w5d","Завантажити сертифікат")</f>
        <v>Завантажити сертифікат</v>
      </c>
    </row>
    <row r="277" spans="1:3" ht="28.8" x14ac:dyDescent="0.3">
      <c r="A277">
        <v>276</v>
      </c>
      <c r="B277" s="1" t="s">
        <v>272</v>
      </c>
      <c r="C277" t="str">
        <f>HYPERLINK("https://talan.bank.gov.ua/get-user-certificate/VhhTFlAdzw61NqsOMBA5","Завантажити сертифікат")</f>
        <v>Завантажити сертифікат</v>
      </c>
    </row>
    <row r="278" spans="1:3" ht="28.8" x14ac:dyDescent="0.3">
      <c r="A278">
        <v>277</v>
      </c>
      <c r="B278" s="1" t="s">
        <v>273</v>
      </c>
      <c r="C278" t="str">
        <f>HYPERLINK("https://talan.bank.gov.ua/get-user-certificate/VhhTFG_edlmhMln5hkQz","Завантажити сертифікат")</f>
        <v>Завантажити сертифікат</v>
      </c>
    </row>
    <row r="279" spans="1:3" x14ac:dyDescent="0.3">
      <c r="A279">
        <v>278</v>
      </c>
      <c r="B279" s="1" t="s">
        <v>274</v>
      </c>
      <c r="C279" t="str">
        <f>HYPERLINK("https://talan.bank.gov.ua/get-user-certificate/VhhTF3pSgxBeVp5R4EAw","Завантажити сертифікат")</f>
        <v>Завантажити сертифікат</v>
      </c>
    </row>
    <row r="280" spans="1:3" x14ac:dyDescent="0.3">
      <c r="A280">
        <v>279</v>
      </c>
      <c r="B280" s="1" t="s">
        <v>275</v>
      </c>
      <c r="C280" t="str">
        <f>HYPERLINK("https://talan.bank.gov.ua/get-user-certificate/VhhTF3rDbA3IdKj4aQCX","Завантажити сертифікат")</f>
        <v>Завантажити сертифікат</v>
      </c>
    </row>
    <row r="281" spans="1:3" x14ac:dyDescent="0.3">
      <c r="A281">
        <v>280</v>
      </c>
      <c r="B281" s="1" t="s">
        <v>276</v>
      </c>
      <c r="C281" t="str">
        <f>HYPERLINK("https://talan.bank.gov.ua/get-user-certificate/VhhTFFvDBRP_2mnrPLtK","Завантажити сертифікат")</f>
        <v>Завантажити сертифікат</v>
      </c>
    </row>
    <row r="282" spans="1:3" ht="28.8" x14ac:dyDescent="0.3">
      <c r="A282">
        <v>281</v>
      </c>
      <c r="B282" s="1" t="s">
        <v>277</v>
      </c>
      <c r="C282" t="str">
        <f>HYPERLINK("https://talan.bank.gov.ua/get-user-certificate/VhhTFeMyZKRHtO1v0B14","Завантажити сертифікат")</f>
        <v>Завантажити сертифікат</v>
      </c>
    </row>
    <row r="283" spans="1:3" x14ac:dyDescent="0.3">
      <c r="A283">
        <v>282</v>
      </c>
      <c r="B283" s="1" t="s">
        <v>278</v>
      </c>
      <c r="C283" t="str">
        <f>HYPERLINK("https://talan.bank.gov.ua/get-user-certificate/VhhTFrxOtmzy5p4x47jd","Завантажити сертифікат")</f>
        <v>Завантажити сертифікат</v>
      </c>
    </row>
    <row r="284" spans="1:3" ht="28.8" x14ac:dyDescent="0.3">
      <c r="A284">
        <v>283</v>
      </c>
      <c r="B284" s="1" t="s">
        <v>279</v>
      </c>
      <c r="C284" t="str">
        <f>HYPERLINK("https://talan.bank.gov.ua/get-user-certificate/VhhTFrRKkFo_ByXtuD86","Завантажити сертифікат")</f>
        <v>Завантажити сертифікат</v>
      </c>
    </row>
    <row r="285" spans="1:3" ht="28.8" x14ac:dyDescent="0.3">
      <c r="A285">
        <v>284</v>
      </c>
      <c r="B285" s="1" t="s">
        <v>280</v>
      </c>
      <c r="C285" t="str">
        <f>HYPERLINK("https://talan.bank.gov.ua/get-user-certificate/VhhTFEcjA3aSh_4Dx-xy","Завантажити сертифікат")</f>
        <v>Завантажити сертифікат</v>
      </c>
    </row>
    <row r="286" spans="1:3" x14ac:dyDescent="0.3">
      <c r="A286">
        <v>285</v>
      </c>
      <c r="B286" s="1" t="s">
        <v>281</v>
      </c>
      <c r="C286" t="str">
        <f>HYPERLINK("https://talan.bank.gov.ua/get-user-certificate/VhhTFygMO4YobA9dPXYf","Завантажити сертифікат")</f>
        <v>Завантажити сертифікат</v>
      </c>
    </row>
    <row r="287" spans="1:3" ht="28.8" x14ac:dyDescent="0.3">
      <c r="A287">
        <v>286</v>
      </c>
      <c r="B287" s="1" t="s">
        <v>282</v>
      </c>
      <c r="C287" t="str">
        <f>HYPERLINK("https://talan.bank.gov.ua/get-user-certificate/VhhTFduqGRU-DuBIltq3","Завантажити сертифікат")</f>
        <v>Завантажити сертифікат</v>
      </c>
    </row>
    <row r="288" spans="1:3" x14ac:dyDescent="0.3">
      <c r="A288">
        <v>287</v>
      </c>
      <c r="B288" s="1" t="s">
        <v>283</v>
      </c>
      <c r="C288" t="str">
        <f>HYPERLINK("https://talan.bank.gov.ua/get-user-certificate/VhhTF3L2oqH_bwz1TspK","Завантажити сертифікат")</f>
        <v>Завантажити сертифікат</v>
      </c>
    </row>
    <row r="289" spans="1:3" x14ac:dyDescent="0.3">
      <c r="A289">
        <v>288</v>
      </c>
      <c r="B289" s="1" t="s">
        <v>284</v>
      </c>
      <c r="C289" t="str">
        <f>HYPERLINK("https://talan.bank.gov.ua/get-user-certificate/VhhTFD_r0-IiyDONmvGi","Завантажити сертифікат")</f>
        <v>Завантажити сертифікат</v>
      </c>
    </row>
    <row r="290" spans="1:3" x14ac:dyDescent="0.3">
      <c r="A290">
        <v>289</v>
      </c>
      <c r="B290" s="1" t="s">
        <v>285</v>
      </c>
      <c r="C290" t="str">
        <f>HYPERLINK("https://talan.bank.gov.ua/get-user-certificate/VhhTFIXkEUL7I8uJ-88v","Завантажити сертифікат")</f>
        <v>Завантажити сертифікат</v>
      </c>
    </row>
    <row r="291" spans="1:3" ht="28.8" x14ac:dyDescent="0.3">
      <c r="A291">
        <v>290</v>
      </c>
      <c r="B291" s="1" t="s">
        <v>286</v>
      </c>
      <c r="C291" t="str">
        <f>HYPERLINK("https://talan.bank.gov.ua/get-user-certificate/VhhTFfsibdljjG57tG8a","Завантажити сертифікат")</f>
        <v>Завантажити сертифікат</v>
      </c>
    </row>
    <row r="292" spans="1:3" x14ac:dyDescent="0.3">
      <c r="A292">
        <v>291</v>
      </c>
      <c r="B292" s="1" t="s">
        <v>287</v>
      </c>
      <c r="C292" t="str">
        <f>HYPERLINK("https://talan.bank.gov.ua/get-user-certificate/VhhTFkrg2NTvegVgZicy","Завантажити сертифікат")</f>
        <v>Завантажити сертифікат</v>
      </c>
    </row>
    <row r="293" spans="1:3" x14ac:dyDescent="0.3">
      <c r="A293">
        <v>292</v>
      </c>
      <c r="B293" s="1" t="s">
        <v>288</v>
      </c>
      <c r="C293" t="str">
        <f>HYPERLINK("https://talan.bank.gov.ua/get-user-certificate/VhhTFfeiocOfdybxUQdO","Завантажити сертифікат")</f>
        <v>Завантажити сертифікат</v>
      </c>
    </row>
    <row r="294" spans="1:3" ht="28.8" x14ac:dyDescent="0.3">
      <c r="A294">
        <v>293</v>
      </c>
      <c r="B294" s="1" t="s">
        <v>289</v>
      </c>
      <c r="C294" t="str">
        <f>HYPERLINK("https://talan.bank.gov.ua/get-user-certificate/VhhTFn8u0u4y1lMksbNE","Завантажити сертифікат")</f>
        <v>Завантажити сертифікат</v>
      </c>
    </row>
    <row r="295" spans="1:3" ht="28.8" x14ac:dyDescent="0.3">
      <c r="A295">
        <v>294</v>
      </c>
      <c r="B295" s="1" t="s">
        <v>290</v>
      </c>
      <c r="C295" t="str">
        <f>HYPERLINK("https://talan.bank.gov.ua/get-user-certificate/VhhTFsszGYrMAsnb2lZs","Завантажити сертифікат")</f>
        <v>Завантажити сертифікат</v>
      </c>
    </row>
    <row r="296" spans="1:3" ht="28.8" x14ac:dyDescent="0.3">
      <c r="A296">
        <v>295</v>
      </c>
      <c r="B296" s="1" t="s">
        <v>291</v>
      </c>
      <c r="C296" t="str">
        <f>HYPERLINK("https://talan.bank.gov.ua/get-user-certificate/VhhTFz8nXpXlrr0wfIBR","Завантажити сертифікат")</f>
        <v>Завантажити сертифікат</v>
      </c>
    </row>
    <row r="297" spans="1:3" ht="28.8" x14ac:dyDescent="0.3">
      <c r="A297">
        <v>296</v>
      </c>
      <c r="B297" s="1" t="s">
        <v>292</v>
      </c>
      <c r="C297" t="str">
        <f>HYPERLINK("https://talan.bank.gov.ua/get-user-certificate/VhhTFqu__GK2spyKzr4x","Завантажити сертифікат")</f>
        <v>Завантажити сертифікат</v>
      </c>
    </row>
    <row r="298" spans="1:3" x14ac:dyDescent="0.3">
      <c r="A298">
        <v>297</v>
      </c>
      <c r="B298" s="1" t="s">
        <v>293</v>
      </c>
      <c r="C298" t="str">
        <f>HYPERLINK("https://talan.bank.gov.ua/get-user-certificate/VhhTFmO93B7T4ognSSIq","Завантажити сертифікат")</f>
        <v>Завантажити сертифікат</v>
      </c>
    </row>
    <row r="299" spans="1:3" ht="28.8" x14ac:dyDescent="0.3">
      <c r="A299">
        <v>298</v>
      </c>
      <c r="B299" s="1" t="s">
        <v>294</v>
      </c>
      <c r="C299" t="str">
        <f>HYPERLINK("https://talan.bank.gov.ua/get-user-certificate/VhhTF0a8dsTA-U9rCw3E","Завантажити сертифікат")</f>
        <v>Завантажити сертифікат</v>
      </c>
    </row>
    <row r="300" spans="1:3" ht="28.8" x14ac:dyDescent="0.3">
      <c r="A300">
        <v>299</v>
      </c>
      <c r="B300" s="1" t="s">
        <v>295</v>
      </c>
      <c r="C300" t="str">
        <f>HYPERLINK("https://talan.bank.gov.ua/get-user-certificate/VhhTF6uWUsWZCIZmuz0A","Завантажити сертифікат")</f>
        <v>Завантажити сертифікат</v>
      </c>
    </row>
    <row r="301" spans="1:3" x14ac:dyDescent="0.3">
      <c r="A301">
        <v>300</v>
      </c>
      <c r="B301" s="1" t="s">
        <v>296</v>
      </c>
      <c r="C301" t="str">
        <f>HYPERLINK("https://talan.bank.gov.ua/get-user-certificate/VhhTFuRH3gWysaFWW7sm","Завантажити сертифікат")</f>
        <v>Завантажити сертифікат</v>
      </c>
    </row>
    <row r="302" spans="1:3" ht="28.8" x14ac:dyDescent="0.3">
      <c r="A302">
        <v>301</v>
      </c>
      <c r="B302" s="1" t="s">
        <v>297</v>
      </c>
      <c r="C302" t="str">
        <f>HYPERLINK("https://talan.bank.gov.ua/get-user-certificate/VhhTFtHKP2ploh7lQG-o","Завантажити сертифікат")</f>
        <v>Завантажити сертифікат</v>
      </c>
    </row>
    <row r="303" spans="1:3" x14ac:dyDescent="0.3">
      <c r="A303">
        <v>302</v>
      </c>
      <c r="B303" s="1" t="s">
        <v>298</v>
      </c>
      <c r="C303" t="str">
        <f>HYPERLINK("https://talan.bank.gov.ua/get-user-certificate/VhhTFUxfKvyVszoVcGui","Завантажити сертифікат")</f>
        <v>Завантажити сертифікат</v>
      </c>
    </row>
    <row r="304" spans="1:3" x14ac:dyDescent="0.3">
      <c r="A304">
        <v>303</v>
      </c>
      <c r="B304" s="1" t="s">
        <v>299</v>
      </c>
      <c r="C304" t="str">
        <f>HYPERLINK("https://talan.bank.gov.ua/get-user-certificate/VhhTFEOudA4w-V6CWpi_","Завантажити сертифікат")</f>
        <v>Завантажити сертифікат</v>
      </c>
    </row>
    <row r="305" spans="1:3" ht="28.8" x14ac:dyDescent="0.3">
      <c r="A305">
        <v>304</v>
      </c>
      <c r="B305" s="1" t="s">
        <v>300</v>
      </c>
      <c r="C305" t="str">
        <f>HYPERLINK("https://talan.bank.gov.ua/get-user-certificate/VhhTFZvSQtG8HBQs94q9","Завантажити сертифікат")</f>
        <v>Завантажити сертифікат</v>
      </c>
    </row>
    <row r="306" spans="1:3" ht="28.8" x14ac:dyDescent="0.3">
      <c r="A306">
        <v>305</v>
      </c>
      <c r="B306" s="1" t="s">
        <v>301</v>
      </c>
      <c r="C306" t="str">
        <f>HYPERLINK("https://talan.bank.gov.ua/get-user-certificate/VhhTFekfyihRowYl3xod","Завантажити сертифікат")</f>
        <v>Завантажити сертифікат</v>
      </c>
    </row>
    <row r="307" spans="1:3" ht="28.8" x14ac:dyDescent="0.3">
      <c r="A307">
        <v>306</v>
      </c>
      <c r="B307" s="1" t="s">
        <v>302</v>
      </c>
      <c r="C307" t="str">
        <f>HYPERLINK("https://talan.bank.gov.ua/get-user-certificate/VhhTFSAgaPB7Ej0pxe6C","Завантажити сертифікат")</f>
        <v>Завантажити сертифікат</v>
      </c>
    </row>
    <row r="308" spans="1:3" x14ac:dyDescent="0.3">
      <c r="A308">
        <v>307</v>
      </c>
      <c r="B308" s="1" t="s">
        <v>303</v>
      </c>
      <c r="C308" t="str">
        <f>HYPERLINK("https://talan.bank.gov.ua/get-user-certificate/VhhTFFfDr1pWcloVJJKX","Завантажити сертифікат")</f>
        <v>Завантажити сертифікат</v>
      </c>
    </row>
    <row r="309" spans="1:3" ht="28.8" x14ac:dyDescent="0.3">
      <c r="A309">
        <v>308</v>
      </c>
      <c r="B309" s="1" t="s">
        <v>304</v>
      </c>
      <c r="C309" t="str">
        <f>HYPERLINK("https://talan.bank.gov.ua/get-user-certificate/VhhTFgvsY90eD6TL_UAu","Завантажити сертифікат")</f>
        <v>Завантажити сертифікат</v>
      </c>
    </row>
    <row r="310" spans="1:3" x14ac:dyDescent="0.3">
      <c r="A310">
        <v>309</v>
      </c>
      <c r="B310" s="1" t="s">
        <v>305</v>
      </c>
      <c r="C310" t="str">
        <f>HYPERLINK("https://talan.bank.gov.ua/get-user-certificate/VhhTFmKgxhEaLAxW16ZN","Завантажити сертифікат")</f>
        <v>Завантажити сертифікат</v>
      </c>
    </row>
    <row r="311" spans="1:3" x14ac:dyDescent="0.3">
      <c r="A311">
        <v>310</v>
      </c>
      <c r="B311" s="1" t="s">
        <v>306</v>
      </c>
      <c r="C311" t="str">
        <f>HYPERLINK("https://talan.bank.gov.ua/get-user-certificate/VhhTFQUbcSEkyQCSkOmd","Завантажити сертифікат")</f>
        <v>Завантажити сертифікат</v>
      </c>
    </row>
    <row r="312" spans="1:3" x14ac:dyDescent="0.3">
      <c r="A312">
        <v>311</v>
      </c>
      <c r="B312" s="1" t="s">
        <v>307</v>
      </c>
      <c r="C312" t="str">
        <f>HYPERLINK("https://talan.bank.gov.ua/get-user-certificate/VhhTFj9RHiUGeqdOUkBY","Завантажити сертифікат")</f>
        <v>Завантажити сертифікат</v>
      </c>
    </row>
    <row r="313" spans="1:3" ht="28.8" x14ac:dyDescent="0.3">
      <c r="A313">
        <v>312</v>
      </c>
      <c r="B313" s="1" t="s">
        <v>308</v>
      </c>
      <c r="C313" t="str">
        <f>HYPERLINK("https://talan.bank.gov.ua/get-user-certificate/VhhTFmBb6DBfuTbYmwpc","Завантажити сертифікат")</f>
        <v>Завантажити сертифікат</v>
      </c>
    </row>
    <row r="314" spans="1:3" x14ac:dyDescent="0.3">
      <c r="A314">
        <v>313</v>
      </c>
      <c r="B314" s="1" t="s">
        <v>309</v>
      </c>
      <c r="C314" t="str">
        <f>HYPERLINK("https://talan.bank.gov.ua/get-user-certificate/VhhTFondniPrS9jRz195","Завантажити сертифікат")</f>
        <v>Завантажити сертифікат</v>
      </c>
    </row>
    <row r="315" spans="1:3" ht="28.8" x14ac:dyDescent="0.3">
      <c r="A315">
        <v>314</v>
      </c>
      <c r="B315" s="1" t="s">
        <v>310</v>
      </c>
      <c r="C315" t="str">
        <f>HYPERLINK("https://talan.bank.gov.ua/get-user-certificate/VhhTFLuiW1PBWOt-74Y4","Завантажити сертифікат")</f>
        <v>Завантажити сертифікат</v>
      </c>
    </row>
    <row r="316" spans="1:3" x14ac:dyDescent="0.3">
      <c r="A316">
        <v>315</v>
      </c>
      <c r="B316" s="1" t="s">
        <v>311</v>
      </c>
      <c r="C316" t="str">
        <f>HYPERLINK("https://talan.bank.gov.ua/get-user-certificate/VhhTFu4REoCvzeTAs0rh","Завантажити сертифікат")</f>
        <v>Завантажити сертифікат</v>
      </c>
    </row>
    <row r="317" spans="1:3" ht="28.8" x14ac:dyDescent="0.3">
      <c r="A317">
        <v>316</v>
      </c>
      <c r="B317" s="1" t="s">
        <v>312</v>
      </c>
      <c r="C317" t="str">
        <f>HYPERLINK("https://talan.bank.gov.ua/get-user-certificate/VhhTF-kx9pUGesw3Fzk3","Завантажити сертифікат")</f>
        <v>Завантажити сертифікат</v>
      </c>
    </row>
    <row r="318" spans="1:3" ht="28.8" x14ac:dyDescent="0.3">
      <c r="A318">
        <v>317</v>
      </c>
      <c r="B318" s="1" t="s">
        <v>313</v>
      </c>
      <c r="C318" t="str">
        <f>HYPERLINK("https://talan.bank.gov.ua/get-user-certificate/VhhTFaTo4STcKiCV1kth","Завантажити сертифікат")</f>
        <v>Завантажити сертифікат</v>
      </c>
    </row>
    <row r="319" spans="1:3" ht="28.8" x14ac:dyDescent="0.3">
      <c r="A319">
        <v>318</v>
      </c>
      <c r="B319" s="1" t="s">
        <v>314</v>
      </c>
      <c r="C319" t="str">
        <f>HYPERLINK("https://talan.bank.gov.ua/get-user-certificate/VhhTFoGufAnr5-ngIbMb","Завантажити сертифікат")</f>
        <v>Завантажити сертифікат</v>
      </c>
    </row>
    <row r="320" spans="1:3" ht="28.8" x14ac:dyDescent="0.3">
      <c r="A320">
        <v>319</v>
      </c>
      <c r="B320" s="1" t="s">
        <v>315</v>
      </c>
      <c r="C320" t="str">
        <f>HYPERLINK("https://talan.bank.gov.ua/get-user-certificate/VhhTFF0-L8SGuQ6LwZZv","Завантажити сертифікат")</f>
        <v>Завантажити сертифікат</v>
      </c>
    </row>
    <row r="321" spans="1:3" x14ac:dyDescent="0.3">
      <c r="A321">
        <v>320</v>
      </c>
      <c r="B321" s="1" t="s">
        <v>316</v>
      </c>
      <c r="C321" t="str">
        <f>HYPERLINK("https://talan.bank.gov.ua/get-user-certificate/VhhTF3AMPs0cjBJUwuRI","Завантажити сертифікат")</f>
        <v>Завантажити сертифікат</v>
      </c>
    </row>
    <row r="322" spans="1:3" x14ac:dyDescent="0.3">
      <c r="A322">
        <v>321</v>
      </c>
      <c r="B322" s="1" t="s">
        <v>317</v>
      </c>
      <c r="C322" t="str">
        <f>HYPERLINK("https://talan.bank.gov.ua/get-user-certificate/VhhTFiryDMIcTXqIUt8Y","Завантажити сертифікат")</f>
        <v>Завантажити сертифікат</v>
      </c>
    </row>
    <row r="323" spans="1:3" ht="28.8" x14ac:dyDescent="0.3">
      <c r="A323">
        <v>322</v>
      </c>
      <c r="B323" s="1" t="s">
        <v>318</v>
      </c>
      <c r="C323" t="str">
        <f>HYPERLINK("https://talan.bank.gov.ua/get-user-certificate/VhhTFBrYyoetfkFY5VdP","Завантажити сертифікат")</f>
        <v>Завантажити сертифікат</v>
      </c>
    </row>
    <row r="324" spans="1:3" x14ac:dyDescent="0.3">
      <c r="A324">
        <v>323</v>
      </c>
      <c r="B324" s="1" t="s">
        <v>319</v>
      </c>
      <c r="C324" t="str">
        <f>HYPERLINK("https://talan.bank.gov.ua/get-user-certificate/VhhTFFXkxZz4S3kCo2eA","Завантажити сертифікат")</f>
        <v>Завантажити сертифікат</v>
      </c>
    </row>
    <row r="325" spans="1:3" x14ac:dyDescent="0.3">
      <c r="A325">
        <v>324</v>
      </c>
      <c r="B325" s="1" t="s">
        <v>320</v>
      </c>
      <c r="C325" t="str">
        <f>HYPERLINK("https://talan.bank.gov.ua/get-user-certificate/VhhTFqJ54-Jvh3IoVdFi","Завантажити сертифікат")</f>
        <v>Завантажити сертифікат</v>
      </c>
    </row>
    <row r="326" spans="1:3" x14ac:dyDescent="0.3">
      <c r="A326">
        <v>325</v>
      </c>
      <c r="B326" s="1" t="s">
        <v>321</v>
      </c>
      <c r="C326" t="str">
        <f>HYPERLINK("https://talan.bank.gov.ua/get-user-certificate/VhhTFDQOumqcyIgbNZ6y","Завантажити сертифікат")</f>
        <v>Завантажити сертифікат</v>
      </c>
    </row>
    <row r="327" spans="1:3" x14ac:dyDescent="0.3">
      <c r="A327">
        <v>326</v>
      </c>
      <c r="B327" s="1" t="s">
        <v>322</v>
      </c>
      <c r="C327" t="str">
        <f>HYPERLINK("https://talan.bank.gov.ua/get-user-certificate/VhhTFzeAiTjLngbn0xab","Завантажити сертифікат")</f>
        <v>Завантажити сертифікат</v>
      </c>
    </row>
    <row r="328" spans="1:3" x14ac:dyDescent="0.3">
      <c r="A328">
        <v>327</v>
      </c>
      <c r="B328" s="1" t="s">
        <v>323</v>
      </c>
      <c r="C328" t="str">
        <f>HYPERLINK("https://talan.bank.gov.ua/get-user-certificate/VhhTFeYkyVsB_3QCy4T6","Завантажити сертифікат")</f>
        <v>Завантажити сертифікат</v>
      </c>
    </row>
    <row r="329" spans="1:3" x14ac:dyDescent="0.3">
      <c r="A329">
        <v>328</v>
      </c>
      <c r="B329" s="1" t="s">
        <v>324</v>
      </c>
      <c r="C329" t="str">
        <f>HYPERLINK("https://talan.bank.gov.ua/get-user-certificate/VhhTFhqdMZttKxcE8OEy","Завантажити сертифікат")</f>
        <v>Завантажити сертифікат</v>
      </c>
    </row>
    <row r="330" spans="1:3" x14ac:dyDescent="0.3">
      <c r="A330">
        <v>329</v>
      </c>
      <c r="B330" s="1" t="s">
        <v>325</v>
      </c>
      <c r="C330" t="str">
        <f>HYPERLINK("https://talan.bank.gov.ua/get-user-certificate/VhhTFb08p76BawWEEeDb","Завантажити сертифікат")</f>
        <v>Завантажити сертифікат</v>
      </c>
    </row>
    <row r="331" spans="1:3" ht="28.8" x14ac:dyDescent="0.3">
      <c r="A331">
        <v>330</v>
      </c>
      <c r="B331" s="1" t="s">
        <v>326</v>
      </c>
      <c r="C331" t="str">
        <f>HYPERLINK("https://talan.bank.gov.ua/get-user-certificate/VhhTFZq6nZjF1hj0sdFD","Завантажити сертифікат")</f>
        <v>Завантажити сертифікат</v>
      </c>
    </row>
    <row r="332" spans="1:3" ht="28.8" x14ac:dyDescent="0.3">
      <c r="A332">
        <v>331</v>
      </c>
      <c r="B332" s="1" t="s">
        <v>327</v>
      </c>
      <c r="C332" t="str">
        <f>HYPERLINK("https://talan.bank.gov.ua/get-user-certificate/VhhTFMBCbLJZX38j6Bmo","Завантажити сертифікат")</f>
        <v>Завантажити сертифікат</v>
      </c>
    </row>
    <row r="333" spans="1:3" x14ac:dyDescent="0.3">
      <c r="A333">
        <v>332</v>
      </c>
      <c r="B333" s="1" t="s">
        <v>328</v>
      </c>
      <c r="C333" t="str">
        <f>HYPERLINK("https://talan.bank.gov.ua/get-user-certificate/VhhTFb9JA1fTt0KZ9KDZ","Завантажити сертифікат")</f>
        <v>Завантажити сертифікат</v>
      </c>
    </row>
    <row r="334" spans="1:3" x14ac:dyDescent="0.3">
      <c r="A334">
        <v>333</v>
      </c>
      <c r="B334" s="1" t="s">
        <v>329</v>
      </c>
      <c r="C334" t="str">
        <f>HYPERLINK("https://talan.bank.gov.ua/get-user-certificate/VhhTFtCkdd_RxO8y504P","Завантажити сертифікат")</f>
        <v>Завантажити сертифікат</v>
      </c>
    </row>
    <row r="335" spans="1:3" ht="28.8" x14ac:dyDescent="0.3">
      <c r="A335">
        <v>334</v>
      </c>
      <c r="B335" s="1" t="s">
        <v>330</v>
      </c>
      <c r="C335" t="str">
        <f>HYPERLINK("https://talan.bank.gov.ua/get-user-certificate/VhhTFTq1XAdqx95I5NM2","Завантажити сертифікат")</f>
        <v>Завантажити сертифікат</v>
      </c>
    </row>
    <row r="336" spans="1:3" x14ac:dyDescent="0.3">
      <c r="A336">
        <v>335</v>
      </c>
      <c r="B336" s="1" t="s">
        <v>331</v>
      </c>
      <c r="C336" t="str">
        <f>HYPERLINK("https://talan.bank.gov.ua/get-user-certificate/VhhTFxOZXLndk69WeVs_","Завантажити сертифікат")</f>
        <v>Завантажити сертифікат</v>
      </c>
    </row>
    <row r="337" spans="1:3" x14ac:dyDescent="0.3">
      <c r="A337">
        <v>336</v>
      </c>
      <c r="B337" s="1" t="s">
        <v>332</v>
      </c>
      <c r="C337" t="str">
        <f>HYPERLINK("https://talan.bank.gov.ua/get-user-certificate/VhhTFBLFWm2BbxmL7ZW8","Завантажити сертифікат")</f>
        <v>Завантажити сертифікат</v>
      </c>
    </row>
    <row r="338" spans="1:3" x14ac:dyDescent="0.3">
      <c r="A338">
        <v>337</v>
      </c>
      <c r="B338" t="s">
        <v>343</v>
      </c>
      <c r="C338" t="str">
        <f>HYPERLINK("https://talan.bank.gov.ua/get-user-certificate/rAk8T8bn0qRgpyLf1PRV","Завантажити сертифікат")</f>
        <v>Завантажити сертифікат</v>
      </c>
    </row>
    <row r="339" spans="1:3" ht="28.8" x14ac:dyDescent="0.3">
      <c r="A339">
        <v>338</v>
      </c>
      <c r="B339" s="1" t="s">
        <v>333</v>
      </c>
      <c r="C339" t="str">
        <f>HYPERLINK("https://talan.bank.gov.ua/get-user-certificate/VhhTFnLCelefSNieB03b","Завантажити сертифікат")</f>
        <v>Завантажити сертифікат</v>
      </c>
    </row>
    <row r="340" spans="1:3" x14ac:dyDescent="0.3">
      <c r="A340">
        <v>339</v>
      </c>
      <c r="B340" s="1" t="s">
        <v>334</v>
      </c>
      <c r="C340" t="str">
        <f>HYPERLINK("https://talan.bank.gov.ua/get-user-certificate/VhhTFruqsQoarIiW1rBy","Завантажити сертифікат")</f>
        <v>Завантажити сертифікат</v>
      </c>
    </row>
    <row r="341" spans="1:3" x14ac:dyDescent="0.3">
      <c r="A341">
        <v>340</v>
      </c>
      <c r="B341" s="1" t="s">
        <v>335</v>
      </c>
      <c r="C341" t="str">
        <f>HYPERLINK("https://talan.bank.gov.ua/get-user-certificate/VhhTFmVHRl_sJm4tdP5s","Завантажити сертифікат")</f>
        <v>Завантажити сертифікат</v>
      </c>
    </row>
    <row r="342" spans="1:3" x14ac:dyDescent="0.3">
      <c r="A342">
        <v>341</v>
      </c>
      <c r="B342" s="1" t="s">
        <v>336</v>
      </c>
      <c r="C342" t="str">
        <f>HYPERLINK("https://talan.bank.gov.ua/get-user-certificate/VhhTF8Y5A2QrNBR_5lM1","Завантажити сертифікат")</f>
        <v>Завантажити сертифікат</v>
      </c>
    </row>
    <row r="343" spans="1:3" x14ac:dyDescent="0.3">
      <c r="A343">
        <v>342</v>
      </c>
      <c r="B343" s="1" t="s">
        <v>337</v>
      </c>
      <c r="C343" t="str">
        <f>HYPERLINK("https://talan.bank.gov.ua/get-user-certificate/VhhTFMwcJ3_qGm2p93qo","Завантажити сертифікат")</f>
        <v>Завантажити сертифікат</v>
      </c>
    </row>
    <row r="344" spans="1:3" ht="28.8" x14ac:dyDescent="0.3">
      <c r="A344">
        <v>343</v>
      </c>
      <c r="B344" s="1" t="s">
        <v>338</v>
      </c>
      <c r="C344" t="str">
        <f>HYPERLINK("https://talan.bank.gov.ua/get-user-certificate/VhhTFeApRITcNPjadhr2","Завантажити сертифікат")</f>
        <v>Завантажити сертифікат</v>
      </c>
    </row>
    <row r="345" spans="1:3" x14ac:dyDescent="0.3">
      <c r="A345">
        <v>344</v>
      </c>
      <c r="B345" s="1" t="s">
        <v>339</v>
      </c>
      <c r="C345" t="str">
        <f>HYPERLINK("https://talan.bank.gov.ua/get-user-certificate/VhhTFp4jsbDWgmearhKN","Завантажити сертифікат")</f>
        <v>Завантажити сертифікат</v>
      </c>
    </row>
    <row r="346" spans="1:3" x14ac:dyDescent="0.3">
      <c r="A346">
        <v>345</v>
      </c>
      <c r="B346" s="1" t="s">
        <v>340</v>
      </c>
      <c r="C346" t="str">
        <f>HYPERLINK("https://talan.bank.gov.ua/get-user-certificate/VhhTFqgbD8xbOxTN1P56","Завантажити сертифікат")</f>
        <v>Завантажити сертифікат</v>
      </c>
    </row>
    <row r="347" spans="1:3" ht="28.8" x14ac:dyDescent="0.3">
      <c r="A347">
        <v>346</v>
      </c>
      <c r="B347" s="1" t="s">
        <v>341</v>
      </c>
      <c r="C347" t="str">
        <f>HYPERLINK("https://talan.bank.gov.ua/get-user-certificate/VhhTFBgzAEjj9-vIlhe_","Завантажити сертифікат")</f>
        <v>Завантажити сертифікат</v>
      </c>
    </row>
    <row r="348" spans="1:3" x14ac:dyDescent="0.3">
      <c r="A348">
        <v>347</v>
      </c>
      <c r="B348" t="s">
        <v>344</v>
      </c>
      <c r="C348" t="str">
        <f>HYPERLINK("https://talan.bank.gov.ua/get-user-certificate/vy0vkIVs2nfEaUM4SqX6","Завантажити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  <hyperlink ref="C17" r:id="rId16" tooltip="Завантажити сертифікат" display="Завантажити сертифікат"/>
    <hyperlink ref="C18" r:id="rId17" tooltip="Завантажити сертифікат" display="Завантажити сертифікат"/>
    <hyperlink ref="C19" r:id="rId18" tooltip="Завантажити сертифікат" display="Завантажити сертифікат"/>
    <hyperlink ref="C20" r:id="rId19" tooltip="Завантажити сертифікат" display="Завантажити сертифікат"/>
    <hyperlink ref="C21" r:id="rId20" tooltip="Завантажити сертифікат" display="Завантажити сертифікат"/>
    <hyperlink ref="C22" r:id="rId21" tooltip="Завантажити сертифікат" display="Завантажити сертифікат"/>
    <hyperlink ref="C23" r:id="rId22" tooltip="Завантажити сертифікат" display="Завантажити сертифікат"/>
    <hyperlink ref="C24" r:id="rId23" tooltip="Завантажити сертифікат" display="Завантажити сертифікат"/>
    <hyperlink ref="C25" r:id="rId24" tooltip="Завантажити сертифікат" display="Завантажити сертифікат"/>
    <hyperlink ref="C26" r:id="rId25" tooltip="Завантажити сертифікат" display="Завантажити сертифікат"/>
    <hyperlink ref="C27" r:id="rId26" tooltip="Завантажити сертифікат" display="Завантажити сертифікат"/>
    <hyperlink ref="C28" r:id="rId27" tooltip="Завантажити сертифікат" display="Завантажити сертифікат"/>
    <hyperlink ref="C29" r:id="rId28" tooltip="Завантажити сертифікат" display="Завантажити сертифікат"/>
    <hyperlink ref="C30" r:id="rId29" tooltip="Завантажити сертифікат" display="Завантажити сертифікат"/>
    <hyperlink ref="C31" r:id="rId30" tooltip="Завантажити сертифікат" display="Завантажити сертифікат"/>
    <hyperlink ref="C32" r:id="rId31" tooltip="Завантажити сертифікат" display="Завантажити сертифікат"/>
    <hyperlink ref="C33" r:id="rId32" tooltip="Завантажити сертифікат" display="Завантажити сертифікат"/>
    <hyperlink ref="C34" r:id="rId33" tooltip="Завантажити сертифікат" display="Завантажити сертифікат"/>
    <hyperlink ref="C35" r:id="rId34" tooltip="Завантажити сертифікат" display="Завантажити сертифікат"/>
    <hyperlink ref="C36" r:id="rId35" tooltip="Завантажити сертифікат" display="Завантажити сертифікат"/>
    <hyperlink ref="C37" r:id="rId36" tooltip="Завантажити сертифікат" display="Завантажити сертифікат"/>
    <hyperlink ref="C38" r:id="rId37" tooltip="Завантажити сертифікат" display="Завантажити сертифікат"/>
    <hyperlink ref="C39" r:id="rId38" tooltip="Завантажити сертифікат" display="Завантажити сертифікат"/>
    <hyperlink ref="C40" r:id="rId39" tooltip="Завантажити сертифікат" display="Завантажити сертифікат"/>
    <hyperlink ref="C41" r:id="rId40" tooltip="Завантажити сертифікат" display="Завантажити сертифікат"/>
    <hyperlink ref="C42" r:id="rId41" tooltip="Завантажити сертифікат" display="Завантажити сертифікат"/>
    <hyperlink ref="C43" r:id="rId42" tooltip="Завантажити сертифікат" display="Завантажити сертифікат"/>
    <hyperlink ref="C44" r:id="rId43" tooltip="Завантажити сертифікат" display="Завантажити сертифікат"/>
    <hyperlink ref="C45" r:id="rId44" tooltip="Завантажити сертифікат" display="Завантажити сертифікат"/>
    <hyperlink ref="C46" r:id="rId45" tooltip="Завантажити сертифікат" display="Завантажити сертифікат"/>
    <hyperlink ref="C47" r:id="rId46" tooltip="Завантажити сертифікат" display="Завантажити сертифікат"/>
    <hyperlink ref="C48" r:id="rId47" tooltip="Завантажити сертифікат" display="Завантажити сертифікат"/>
    <hyperlink ref="C49" r:id="rId48" tooltip="Завантажити сертифікат" display="Завантажити сертифікат"/>
    <hyperlink ref="C50" r:id="rId49" tooltip="Завантажити сертифікат" display="Завантажити сертифікат"/>
    <hyperlink ref="C51" r:id="rId50" tooltip="Завантажити сертифікат" display="Завантажити сертифікат"/>
    <hyperlink ref="C52" r:id="rId51" tooltip="Завантажити сертифікат" display="Завантажити сертифікат"/>
    <hyperlink ref="C53" r:id="rId52" tooltip="Завантажити сертифікат" display="Завантажити сертифікат"/>
    <hyperlink ref="C54" r:id="rId53" tooltip="Завантажити сертифікат" display="Завантажити сертифікат"/>
    <hyperlink ref="C55" r:id="rId54" tooltip="Завантажити сертифікат" display="Завантажити сертифікат"/>
    <hyperlink ref="C56" r:id="rId55" tooltip="Завантажити сертифікат" display="Завантажити сертифікат"/>
    <hyperlink ref="C57" r:id="rId56" tooltip="Завантажити сертифікат" display="Завантажити сертифікат"/>
    <hyperlink ref="C58" r:id="rId57" tooltip="Завантажити сертифікат" display="Завантажити сертифікат"/>
    <hyperlink ref="C59" r:id="rId58" tooltip="Завантажити сертифікат" display="Завантажити сертифікат"/>
    <hyperlink ref="C60" r:id="rId59" tooltip="Завантажити сертифікат" display="Завантажити сертифікат"/>
    <hyperlink ref="C61" r:id="rId60" tooltip="Завантажити сертифікат" display="Завантажити сертифікат"/>
    <hyperlink ref="C62" r:id="rId61" tooltip="Завантажити сертифікат" display="Завантажити сертифікат"/>
    <hyperlink ref="C63" r:id="rId62" tooltip="Завантажити сертифікат" display="Завантажити сертифікат"/>
    <hyperlink ref="C64" r:id="rId63" tooltip="Завантажити сертифікат" display="Завантажити сертифікат"/>
    <hyperlink ref="C65" r:id="rId64" tooltip="Завантажити сертифікат" display="Завантажити сертифікат"/>
    <hyperlink ref="C66" r:id="rId65" tooltip="Завантажити сертифікат" display="Завантажити сертифікат"/>
    <hyperlink ref="C67" r:id="rId66" tooltip="Завантажити сертифікат" display="Завантажити сертифікат"/>
    <hyperlink ref="C68" r:id="rId67" tooltip="Завантажити сертифікат" display="Завантажити сертифікат"/>
    <hyperlink ref="C69" r:id="rId68" tooltip="Завантажити сертифікат" display="Завантажити сертифікат"/>
    <hyperlink ref="C70" r:id="rId69" tooltip="Завантажити сертифікат" display="Завантажити сертифікат"/>
    <hyperlink ref="C71" r:id="rId70" tooltip="Завантажити сертифікат" display="Завантажити сертифікат"/>
    <hyperlink ref="C72" r:id="rId71" tooltip="Завантажити сертифікат" display="Завантажити сертифікат"/>
    <hyperlink ref="C73" r:id="rId72" tooltip="Завантажити сертифікат" display="Завантажити сертифікат"/>
    <hyperlink ref="C74" r:id="rId73" tooltip="Завантажити сертифікат" display="Завантажити сертифікат"/>
    <hyperlink ref="C75" r:id="rId74" tooltip="Завантажити сертифікат" display="Завантажити сертифікат"/>
    <hyperlink ref="C76" r:id="rId75" tooltip="Завантажити сертифікат" display="Завантажити сертифікат"/>
    <hyperlink ref="C77" r:id="rId76" tooltip="Завантажити сертифікат" display="Завантажити сертифікат"/>
    <hyperlink ref="C78" r:id="rId77" tooltip="Завантажити сертифікат" display="Завантажити сертифікат"/>
    <hyperlink ref="C79" r:id="rId78" tooltip="Завантажити сертифікат" display="Завантажити сертифікат"/>
    <hyperlink ref="C80" r:id="rId79" tooltip="Завантажити сертифікат" display="Завантажити сертифікат"/>
    <hyperlink ref="C81" r:id="rId80" tooltip="Завантажити сертифікат" display="Завантажити сертифікат"/>
    <hyperlink ref="C82" r:id="rId81" tooltip="Завантажити сертифікат" display="Завантажити сертифікат"/>
    <hyperlink ref="C83" r:id="rId82" tooltip="Завантажити сертифікат" display="Завантажити сертифікат"/>
    <hyperlink ref="C84" r:id="rId83" tooltip="Завантажити сертифікат" display="Завантажити сертифікат"/>
    <hyperlink ref="C85" r:id="rId84" tooltip="Завантажити сертифікат" display="Завантажити сертифікат"/>
    <hyperlink ref="C86" r:id="rId85" tooltip="Завантажити сертифікат" display="Завантажити сертифікат"/>
    <hyperlink ref="C87" r:id="rId86" tooltip="Завантажити сертифікат" display="Завантажити сертифікат"/>
    <hyperlink ref="C88" r:id="rId87" tooltip="Завантажити сертифікат" display="Завантажити сертифікат"/>
    <hyperlink ref="C89" r:id="rId88" tooltip="Завантажити сертифікат" display="Завантажити сертифікат"/>
    <hyperlink ref="C90" r:id="rId89" tooltip="Завантажити сертифікат" display="Завантажити сертифікат"/>
    <hyperlink ref="C91" r:id="rId90" tooltip="Завантажити сертифікат" display="Завантажити сертифікат"/>
    <hyperlink ref="C92" r:id="rId91" tooltip="Завантажити сертифікат" display="Завантажити сертифікат"/>
    <hyperlink ref="C93" r:id="rId92" tooltip="Завантажити сертифікат" display="Завантажити сертифікат"/>
    <hyperlink ref="C94" r:id="rId93" tooltip="Завантажити сертифікат" display="Завантажити сертифікат"/>
    <hyperlink ref="C95" r:id="rId94" tooltip="Завантажити сертифікат" display="Завантажити сертифікат"/>
    <hyperlink ref="C96" r:id="rId95" tooltip="Завантажити сертифікат" display="Завантажити сертифікат"/>
    <hyperlink ref="C97" r:id="rId96" tooltip="Завантажити сертифікат" display="Завантажити сертифікат"/>
    <hyperlink ref="C98" r:id="rId97" tooltip="Завантажити сертифікат" display="Завантажити сертифікат"/>
    <hyperlink ref="C99" r:id="rId98" tooltip="Завантажити сертифікат" display="Завантажити сертифікат"/>
    <hyperlink ref="C100" r:id="rId99" tooltip="Завантажити сертифікат" display="Завантажити сертифікат"/>
    <hyperlink ref="C101" r:id="rId100" tooltip="Завантажити сертифікат" display="Завантажити сертифікат"/>
    <hyperlink ref="C102" r:id="rId101" tooltip="Завантажити сертифікат" display="Завантажити сертифікат"/>
    <hyperlink ref="C103" r:id="rId102" tooltip="Завантажити сертифікат" display="Завантажити сертифікат"/>
    <hyperlink ref="C104" r:id="rId103" tooltip="Завантажити сертифікат" display="Завантажити сертифікат"/>
    <hyperlink ref="C105" r:id="rId104" tooltip="Завантажити сертифікат" display="Завантажити сертифікат"/>
    <hyperlink ref="C106" r:id="rId105" tooltip="Завантажити сертифікат" display="Завантажити сертифікат"/>
    <hyperlink ref="C107" r:id="rId106" tooltip="Завантажити сертифікат" display="Завантажити сертифікат"/>
    <hyperlink ref="C108" r:id="rId107" tooltip="Завантажити сертифікат" display="Завантажити сертифікат"/>
    <hyperlink ref="C109" r:id="rId108" tooltip="Завантажити сертифікат" display="Завантажити сертифікат"/>
    <hyperlink ref="C110" r:id="rId109" tooltip="Завантажити сертифікат" display="Завантажити сертифікат"/>
    <hyperlink ref="C111" r:id="rId110" tooltip="Завантажити сертифікат" display="Завантажити сертифікат"/>
    <hyperlink ref="C112" r:id="rId111" tooltip="Завантажити сертифікат" display="Завантажити сертифікат"/>
    <hyperlink ref="C113" r:id="rId112" tooltip="Завантажити сертифікат" display="Завантажити сертифікат"/>
    <hyperlink ref="C114" r:id="rId113" tooltip="Завантажити сертифікат" display="Завантажити сертифікат"/>
    <hyperlink ref="C115" r:id="rId114" tooltip="Завантажити сертифікат" display="Завантажити сертифікат"/>
    <hyperlink ref="C116" r:id="rId115" tooltip="Завантажити сертифікат" display="Завантажити сертифікат"/>
    <hyperlink ref="C117" r:id="rId116" tooltip="Завантажити сертифікат" display="Завантажити сертифікат"/>
    <hyperlink ref="C118" r:id="rId117" tooltip="Завантажити сертифікат" display="Завантажити сертифікат"/>
    <hyperlink ref="C119" r:id="rId118" tooltip="Завантажити сертифікат" display="Завантажити сертифікат"/>
    <hyperlink ref="C120" r:id="rId119" tooltip="Завантажити сертифікат" display="Завантажити сертифікат"/>
    <hyperlink ref="C121" r:id="rId120" tooltip="Завантажити сертифікат" display="Завантажити сертифікат"/>
    <hyperlink ref="C122" r:id="rId121" tooltip="Завантажити сертифікат" display="Завантажити сертифікат"/>
    <hyperlink ref="C123" r:id="rId122" tooltip="Завантажити сертифікат" display="Завантажити сертифікат"/>
    <hyperlink ref="C124" r:id="rId123" tooltip="Завантажити сертифікат" display="Завантажити сертифікат"/>
    <hyperlink ref="C125" r:id="rId124" tooltip="Завантажити сертифікат" display="Завантажити сертифікат"/>
    <hyperlink ref="C126" r:id="rId125" tooltip="Завантажити сертифікат" display="Завантажити сертифікат"/>
    <hyperlink ref="C127" r:id="rId126" tooltip="Завантажити сертифікат" display="Завантажити сертифікат"/>
    <hyperlink ref="C128" r:id="rId127" tooltip="Завантажити сертифікат" display="Завантажити сертифікат"/>
    <hyperlink ref="C129" r:id="rId128" tooltip="Завантажити сертифікат" display="Завантажити сертифікат"/>
    <hyperlink ref="C130" r:id="rId129" tooltip="Завантажити сертифікат" display="Завантажити сертифікат"/>
    <hyperlink ref="C131" r:id="rId130" tooltip="Завантажити сертифікат" display="Завантажити сертифікат"/>
    <hyperlink ref="C132" r:id="rId131" tooltip="Завантажити сертифікат" display="Завантажити сертифікат"/>
    <hyperlink ref="C133" r:id="rId132" tooltip="Завантажити сертифікат" display="Завантажити сертифікат"/>
    <hyperlink ref="C134" r:id="rId133" tooltip="Завантажити сертифікат" display="Завантажити сертифікат"/>
    <hyperlink ref="C135" r:id="rId134" tooltip="Завантажити сертифікат" display="Завантажити сертифікат"/>
    <hyperlink ref="C136" r:id="rId135" tooltip="Завантажити сертифікат" display="Завантажити сертифікат"/>
    <hyperlink ref="C137" r:id="rId136" tooltip="Завантажити сертифікат" display="Завантажити сертифікат"/>
    <hyperlink ref="C138" r:id="rId137" tooltip="Завантажити сертифікат" display="Завантажити сертифікат"/>
    <hyperlink ref="C139" r:id="rId138" tooltip="Завантажити сертифікат" display="Завантажити сертифікат"/>
    <hyperlink ref="C140" r:id="rId139" tooltip="Завантажити сертифікат" display="Завантажити сертифікат"/>
    <hyperlink ref="C141" r:id="rId140" tooltip="Завантажити сертифікат" display="Завантажити сертифікат"/>
    <hyperlink ref="C142" r:id="rId141" tooltip="Завантажити сертифікат" display="Завантажити сертифікат"/>
    <hyperlink ref="C143" r:id="rId142" tooltip="Завантажити сертифікат" display="Завантажити сертифікат"/>
    <hyperlink ref="C144" r:id="rId143" tooltip="Завантажити сертифікат" display="Завантажити сертифікат"/>
    <hyperlink ref="C145" r:id="rId144" tooltip="Завантажити сертифікат" display="Завантажити сертифікат"/>
    <hyperlink ref="C146" r:id="rId145" tooltip="Завантажити сертифікат" display="Завантажити сертифікат"/>
    <hyperlink ref="C147" r:id="rId146" tooltip="Завантажити сертифікат" display="Завантажити сертифікат"/>
    <hyperlink ref="C148" r:id="rId147" tooltip="Завантажити сертифікат" display="Завантажити сертифікат"/>
    <hyperlink ref="C149" r:id="rId148" tooltip="Завантажити сертифікат" display="Завантажити сертифікат"/>
    <hyperlink ref="C150" r:id="rId149" tooltip="Завантажити сертифікат" display="Завантажити сертифікат"/>
    <hyperlink ref="C151" r:id="rId150" tooltip="Завантажити сертифікат" display="Завантажити сертифікат"/>
    <hyperlink ref="C152" r:id="rId151" tooltip="Завантажити сертифікат" display="Завантажити сертифікат"/>
    <hyperlink ref="C153" r:id="rId152" tooltip="Завантажити сертифікат" display="Завантажити сертифікат"/>
    <hyperlink ref="C154" r:id="rId153" tooltip="Завантажити сертифікат" display="Завантажити сертифікат"/>
    <hyperlink ref="C155" r:id="rId154" tooltip="Завантажити сертифікат" display="Завантажити сертифікат"/>
    <hyperlink ref="C156" r:id="rId155" tooltip="Завантажити сертифікат" display="Завантажити сертифікат"/>
    <hyperlink ref="C157" r:id="rId156" tooltip="Завантажити сертифікат" display="Завантажити сертифікат"/>
    <hyperlink ref="C158" r:id="rId157" tooltip="Завантажити сертифікат" display="Завантажити сертифікат"/>
    <hyperlink ref="C159" r:id="rId158" tooltip="Завантажити сертифікат" display="Завантажити сертифікат"/>
    <hyperlink ref="C160" r:id="rId159" tooltip="Завантажити сертифікат" display="Завантажити сертифікат"/>
    <hyperlink ref="C161" r:id="rId160" tooltip="Завантажити сертифікат" display="Завантажити сертифікат"/>
    <hyperlink ref="C162" r:id="rId161" tooltip="Завантажити сертифікат" display="Завантажити сертифікат"/>
    <hyperlink ref="C163" r:id="rId162" tooltip="Завантажити сертифікат" display="Завантажити сертифікат"/>
    <hyperlink ref="C164" r:id="rId163" tooltip="Завантажити сертифікат" display="Завантажити сертифікат"/>
    <hyperlink ref="C165" r:id="rId164" tooltip="Завантажити сертифікат" display="Завантажити сертифікат"/>
    <hyperlink ref="C166" r:id="rId165" tooltip="Завантажити сертифікат" display="Завантажити сертифікат"/>
    <hyperlink ref="C167" r:id="rId166" tooltip="Завантажити сертифікат" display="Завантажити сертифікат"/>
    <hyperlink ref="C168" r:id="rId167" tooltip="Завантажити сертифікат" display="Завантажити сертифікат"/>
    <hyperlink ref="C169" r:id="rId168" tooltip="Завантажити сертифікат" display="Завантажити сертифікат"/>
    <hyperlink ref="C170" r:id="rId169" tooltip="Завантажити сертифікат" display="Завантажити сертифікат"/>
    <hyperlink ref="C171" r:id="rId170" tooltip="Завантажити сертифікат" display="Завантажити сертифікат"/>
    <hyperlink ref="C172" r:id="rId171" tooltip="Завантажити сертифікат" display="Завантажити сертифікат"/>
    <hyperlink ref="C173" r:id="rId172" tooltip="Завантажити сертифікат" display="Завантажити сертифікат"/>
    <hyperlink ref="C174" r:id="rId173" tooltip="Завантажити сертифікат" display="Завантажити сертифікат"/>
    <hyperlink ref="C175" r:id="rId174" tooltip="Завантажити сертифікат" display="Завантажити сертифікат"/>
    <hyperlink ref="C176" r:id="rId175" tooltip="Завантажити сертифікат" display="Завантажити сертифікат"/>
    <hyperlink ref="C177" r:id="rId176" tooltip="Завантажити сертифікат" display="Завантажити сертифікат"/>
    <hyperlink ref="C178" r:id="rId177" tooltip="Завантажити сертифікат" display="Завантажити сертифікат"/>
    <hyperlink ref="C179" r:id="rId178" tooltip="Завантажити сертифікат" display="Завантажити сертифікат"/>
    <hyperlink ref="C180" r:id="rId179" tooltip="Завантажити сертифікат" display="Завантажити сертифікат"/>
    <hyperlink ref="C181" r:id="rId180" tooltip="Завантажити сертифікат" display="Завантажити сертифікат"/>
    <hyperlink ref="C182" r:id="rId181" tooltip="Завантажити сертифікат" display="Завантажити сертифікат"/>
    <hyperlink ref="C183" r:id="rId182" tooltip="Завантажити сертифікат" display="Завантажити сертифікат"/>
    <hyperlink ref="C184" r:id="rId183" tooltip="Завантажити сертифікат" display="Завантажити сертифікат"/>
    <hyperlink ref="C185" r:id="rId184" tooltip="Завантажити сертифікат" display="Завантажити сертифікат"/>
    <hyperlink ref="C186" r:id="rId185" tooltip="Завантажити сертифікат" display="Завантажити сертифікат"/>
    <hyperlink ref="C187" r:id="rId186" tooltip="Завантажити сертифікат" display="Завантажити сертифікат"/>
    <hyperlink ref="C188" r:id="rId187" tooltip="Завантажити сертифікат" display="Завантажити сертифікат"/>
    <hyperlink ref="C189" r:id="rId188" tooltip="Завантажити сертифікат" display="Завантажити сертифікат"/>
    <hyperlink ref="C190" r:id="rId189" tooltip="Завантажити сертифікат" display="Завантажити сертифікат"/>
    <hyperlink ref="C191" r:id="rId190" tooltip="Завантажити сертифікат" display="Завантажити сертифікат"/>
    <hyperlink ref="C192" r:id="rId191" tooltip="Завантажити сертифікат" display="Завантажити сертифікат"/>
    <hyperlink ref="C193" r:id="rId192" tooltip="Завантажити сертифікат" display="Завантажити сертифікат"/>
    <hyperlink ref="C194" r:id="rId193" tooltip="Завантажити сертифікат" display="Завантажити сертифікат"/>
    <hyperlink ref="C195" r:id="rId194" tooltip="Завантажити сертифікат" display="Завантажити сертифікат"/>
    <hyperlink ref="C196" r:id="rId195" tooltip="Завантажити сертифікат" display="Завантажити сертифікат"/>
    <hyperlink ref="C197" r:id="rId196" tooltip="Завантажити сертифікат" display="Завантажити сертифікат"/>
    <hyperlink ref="C198" r:id="rId197" tooltip="Завантажити сертифікат" display="Завантажити сертифікат"/>
    <hyperlink ref="C199" r:id="rId198" tooltip="Завантажити сертифікат" display="Завантажити сертифікат"/>
    <hyperlink ref="C200" r:id="rId199" tooltip="Завантажити сертифікат" display="Завантажити сертифікат"/>
    <hyperlink ref="C201" r:id="rId200" tooltip="Завантажити сертифікат" display="Завантажити сертифікат"/>
    <hyperlink ref="C202" r:id="rId201" tooltip="Завантажити сертифікат" display="Завантажити сертифікат"/>
    <hyperlink ref="C203" r:id="rId202" tooltip="Завантажити сертифікат" display="Завантажити сертифікат"/>
    <hyperlink ref="C204" r:id="rId203" tooltip="Завантажити сертифікат" display="Завантажити сертифікат"/>
    <hyperlink ref="C205" r:id="rId204" tooltip="Завантажити сертифікат" display="Завантажити сертифікат"/>
    <hyperlink ref="C206" r:id="rId205" tooltip="Завантажити сертифікат" display="Завантажити сертифікат"/>
    <hyperlink ref="C207" r:id="rId206" tooltip="Завантажити сертифікат" display="Завантажити сертифікат"/>
    <hyperlink ref="C208" r:id="rId207" tooltip="Завантажити сертифікат" display="Завантажити сертифікат"/>
    <hyperlink ref="C209" r:id="rId208" tooltip="Завантажити сертифікат" display="Завантажити сертифікат"/>
    <hyperlink ref="C210" r:id="rId209" tooltip="Завантажити сертифікат" display="Завантажити сертифікат"/>
    <hyperlink ref="C211" r:id="rId210" tooltip="Завантажити сертифікат" display="Завантажити сертифікат"/>
    <hyperlink ref="C212" r:id="rId211" tooltip="Завантажити сертифікат" display="Завантажити сертифікат"/>
    <hyperlink ref="C213" r:id="rId212" tooltip="Завантажити сертифікат" display="Завантажити сертифікат"/>
    <hyperlink ref="C214" r:id="rId213" tooltip="Завантажити сертифікат" display="Завантажити сертифікат"/>
    <hyperlink ref="C215" r:id="rId214" tooltip="Завантажити сертифікат" display="Завантажити сертифікат"/>
    <hyperlink ref="C216" r:id="rId215" tooltip="Завантажити сертифікат" display="Завантажити сертифікат"/>
    <hyperlink ref="C217" r:id="rId216" tooltip="Завантажити сертифікат" display="Завантажити сертифікат"/>
    <hyperlink ref="C218" r:id="rId217" tooltip="Завантажити сертифікат" display="Завантажити сертифікат"/>
    <hyperlink ref="C219" r:id="rId218" tooltip="Завантажити сертифікат" display="Завантажити сертифікат"/>
    <hyperlink ref="C220" r:id="rId219" tooltip="Завантажити сертифікат" display="Завантажити сертифікат"/>
    <hyperlink ref="C221" r:id="rId220" tooltip="Завантажити сертифікат" display="Завантажити сертифікат"/>
    <hyperlink ref="C222" r:id="rId221" tooltip="Завантажити сертифікат" display="Завантажити сертифікат"/>
    <hyperlink ref="C223" r:id="rId222" tooltip="Завантажити сертифікат" display="Завантажити сертифікат"/>
    <hyperlink ref="C224" r:id="rId223" tooltip="Завантажити сертифікат" display="Завантажити сертифікат"/>
    <hyperlink ref="C225" r:id="rId224" tooltip="Завантажити сертифікат" display="Завантажити сертифікат"/>
    <hyperlink ref="C226" r:id="rId225" tooltip="Завантажити сертифікат" display="Завантажити сертифікат"/>
    <hyperlink ref="C227" r:id="rId226" tooltip="Завантажити сертифікат" display="Завантажити сертифікат"/>
    <hyperlink ref="C228" r:id="rId227" tooltip="Завантажити сертифікат" display="Завантажити сертифікат"/>
    <hyperlink ref="C229" r:id="rId228" tooltip="Завантажити сертифікат" display="Завантажити сертифікат"/>
    <hyperlink ref="C230" r:id="rId229" tooltip="Завантажити сертифікат" display="Завантажити сертифікат"/>
    <hyperlink ref="C231" r:id="rId230" tooltip="Завантажити сертифікат" display="Завантажити сертифікат"/>
    <hyperlink ref="C232" r:id="rId231" tooltip="Завантажити сертифікат" display="Завантажити сертифікат"/>
    <hyperlink ref="C233" r:id="rId232" tooltip="Завантажити сертифікат" display="Завантажити сертифікат"/>
    <hyperlink ref="C234" r:id="rId233" tooltip="Завантажити сертифікат" display="Завантажити сертифікат"/>
    <hyperlink ref="C235" r:id="rId234" tooltip="Завантажити сертифікат" display="Завантажити сертифікат"/>
    <hyperlink ref="C236" r:id="rId235" tooltip="Завантажити сертифікат" display="Завантажити сертифікат"/>
    <hyperlink ref="C237" r:id="rId236" tooltip="Завантажити сертифікат" display="Завантажити сертифікат"/>
    <hyperlink ref="C238" r:id="rId237" tooltip="Завантажити сертифікат" display="Завантажити сертифікат"/>
    <hyperlink ref="C239" r:id="rId238" tooltip="Завантажити сертифікат" display="Завантажити сертифікат"/>
    <hyperlink ref="C240" r:id="rId239" tooltip="Завантажити сертифікат" display="Завантажити сертифікат"/>
    <hyperlink ref="C241" r:id="rId240" tooltip="Завантажити сертифікат" display="Завантажити сертифікат"/>
    <hyperlink ref="C242" r:id="rId241" tooltip="Завантажити сертифікат" display="Завантажити сертифікат"/>
    <hyperlink ref="C243" r:id="rId242" tooltip="Завантажити сертифікат" display="Завантажити сертифікат"/>
    <hyperlink ref="C244" r:id="rId243" tooltip="Завантажити сертифікат" display="Завантажити сертифікат"/>
    <hyperlink ref="C245" r:id="rId244" tooltip="Завантажити сертифікат" display="Завантажити сертифікат"/>
    <hyperlink ref="C246" r:id="rId245" tooltip="Завантажити сертифікат" display="Завантажити сертифікат"/>
    <hyperlink ref="C247" r:id="rId246" tooltip="Завантажити сертифікат" display="Завантажити сертифікат"/>
    <hyperlink ref="C248" r:id="rId247" tooltip="Завантажити сертифікат" display="Завантажити сертифікат"/>
    <hyperlink ref="C249" r:id="rId248" tooltip="Завантажити сертифікат" display="Завантажити сертифікат"/>
    <hyperlink ref="C250" r:id="rId249" tooltip="Завантажити сертифікат" display="Завантажити сертифікат"/>
    <hyperlink ref="C251" r:id="rId250" tooltip="Завантажити сертифікат" display="Завантажити сертифікат"/>
    <hyperlink ref="C252" r:id="rId251" tooltip="Завантажити сертифікат" display="Завантажити сертифікат"/>
    <hyperlink ref="C253" r:id="rId252" tooltip="Завантажити сертифікат" display="Завантажити сертифікат"/>
    <hyperlink ref="C254" r:id="rId253" tooltip="Завантажити сертифікат" display="Завантажити сертифікат"/>
    <hyperlink ref="C255" r:id="rId254" tooltip="Завантажити сертифікат" display="Завантажити сертифікат"/>
    <hyperlink ref="C256" r:id="rId255" tooltip="Завантажити сертифікат" display="Завантажити сертифікат"/>
    <hyperlink ref="C257" r:id="rId256" tooltip="Завантажити сертифікат" display="Завантажити сертифікат"/>
    <hyperlink ref="C258" r:id="rId257" tooltip="Завантажити сертифікат" display="Завантажити сертифікат"/>
    <hyperlink ref="C259" r:id="rId258" tooltip="Завантажити сертифікат" display="Завантажити сертифікат"/>
    <hyperlink ref="C260" r:id="rId259" tooltip="Завантажити сертифікат" display="Завантажити сертифікат"/>
    <hyperlink ref="C261" r:id="rId260" tooltip="Завантажити сертифікат" display="Завантажити сертифікат"/>
    <hyperlink ref="C262" r:id="rId261" tooltip="Завантажити сертифікат" display="Завантажити сертифікат"/>
    <hyperlink ref="C263" r:id="rId262" tooltip="Завантажити сертифікат" display="Завантажити сертифікат"/>
    <hyperlink ref="C264" r:id="rId263" tooltip="Завантажити сертифікат" display="Завантажити сертифікат"/>
    <hyperlink ref="C265" r:id="rId264" tooltip="Завантажити сертифікат" display="Завантажити сертифікат"/>
    <hyperlink ref="C266" r:id="rId265" tooltip="Завантажити сертифікат" display="Завантажити сертифікат"/>
    <hyperlink ref="C267" r:id="rId266" tooltip="Завантажити сертифікат" display="Завантажити сертифікат"/>
    <hyperlink ref="C268" r:id="rId267" tooltip="Завантажити сертифікат" display="Завантажити сертифікат"/>
    <hyperlink ref="C269" r:id="rId268" tooltip="Завантажити сертифікат" display="Завантажити сертифікат"/>
    <hyperlink ref="C270" r:id="rId269" tooltip="Завантажити сертифікат" display="Завантажити сертифікат"/>
    <hyperlink ref="C271" r:id="rId270" tooltip="Завантажити сертифікат" display="Завантажити сертифікат"/>
    <hyperlink ref="C272" r:id="rId271" tooltip="Завантажити сертифікат" display="Завантажити сертифікат"/>
    <hyperlink ref="C273" r:id="rId272" tooltip="Завантажити сертифікат" display="Завантажити сертифікат"/>
    <hyperlink ref="C274" r:id="rId273" tooltip="Завантажити сертифікат" display="Завантажити сертифікат"/>
    <hyperlink ref="C275" r:id="rId274" tooltip="Завантажити сертифікат" display="Завантажити сертифікат"/>
    <hyperlink ref="C276" r:id="rId275" tooltip="Завантажити сертифікат" display="Завантажити сертифікат"/>
    <hyperlink ref="C277" r:id="rId276" tooltip="Завантажити сертифікат" display="Завантажити сертифікат"/>
    <hyperlink ref="C278" r:id="rId277" tooltip="Завантажити сертифікат" display="Завантажити сертифікат"/>
    <hyperlink ref="C279" r:id="rId278" tooltip="Завантажити сертифікат" display="Завантажити сертифікат"/>
    <hyperlink ref="C280" r:id="rId279" tooltip="Завантажити сертифікат" display="Завантажити сертифікат"/>
    <hyperlink ref="C281" r:id="rId280" tooltip="Завантажити сертифікат" display="Завантажити сертифікат"/>
    <hyperlink ref="C282" r:id="rId281" tooltip="Завантажити сертифікат" display="Завантажити сертифікат"/>
    <hyperlink ref="C283" r:id="rId282" tooltip="Завантажити сертифікат" display="Завантажити сертифікат"/>
    <hyperlink ref="C284" r:id="rId283" tooltip="Завантажити сертифікат" display="Завантажити сертифікат"/>
    <hyperlink ref="C285" r:id="rId284" tooltip="Завантажити сертифікат" display="Завантажити сертифікат"/>
    <hyperlink ref="C286" r:id="rId285" tooltip="Завантажити сертифікат" display="Завантажити сертифікат"/>
    <hyperlink ref="C287" r:id="rId286" tooltip="Завантажити сертифікат" display="Завантажити сертифікат"/>
    <hyperlink ref="C288" r:id="rId287" tooltip="Завантажити сертифікат" display="Завантажити сертифікат"/>
    <hyperlink ref="C289" r:id="rId288" tooltip="Завантажити сертифікат" display="Завантажити сертифікат"/>
    <hyperlink ref="C290" r:id="rId289" tooltip="Завантажити сертифікат" display="Завантажити сертифікат"/>
    <hyperlink ref="C291" r:id="rId290" tooltip="Завантажити сертифікат" display="Завантажити сертифікат"/>
    <hyperlink ref="C292" r:id="rId291" tooltip="Завантажити сертифікат" display="Завантажити сертифікат"/>
    <hyperlink ref="C293" r:id="rId292" tooltip="Завантажити сертифікат" display="Завантажити сертифікат"/>
    <hyperlink ref="C294" r:id="rId293" tooltip="Завантажити сертифікат" display="Завантажити сертифікат"/>
    <hyperlink ref="C295" r:id="rId294" tooltip="Завантажити сертифікат" display="Завантажити сертифікат"/>
    <hyperlink ref="C296" r:id="rId295" tooltip="Завантажити сертифікат" display="Завантажити сертифікат"/>
    <hyperlink ref="C297" r:id="rId296" tooltip="Завантажити сертифікат" display="Завантажити сертифікат"/>
    <hyperlink ref="C298" r:id="rId297" tooltip="Завантажити сертифікат" display="Завантажити сертифікат"/>
    <hyperlink ref="C299" r:id="rId298" tooltip="Завантажити сертифікат" display="Завантажити сертифікат"/>
    <hyperlink ref="C300" r:id="rId299" tooltip="Завантажити сертифікат" display="Завантажити сертифікат"/>
    <hyperlink ref="C301" r:id="rId300" tooltip="Завантажити сертифікат" display="Завантажити сертифікат"/>
    <hyperlink ref="C302" r:id="rId301" tooltip="Завантажити сертифікат" display="Завантажити сертифікат"/>
    <hyperlink ref="C303" r:id="rId302" tooltip="Завантажити сертифікат" display="Завантажити сертифікат"/>
    <hyperlink ref="C304" r:id="rId303" tooltip="Завантажити сертифікат" display="Завантажити сертифікат"/>
    <hyperlink ref="C305" r:id="rId304" tooltip="Завантажити сертифікат" display="Завантажити сертифікат"/>
    <hyperlink ref="C306" r:id="rId305" tooltip="Завантажити сертифікат" display="Завантажити сертифікат"/>
    <hyperlink ref="C307" r:id="rId306" tooltip="Завантажити сертифікат" display="Завантажити сертифікат"/>
    <hyperlink ref="C308" r:id="rId307" tooltip="Завантажити сертифікат" display="Завантажити сертифікат"/>
    <hyperlink ref="C309" r:id="rId308" tooltip="Завантажити сертифікат" display="Завантажити сертифікат"/>
    <hyperlink ref="C310" r:id="rId309" tooltip="Завантажити сертифікат" display="Завантажити сертифікат"/>
    <hyperlink ref="C311" r:id="rId310" tooltip="Завантажити сертифікат" display="Завантажити сертифікат"/>
    <hyperlink ref="C312" r:id="rId311" tooltip="Завантажити сертифікат" display="Завантажити сертифікат"/>
    <hyperlink ref="C313" r:id="rId312" tooltip="Завантажити сертифікат" display="Завантажити сертифікат"/>
    <hyperlink ref="C314" r:id="rId313" tooltip="Завантажити сертифікат" display="Завантажити сертифікат"/>
    <hyperlink ref="C315" r:id="rId314" tooltip="Завантажити сертифікат" display="Завантажити сертифікат"/>
    <hyperlink ref="C316" r:id="rId315" tooltip="Завантажити сертифікат" display="Завантажити сертифікат"/>
    <hyperlink ref="C317" r:id="rId316" tooltip="Завантажити сертифікат" display="Завантажити сертифікат"/>
    <hyperlink ref="C318" r:id="rId317" tooltip="Завантажити сертифікат" display="Завантажити сертифікат"/>
    <hyperlink ref="C319" r:id="rId318" tooltip="Завантажити сертифікат" display="Завантажити сертифікат"/>
    <hyperlink ref="C320" r:id="rId319" tooltip="Завантажити сертифікат" display="Завантажити сертифікат"/>
    <hyperlink ref="C321" r:id="rId320" tooltip="Завантажити сертифікат" display="Завантажити сертифікат"/>
    <hyperlink ref="C322" r:id="rId321" tooltip="Завантажити сертифікат" display="Завантажити сертифікат"/>
    <hyperlink ref="C323" r:id="rId322" tooltip="Завантажити сертифікат" display="Завантажити сертифікат"/>
    <hyperlink ref="C324" r:id="rId323" tooltip="Завантажити сертифікат" display="Завантажити сертифікат"/>
    <hyperlink ref="C325" r:id="rId324" tooltip="Завантажити сертифікат" display="Завантажити сертифікат"/>
    <hyperlink ref="C326" r:id="rId325" tooltip="Завантажити сертифікат" display="Завантажити сертифікат"/>
    <hyperlink ref="C327" r:id="rId326" tooltip="Завантажити сертифікат" display="Завантажити сертифікат"/>
    <hyperlink ref="C328" r:id="rId327" tooltip="Завантажити сертифікат" display="Завантажити сертифікат"/>
    <hyperlink ref="C329" r:id="rId328" tooltip="Завантажити сертифікат" display="Завантажити сертифікат"/>
    <hyperlink ref="C330" r:id="rId329" tooltip="Завантажити сертифікат" display="Завантажити сертифікат"/>
    <hyperlink ref="C331" r:id="rId330" tooltip="Завантажити сертифікат" display="Завантажити сертифікат"/>
    <hyperlink ref="C332" r:id="rId331" tooltip="Завантажити сертифікат" display="Завантажити сертифікат"/>
    <hyperlink ref="C333" r:id="rId332" tooltip="Завантажити сертифікат" display="Завантажити сертифікат"/>
    <hyperlink ref="C334" r:id="rId333" tooltip="Завантажити сертифікат" display="Завантажити сертифікат"/>
    <hyperlink ref="C335" r:id="rId334" tooltip="Завантажити сертифікат" display="Завантажити сертифікат"/>
    <hyperlink ref="C336" r:id="rId335" tooltip="Завантажити сертифікат" display="Завантажити сертифікат"/>
    <hyperlink ref="C337" r:id="rId336" tooltip="Завантажити сертифікат" display="Завантажити сертифікат"/>
    <hyperlink ref="C339" r:id="rId337" tooltip="Завантажити сертифікат" display="Завантажити сертифікат"/>
    <hyperlink ref="C340" r:id="rId338" tooltip="Завантажити сертифікат" display="Завантажити сертифікат"/>
    <hyperlink ref="C341" r:id="rId339" tooltip="Завантажити сертифікат" display="Завантажити сертифікат"/>
    <hyperlink ref="C342" r:id="rId340" tooltip="Завантажити сертифікат" display="Завантажити сертифікат"/>
    <hyperlink ref="C343" r:id="rId341" tooltip="Завантажити сертифікат" display="Завантажити сертифікат"/>
    <hyperlink ref="C344" r:id="rId342" tooltip="Завантажити сертифікат" display="Завантажити сертифікат"/>
    <hyperlink ref="C345" r:id="rId343" tooltip="Завантажити сертифікат" display="Завантажити сертифікат"/>
    <hyperlink ref="C346" r:id="rId344" tooltip="Завантажити сертифікат" display="Завантажити сертифікат"/>
    <hyperlink ref="C347" r:id="rId345" tooltip="Завантажити сертифікат" display="Завантажити сертифікат"/>
    <hyperlink ref="C338" r:id="rId346" tooltip="Завантажити сертифікат" display="Завантажити сертифікат"/>
    <hyperlink ref="C348" r:id="rId347" tooltip="Завантажити сертифікат" display="Завантажити сертифікат"/>
  </hyperlinks>
  <pageMargins left="0.7" right="0.7" top="0.75" bottom="0.75" header="0.3" footer="0.3"/>
  <pageSetup orientation="portrait" r:id="rId3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2024-02-01T12:29:42Z</dcterms:created>
  <dcterms:modified xsi:type="dcterms:W3CDTF">2024-02-23T14:21:13Z</dcterms:modified>
  <cp:category/>
</cp:coreProperties>
</file>