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C550" i="1" l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<sst xmlns="http://schemas.openxmlformats.org/spreadsheetml/2006/main" count="552" uniqueCount="543">
  <si>
    <t>Посилання на сертифікат</t>
  </si>
  <si>
    <t>Онищак Вікторія Семенівна</t>
  </si>
  <si>
    <t xml:space="preserve">Миронова Інна Анатоліївна </t>
  </si>
  <si>
    <t>Міщенко Сергій</t>
  </si>
  <si>
    <t>Замкова Світлана Миколаївна</t>
  </si>
  <si>
    <t>Єськова Анжела Миколаївна</t>
  </si>
  <si>
    <t>Соловйова Ірина</t>
  </si>
  <si>
    <t>Осьмуха Галина</t>
  </si>
  <si>
    <t>Риб'янець Маріанна</t>
  </si>
  <si>
    <t>Чехута Валентина</t>
  </si>
  <si>
    <t>Михайличенко Алла Володимирівна</t>
  </si>
  <si>
    <t>Зуй Ольга Валентинівна</t>
  </si>
  <si>
    <t>Яблонський Вадим Віталійович</t>
  </si>
  <si>
    <t>Данілова Світлана Юріївна</t>
  </si>
  <si>
    <t xml:space="preserve">Кохно Людмила Сергіївна </t>
  </si>
  <si>
    <t>Хаблак Микола Григорович</t>
  </si>
  <si>
    <t xml:space="preserve"> Шевчук Петро Сергійович</t>
  </si>
  <si>
    <t>Дубова Людмила Анатоліївна</t>
  </si>
  <si>
    <t xml:space="preserve">Зацаринна Наталія Петрівна </t>
  </si>
  <si>
    <t xml:space="preserve"> Сліпченко Олексій Ігорович </t>
  </si>
  <si>
    <t>Бодягіна Лілія</t>
  </si>
  <si>
    <t>Мінченко Наталя</t>
  </si>
  <si>
    <t xml:space="preserve"> Урбанська Ірина</t>
  </si>
  <si>
    <t>Сторощук Марія</t>
  </si>
  <si>
    <t xml:space="preserve"> Антонюк Світлана</t>
  </si>
  <si>
    <t xml:space="preserve">Ткаченко Люлмила Валентинівна </t>
  </si>
  <si>
    <t xml:space="preserve">Фрунт Марина Сергіївна </t>
  </si>
  <si>
    <t>Висоцька Яна</t>
  </si>
  <si>
    <t xml:space="preserve">Дяченко Ірина Валентинівна </t>
  </si>
  <si>
    <t>Пиженко Тамара</t>
  </si>
  <si>
    <t>Парубець Олена Миколаївна</t>
  </si>
  <si>
    <t>Єсауленко Кирило Миколайович</t>
  </si>
  <si>
    <t xml:space="preserve">Шевченко Ольга </t>
  </si>
  <si>
    <t>Малішенко Світлана Валеріївна</t>
  </si>
  <si>
    <t>Вовденко Оксана</t>
  </si>
  <si>
    <t xml:space="preserve">Залозна Владислава Анатоліївна </t>
  </si>
  <si>
    <t>Цікава Наталія Анатоліївна</t>
  </si>
  <si>
    <t>Квашко Алла Анатоліївна</t>
  </si>
  <si>
    <t>Мельник Людмила Миколаївна</t>
  </si>
  <si>
    <t xml:space="preserve">Гринаш Лілія Петрівна </t>
  </si>
  <si>
    <t>Деркач Анна Миколаївна</t>
  </si>
  <si>
    <t>Козачок Алла Василівна</t>
  </si>
  <si>
    <t>Нагірна Тетяна Василівна</t>
  </si>
  <si>
    <t xml:space="preserve">Гома Анна </t>
  </si>
  <si>
    <t xml:space="preserve">Крепочина Тетяна </t>
  </si>
  <si>
    <t>Мангул Христина</t>
  </si>
  <si>
    <t>Шевченко Олена Романівна</t>
  </si>
  <si>
    <t>Вовченко Тетяна іванівна</t>
  </si>
  <si>
    <t>Кравець Євгеній Іванович</t>
  </si>
  <si>
    <t>Макаренко Олексій Анатолійович</t>
  </si>
  <si>
    <t>Швидка Марина Сергіївна</t>
  </si>
  <si>
    <t xml:space="preserve">Розгонюк Тетяна Володимирівна </t>
  </si>
  <si>
    <t xml:space="preserve">Бабак Тетяна Володимирівна </t>
  </si>
  <si>
    <t>Ткачова Оксана</t>
  </si>
  <si>
    <t>Шевченко Світлана Вікторівна</t>
  </si>
  <si>
    <t>Кравчук Зінаїда Іванівна</t>
  </si>
  <si>
    <t>Минич Юлія Василівна</t>
  </si>
  <si>
    <t xml:space="preserve"> Долішня Інна</t>
  </si>
  <si>
    <t>Гнатенко Тетяна</t>
  </si>
  <si>
    <t>Давискиба Сергій</t>
  </si>
  <si>
    <t>Цимбалюк Олена</t>
  </si>
  <si>
    <t>Усик Любов</t>
  </si>
  <si>
    <t xml:space="preserve">Деркач Назар </t>
  </si>
  <si>
    <t>Ковель Олександра</t>
  </si>
  <si>
    <t>Зварич Сніжана</t>
  </si>
  <si>
    <t>Кайнара Гліб</t>
  </si>
  <si>
    <t>Буренок Наталія</t>
  </si>
  <si>
    <t>Насадюк Оксана</t>
  </si>
  <si>
    <t xml:space="preserve">Апрод Катерина Олегівна </t>
  </si>
  <si>
    <t>Ізвєкова Анастасія</t>
  </si>
  <si>
    <t>Янкевич Станіслав Дмитрович</t>
  </si>
  <si>
    <t>Яворська Тетяна Миколаївна</t>
  </si>
  <si>
    <t xml:space="preserve"> Осадча Юлія Євгенівна</t>
  </si>
  <si>
    <t xml:space="preserve"> Самчук Галина</t>
  </si>
  <si>
    <t>Тимощук Валентина</t>
  </si>
  <si>
    <t>Токар Марина</t>
  </si>
  <si>
    <t>Свірщ Наталія</t>
  </si>
  <si>
    <t>Яблонський Вадим</t>
  </si>
  <si>
    <t>Стукало Ольга Олександрівна</t>
  </si>
  <si>
    <t>Лабінцева Олена Петрівна</t>
  </si>
  <si>
    <t>Загика Тетяна Григорівна</t>
  </si>
  <si>
    <t>Андросович Тетяна</t>
  </si>
  <si>
    <t xml:space="preserve">Маначинська Юлія Анатоліївна </t>
  </si>
  <si>
    <t>Мартинюк Ганна Іванівна</t>
  </si>
  <si>
    <t>Шевченко Анна, Шията Ірина</t>
  </si>
  <si>
    <t>Єрмакова Анна Олександрівна</t>
  </si>
  <si>
    <t>Захарченко Марина Григорівна</t>
  </si>
  <si>
    <t xml:space="preserve">Безлепкіна Марина Олександрівна </t>
  </si>
  <si>
    <t>Жила Маріна Олександрівна</t>
  </si>
  <si>
    <t>Сачук Надія Василівна</t>
  </si>
  <si>
    <t xml:space="preserve">Синиця Юлія Сергіївна </t>
  </si>
  <si>
    <t>Птіцина Лариса Анатоліївна</t>
  </si>
  <si>
    <t>Меліхов Євгеній Валентинович</t>
  </si>
  <si>
    <t>Макаренко Андрій Петрович</t>
  </si>
  <si>
    <t>Попович Юлія Антонівна</t>
  </si>
  <si>
    <t xml:space="preserve">Клименко Ганна Василівна </t>
  </si>
  <si>
    <t>Меліхова Тетяна Олегівна</t>
  </si>
  <si>
    <t>Андронюк Наталія Іванівна</t>
  </si>
  <si>
    <t>Кордуба Наталія</t>
  </si>
  <si>
    <t>Кобзаренко Маргарита</t>
  </si>
  <si>
    <t>Чернега Інна Василівна</t>
  </si>
  <si>
    <t>МАТЕРИНСЬКА ІРИНА ВЯЧЕСЛАВІВНА</t>
  </si>
  <si>
    <t>ТКАЧЕНКО АНАТОЛІЙ ГРИГОРОВИЧ</t>
  </si>
  <si>
    <t xml:space="preserve">ШПОНЬКА АННА ОЛЕКСАНДРІВНА </t>
  </si>
  <si>
    <t>Складановська Віта Володимирівна</t>
  </si>
  <si>
    <t>Гритчина Олена Анатоліївна</t>
  </si>
  <si>
    <t>Дашко Олена Сергіївна</t>
  </si>
  <si>
    <t>Лакша Наталія Юріївна</t>
  </si>
  <si>
    <t>Малицька Ярослава Ігорівна</t>
  </si>
  <si>
    <t xml:space="preserve">Ткаченко Тетяна Олександрівна </t>
  </si>
  <si>
    <t>Музичка Наталія Сергіївна</t>
  </si>
  <si>
    <t xml:space="preserve">Савін Олександр Володимирович </t>
  </si>
  <si>
    <t>Ніколаєнко Вікторія</t>
  </si>
  <si>
    <t>Гарасим Марина Сергіївна</t>
  </si>
  <si>
    <t>Омельчук Анастасія</t>
  </si>
  <si>
    <t>Аніпченко Анна</t>
  </si>
  <si>
    <t>Матвєєва Надія Юріївна</t>
  </si>
  <si>
    <t>Жолнер Анастасія Ігорівна</t>
  </si>
  <si>
    <t>Власенко Світлана Вікторівна</t>
  </si>
  <si>
    <t>Абрамова Ірина Миколаївна</t>
  </si>
  <si>
    <t>Здоровко Людмила Олександрівна</t>
  </si>
  <si>
    <t>Попкова Юлія Юріївна</t>
  </si>
  <si>
    <t>Кладова Світлана Миколаївна</t>
  </si>
  <si>
    <t>Печенко Світлана Миколаївна</t>
  </si>
  <si>
    <t xml:space="preserve"> Романенко Олександр Іванович</t>
  </si>
  <si>
    <t>Дюхіна Наталія Іллівна</t>
  </si>
  <si>
    <t>Білинський Віктор Анатолійович</t>
  </si>
  <si>
    <t>Живець Алла Миколаївна</t>
  </si>
  <si>
    <t>Наконечна Вікторія Іванівна</t>
  </si>
  <si>
    <t>Ротань Наталя Вікторівна</t>
  </si>
  <si>
    <t>Чебукін Юрій Владиславович</t>
  </si>
  <si>
    <t>Бойчук Михайло</t>
  </si>
  <si>
    <t>Мельник Тарас</t>
  </si>
  <si>
    <t>Данилов Валерій</t>
  </si>
  <si>
    <t>Ковальчук Світлана</t>
  </si>
  <si>
    <t>Сніжанна Сергіївна Гриценюк</t>
  </si>
  <si>
    <t>Валентина Михайлівна Матвієнко</t>
  </si>
  <si>
    <t>Батрак Аліна Русланівна</t>
  </si>
  <si>
    <t>Гринько Олена Леонідівна</t>
  </si>
  <si>
    <t>Комліченко Оксана Олександрівна</t>
  </si>
  <si>
    <t>Надія Миколаївна Єрохіна</t>
  </si>
  <si>
    <t>Щедра Людмила Григорівна</t>
  </si>
  <si>
    <t>Захарчук Марина</t>
  </si>
  <si>
    <t>Гавриленко Ольга Миколаївна</t>
  </si>
  <si>
    <t>Заскальнюк Роман Юрійович</t>
  </si>
  <si>
    <t xml:space="preserve">Рожкова Людмила </t>
  </si>
  <si>
    <t>Демченко Світлана</t>
  </si>
  <si>
    <t>Арута Валентина</t>
  </si>
  <si>
    <t xml:space="preserve">Шостак Наталія Анатоліївна </t>
  </si>
  <si>
    <t xml:space="preserve">Скрипка Юлія Сергіївна </t>
  </si>
  <si>
    <t>Долецька Лідія</t>
  </si>
  <si>
    <t>Таран Ростислав</t>
  </si>
  <si>
    <t>Парфенюк Анна</t>
  </si>
  <si>
    <t>Ангелов Олег</t>
  </si>
  <si>
    <t>Понтус Алла Миколаївна</t>
  </si>
  <si>
    <t>Москаленко Наталія Сергіївна</t>
  </si>
  <si>
    <t>Борзяк Ірина Михайлівна</t>
  </si>
  <si>
    <t>Турило Анатолій Михайлович</t>
  </si>
  <si>
    <t>Короленко Сталіна Миколаївна</t>
  </si>
  <si>
    <t>Кашубіна Юлія Богданівна</t>
  </si>
  <si>
    <t>Святенко Сергій Володимирович</t>
  </si>
  <si>
    <t>Короленко Ріта Вікторівна</t>
  </si>
  <si>
    <t>Українець Марина</t>
  </si>
  <si>
    <t>Ткачук Наталія Миколаївна</t>
  </si>
  <si>
    <t>Володимир ВОРОНЯНСЬКИЙ</t>
  </si>
  <si>
    <t>Галина МИКИТЕНКО</t>
  </si>
  <si>
    <t>Любов ПАВЛОВИЧ</t>
  </si>
  <si>
    <t>Олена МАРЧЕНКО</t>
  </si>
  <si>
    <t>Олександра Скакун</t>
  </si>
  <si>
    <t>Тетяна Яремчук</t>
  </si>
  <si>
    <t>Світлана Шаповалова</t>
  </si>
  <si>
    <t>Олена Запорожець</t>
  </si>
  <si>
    <t>Калусенко Валентина Вікторівна</t>
  </si>
  <si>
    <t>Довбуш Ніна Євгенівна</t>
  </si>
  <si>
    <t>Деміденко Людмила Степанівна</t>
  </si>
  <si>
    <t>Людмила Сьомик-Жураківська</t>
  </si>
  <si>
    <t>Ольга СИДОРИНА</t>
  </si>
  <si>
    <t xml:space="preserve">Кісільова Тетяна Олександрівна </t>
  </si>
  <si>
    <t>Сущенко Валентина</t>
  </si>
  <si>
    <t>Бєкетова Євгенія Леонідівна</t>
  </si>
  <si>
    <t>Слюсар Діана Григорівна</t>
  </si>
  <si>
    <t>Присяжнюк Таїсія Василівна</t>
  </si>
  <si>
    <t>Цибок Валентина Олександрівна</t>
  </si>
  <si>
    <t>Гнатовська Тетяна Миколаївна</t>
  </si>
  <si>
    <t>Шаповалова Олена Вікторівна</t>
  </si>
  <si>
    <t>Куденко Галина Олександрівна</t>
  </si>
  <si>
    <t>Шепелюк Леся</t>
  </si>
  <si>
    <t>Поліщук Марина Петрівна</t>
  </si>
  <si>
    <t>Строчка Євгенія Віталіївна</t>
  </si>
  <si>
    <t>Сліпенко Ірина Володимирівна</t>
  </si>
  <si>
    <t>Гребнева Ірина Георгіївна</t>
  </si>
  <si>
    <t>Сороколіт Валентина Яківна</t>
  </si>
  <si>
    <t>Бабаян Анна</t>
  </si>
  <si>
    <t>Кривобок Ярослав</t>
  </si>
  <si>
    <t>Міняйло Наталія Василівна</t>
  </si>
  <si>
    <t xml:space="preserve">Михайловський Олександр </t>
  </si>
  <si>
    <t>Каблюк Анна</t>
  </si>
  <si>
    <t>Міненко Ілона</t>
  </si>
  <si>
    <t>Пероганич Олена</t>
  </si>
  <si>
    <t xml:space="preserve">Панаріна Єлизавета </t>
  </si>
  <si>
    <t>Мокіна Олександра</t>
  </si>
  <si>
    <t>Тесленко Людмила Василівна</t>
  </si>
  <si>
    <t>Крилатова Діана Ігорівна</t>
  </si>
  <si>
    <t>Метельська Наталія Миколаївна</t>
  </si>
  <si>
    <t xml:space="preserve">Мітько Віталій Васильович </t>
  </si>
  <si>
    <t>Шендрик Людмила Миколаївна</t>
  </si>
  <si>
    <t>Калган Михайло Сергійович</t>
  </si>
  <si>
    <t>Бойко Юлія</t>
  </si>
  <si>
    <t>Шатова Олена</t>
  </si>
  <si>
    <t>Савченко Інна Миколаївна</t>
  </si>
  <si>
    <t>Стібель Володимир Михайлович</t>
  </si>
  <si>
    <t xml:space="preserve"> Глушок Руслан Романович</t>
  </si>
  <si>
    <t>Шестак Олександра Григорівна</t>
  </si>
  <si>
    <t>Кучеренко Ірина Володимирівна</t>
  </si>
  <si>
    <t xml:space="preserve"> Гнилякевич Ірина</t>
  </si>
  <si>
    <t>Завадюк Ольга</t>
  </si>
  <si>
    <t>Пацай Наталія</t>
  </si>
  <si>
    <t>Біла Альона Олексіївна</t>
  </si>
  <si>
    <t>Дрюченко Ольга Сергіївна</t>
  </si>
  <si>
    <t>Караман Катерина Сергіївна</t>
  </si>
  <si>
    <t>Семенець Єлизавета</t>
  </si>
  <si>
    <t xml:space="preserve"> Чулюкова Олена Львівна</t>
  </si>
  <si>
    <t>Шастін Наталія Григорівна</t>
  </si>
  <si>
    <t>Садієр Наталія Василівна</t>
  </si>
  <si>
    <t>Літв'якова Інна</t>
  </si>
  <si>
    <t>Матюха Альона</t>
  </si>
  <si>
    <t>Погрибенко Валентина</t>
  </si>
  <si>
    <t>Шаповал Олена</t>
  </si>
  <si>
    <t>Васильєва Наталія</t>
  </si>
  <si>
    <t>Безклинська Катерина</t>
  </si>
  <si>
    <t>Горошко Вікторія Леонідівна</t>
  </si>
  <si>
    <t>Локошко Людмила Анатоліївна</t>
  </si>
  <si>
    <t>Скрипка Дар'я Миколаївна</t>
  </si>
  <si>
    <t>Оліферук Олена Веніамінівна</t>
  </si>
  <si>
    <t xml:space="preserve">Котубей Владислав Васильович </t>
  </si>
  <si>
    <t>Яржомбек Олександр Сергійович</t>
  </si>
  <si>
    <t>Бошинда Ігор Михайлович</t>
  </si>
  <si>
    <t>Бербеца Віра Володимирівна</t>
  </si>
  <si>
    <t>Ємець Ярослава Володимирівна</t>
  </si>
  <si>
    <t>Демчук Ганна Миронівна</t>
  </si>
  <si>
    <t>Ярич Світлана Ярославівна</t>
  </si>
  <si>
    <t>Колодницька Марія Михайлівна</t>
  </si>
  <si>
    <t>Близнюк Аліна Олегівна</t>
  </si>
  <si>
    <t>Мороз Людмила Василівна</t>
  </si>
  <si>
    <t>Масалова Тетяна Іванівна</t>
  </si>
  <si>
    <t>Диннікова Наталія Миколаївна</t>
  </si>
  <si>
    <t>Ванцова Алла Володимирівна</t>
  </si>
  <si>
    <t>Бублик Оксана Олексіївна</t>
  </si>
  <si>
    <t>Бадзюк Валентина</t>
  </si>
  <si>
    <t>Курганова Ірина Михайлівна</t>
  </si>
  <si>
    <t>Васильєв Денис</t>
  </si>
  <si>
    <t>Берест Мар'яна Василівна</t>
  </si>
  <si>
    <t>Рябченко Ірина</t>
  </si>
  <si>
    <t>Дмитрієва Тетяна Львівна</t>
  </si>
  <si>
    <t>Бабій Ольга</t>
  </si>
  <si>
    <t xml:space="preserve">Двигун Любов Павлівна </t>
  </si>
  <si>
    <t>Вовканець Дарина Іванівна</t>
  </si>
  <si>
    <t>Васильєва Андріана Геннадіївна</t>
  </si>
  <si>
    <t>Мурских Тетяна Вікторівна</t>
  </si>
  <si>
    <t xml:space="preserve">Бабич Світлана </t>
  </si>
  <si>
    <t xml:space="preserve">Фора Анна Володимирівна </t>
  </si>
  <si>
    <t>Гамлій Василина Василівна</t>
  </si>
  <si>
    <t>Польова Ніла Сергіївна</t>
  </si>
  <si>
    <t>Валова Юлія Олександрівна</t>
  </si>
  <si>
    <t>Черняк Ольга</t>
  </si>
  <si>
    <t>Каменюка Марина Олександрівна</t>
  </si>
  <si>
    <t>Єрмолаєва Віра</t>
  </si>
  <si>
    <t xml:space="preserve">Гайдаш Аліна Ігорівна </t>
  </si>
  <si>
    <t>Вахник Юлія Андріївна</t>
  </si>
  <si>
    <t xml:space="preserve">Кусій Катерина </t>
  </si>
  <si>
    <t>Поліщук Оксана Василівна</t>
  </si>
  <si>
    <t>Салтикова Олеся</t>
  </si>
  <si>
    <t>Сердюк Тетяна</t>
  </si>
  <si>
    <t>Куліковська Анастасія</t>
  </si>
  <si>
    <t xml:space="preserve">Ярошенко Олена Володимирівна </t>
  </si>
  <si>
    <t>Марич Аліна</t>
  </si>
  <si>
    <t>Семенюк Юліанна</t>
  </si>
  <si>
    <t xml:space="preserve">Ісаєва Лариса  </t>
  </si>
  <si>
    <t>Сивокоз Оксана</t>
  </si>
  <si>
    <t>Устименко Маргарита</t>
  </si>
  <si>
    <t>Жданюк Олена Олегівна</t>
  </si>
  <si>
    <t>Марченко Світлана Володимирівна</t>
  </si>
  <si>
    <t>Лисенко Ірина Іванівна</t>
  </si>
  <si>
    <t>Назінкіна Любов</t>
  </si>
  <si>
    <t>Сурмак Людмила</t>
  </si>
  <si>
    <t>Каленіченко Оксана</t>
  </si>
  <si>
    <t>Стеценко Олена Олексіївна</t>
  </si>
  <si>
    <t xml:space="preserve"> Клепач Віта Миколаївна</t>
  </si>
  <si>
    <t>Коневський Владислав Вікторович</t>
  </si>
  <si>
    <t>Новоселецька Таміла Володимирівна</t>
  </si>
  <si>
    <t>Наталія Володимирівна Нечитайло</t>
  </si>
  <si>
    <t>Ольга Іванівна Хміль</t>
  </si>
  <si>
    <t>Олена Федорівна Коханова</t>
  </si>
  <si>
    <t>Світлана Сергіївна Івах</t>
  </si>
  <si>
    <t>Скрипник Катерина Іванівна</t>
  </si>
  <si>
    <t>Пугач Юрій</t>
  </si>
  <si>
    <t>Маслак Наталія</t>
  </si>
  <si>
    <t>Шалигіна Ірина</t>
  </si>
  <si>
    <t xml:space="preserve">Синявін Олександр Миколайович </t>
  </si>
  <si>
    <t>Бровко Лариса Василівна</t>
  </si>
  <si>
    <t>Божко Надія Валеріївна</t>
  </si>
  <si>
    <t>Загуба Людмила Павлівна</t>
  </si>
  <si>
    <t>Геєнко Михайло</t>
  </si>
  <si>
    <t>Чувашова Валентина Юріївна</t>
  </si>
  <si>
    <t xml:space="preserve">Посоха Надія Миколаївна </t>
  </si>
  <si>
    <t>Руденко Оксана Анатоліївна</t>
  </si>
  <si>
    <t>Григораш Тетяна</t>
  </si>
  <si>
    <t>Єрмакова Наталя, Стяглик Наталя</t>
  </si>
  <si>
    <t>Бородіна Катерина Дмитрівна</t>
  </si>
  <si>
    <t>Кундиус Олександр Вячеславович</t>
  </si>
  <si>
    <t>Наталія Володимирівна Губинська</t>
  </si>
  <si>
    <t xml:space="preserve">Волошина Юлія Анатоліївна </t>
  </si>
  <si>
    <t>Мордвінова Анастасія</t>
  </si>
  <si>
    <t>Решетнік Ольга,</t>
  </si>
  <si>
    <t>Клєйманов Владислав</t>
  </si>
  <si>
    <t>Будник Альона</t>
  </si>
  <si>
    <t>Мережко Тетяна</t>
  </si>
  <si>
    <t>Коваль Ольга</t>
  </si>
  <si>
    <t>Пирожок Галина</t>
  </si>
  <si>
    <t>Ладан Сергій</t>
  </si>
  <si>
    <t xml:space="preserve">Миколаєнко Вадим Валерійович </t>
  </si>
  <si>
    <t>Пилипенко Світлана Степанівна</t>
  </si>
  <si>
    <t>Провозюк Руслана</t>
  </si>
  <si>
    <t>Матюшенко Ольга</t>
  </si>
  <si>
    <t>Рис Тетяна Василівна</t>
  </si>
  <si>
    <t>Стень Уляна Володимирівна</t>
  </si>
  <si>
    <t>Кришталь Галина Олександрівна</t>
  </si>
  <si>
    <t>Макущенко Сергій Олександрович</t>
  </si>
  <si>
    <t>Кравченко Аліна Андріївна</t>
  </si>
  <si>
    <t>Буряк Владислав Віталійович</t>
  </si>
  <si>
    <t>Мєрцалова Вікторія Володимирівна</t>
  </si>
  <si>
    <t>Біловолова Ніна Олександрівна</t>
  </si>
  <si>
    <t>Крамчанинова Поліна Євгеніївна</t>
  </si>
  <si>
    <t>Шпинюк Тетяна Анатоліївна</t>
  </si>
  <si>
    <t>Ілюк Руслана Дмитрівна</t>
  </si>
  <si>
    <t>Каліна Ірина Іванівна</t>
  </si>
  <si>
    <t>Брюховецька Ірина Олександрівна</t>
  </si>
  <si>
    <t>Пирог Віктор Володимирович</t>
  </si>
  <si>
    <t>Тімко Наталія Іванівна</t>
  </si>
  <si>
    <t>Чередниченко Ганна Михайлівна</t>
  </si>
  <si>
    <t>Маціборська Людмила</t>
  </si>
  <si>
    <t xml:space="preserve">Захарченко Валентина </t>
  </si>
  <si>
    <t xml:space="preserve">Ярцева Олена </t>
  </si>
  <si>
    <t>Чичикалова Ірина Едуардівна</t>
  </si>
  <si>
    <t>Дегтярьова Оксана Василівна</t>
  </si>
  <si>
    <t>Бельська Наталія Дем'янівна</t>
  </si>
  <si>
    <t>Сліпенький Юрій</t>
  </si>
  <si>
    <t>Топчій Анастасія Олександрівна</t>
  </si>
  <si>
    <t>Бранько Віліра Вікторівна</t>
  </si>
  <si>
    <t>Драб Тетяна Сергіївна</t>
  </si>
  <si>
    <t>Панасюк Наталія Володимирівна</t>
  </si>
  <si>
    <t>Ярич Ігор Ярославович</t>
  </si>
  <si>
    <t>Богдан Марина Анатоліївна</t>
  </si>
  <si>
    <t>Панасюк Андрій Іванович</t>
  </si>
  <si>
    <t>Білицька Надія Дмитрівна</t>
  </si>
  <si>
    <t>Томіцький Олег Андрійович</t>
  </si>
  <si>
    <t>Вацюк Юлія Олексіївна</t>
  </si>
  <si>
    <t>Кизима Олег Зіновійович</t>
  </si>
  <si>
    <t>Бороненко Валентина Сергіївна</t>
  </si>
  <si>
    <t xml:space="preserve"> Витишин Тетяна Юріївна</t>
  </si>
  <si>
    <t xml:space="preserve"> Кардаш Лілія Степанівна</t>
  </si>
  <si>
    <t>Мазуренко Дмитро</t>
  </si>
  <si>
    <t>Кубальська Ульяна</t>
  </si>
  <si>
    <t xml:space="preserve">Кабарчук Поліна Андріївна </t>
  </si>
  <si>
    <t>Головко Світлана Володимирівна</t>
  </si>
  <si>
    <t>Кос Ірина Тарасівна</t>
  </si>
  <si>
    <t>Кубальська Олена Юріївна</t>
  </si>
  <si>
    <t>Ткаченко Юлія Євгеніївна</t>
  </si>
  <si>
    <t xml:space="preserve">Зуб Олена Сергіївна </t>
  </si>
  <si>
    <t>Гайворонська Світлана Борисівна</t>
  </si>
  <si>
    <t>Ричкова Марія Сергіївна</t>
  </si>
  <si>
    <t xml:space="preserve">Чеша Алла Олексіївна </t>
  </si>
  <si>
    <t>Сидоренко Таїсія</t>
  </si>
  <si>
    <t>Мєзєнцев Валерій</t>
  </si>
  <si>
    <t xml:space="preserve">Фоменко Кароліна Вадимівна </t>
  </si>
  <si>
    <t>Щербак Ігор Олександрович</t>
  </si>
  <si>
    <t>Дерев'янко Вячеслав Володимирович</t>
  </si>
  <si>
    <t>Плєвакіна Галина</t>
  </si>
  <si>
    <t xml:space="preserve"> Греккер Наталія</t>
  </si>
  <si>
    <t>Поляниця Валерія</t>
  </si>
  <si>
    <t xml:space="preserve"> Димитренко Лариса</t>
  </si>
  <si>
    <t>Задорожна Тетяна Олександрівна</t>
  </si>
  <si>
    <t>Заіц Катерина Олексіївна</t>
  </si>
  <si>
    <t>Кравченко Валентина Вікторівна</t>
  </si>
  <si>
    <t>Безрук Катерина, Ілларіонова Каріна</t>
  </si>
  <si>
    <t>Корнієнко Світлана Іванівна</t>
  </si>
  <si>
    <t>Плетньова Катерина Юріївна</t>
  </si>
  <si>
    <t>Крамар Наталія Григорівна</t>
  </si>
  <si>
    <t>Карпенко Віра Павлівна</t>
  </si>
  <si>
    <t>СТАСЕКНКО Катерина</t>
  </si>
  <si>
    <t xml:space="preserve">Синявіна Юлія Анатоліївна </t>
  </si>
  <si>
    <t>Щавлінська Валентина</t>
  </si>
  <si>
    <t>Отян Яна</t>
  </si>
  <si>
    <t>Сухіна Лілія Миколаївна</t>
  </si>
  <si>
    <t xml:space="preserve">Хазанюк Галина Федорівна </t>
  </si>
  <si>
    <t>Крохмалюк Вікторія</t>
  </si>
  <si>
    <t>Колосова Валентина Володимирівна</t>
  </si>
  <si>
    <t>Соколова Наталія Василівна</t>
  </si>
  <si>
    <t>Чуприна Ольга Миколаївна</t>
  </si>
  <si>
    <t>Нагорняк Анна Юріївна</t>
  </si>
  <si>
    <t>Сідіна Валерія Олександрівна</t>
  </si>
  <si>
    <t>Левченко Марина Сергіївна</t>
  </si>
  <si>
    <t xml:space="preserve">Макущенко Сергій Олександрович </t>
  </si>
  <si>
    <t>Скорик Валентина Миколаївна</t>
  </si>
  <si>
    <t>Бойко Євгенія Володимирівна</t>
  </si>
  <si>
    <t>Жмакіна Валерія Іванівна</t>
  </si>
  <si>
    <t>Стрюкова Юлія Миколаївна</t>
  </si>
  <si>
    <t xml:space="preserve">Кісіль Вікторія Володимирівна </t>
  </si>
  <si>
    <t xml:space="preserve">Сʼєдіна Інна Олегівна </t>
  </si>
  <si>
    <t>Лобода Ольга Павлівна</t>
  </si>
  <si>
    <t>Тимчук Юлія</t>
  </si>
  <si>
    <t>Алєксєєнко Ольга Володимирівна</t>
  </si>
  <si>
    <t xml:space="preserve">Батечко Алла Станіславівна </t>
  </si>
  <si>
    <t xml:space="preserve">Каленик Ізабелла </t>
  </si>
  <si>
    <t>Горбенко Ольга Борисівна</t>
  </si>
  <si>
    <t>Маслова Марія Олександрівна</t>
  </si>
  <si>
    <t>Красноярова Анастасія</t>
  </si>
  <si>
    <t xml:space="preserve">Колодій Мар'яна </t>
  </si>
  <si>
    <t>Салатенко Тетяна Іванівна</t>
  </si>
  <si>
    <t>Соніна Оксана</t>
  </si>
  <si>
    <t xml:space="preserve">Коваль Степан </t>
  </si>
  <si>
    <t>Поліщук Марія Анатоліївна</t>
  </si>
  <si>
    <t xml:space="preserve">Різник Юлія Сергіївна </t>
  </si>
  <si>
    <t>Берус Тетяна Валеріївна</t>
  </si>
  <si>
    <t>Подкопаєва Оксана Володимирівна</t>
  </si>
  <si>
    <t>Ісаєнко Інна Миколаївна</t>
  </si>
  <si>
    <t>Маслянчук Анна Вікторівна</t>
  </si>
  <si>
    <t>Ліщинська Алла Іванівна</t>
  </si>
  <si>
    <t>Кондратюк Анжела Сергіївна</t>
  </si>
  <si>
    <t>Стебко Олена</t>
  </si>
  <si>
    <t>Шумакова Анна</t>
  </si>
  <si>
    <t>Забайрачна Альона</t>
  </si>
  <si>
    <t>Шафран Лілія Ігорівна</t>
  </si>
  <si>
    <t>Козак Ганна Олександрівна</t>
  </si>
  <si>
    <t>Ведмеденко Марина Володимирівна</t>
  </si>
  <si>
    <t>Закорчевна Тетяна Сергіївна</t>
  </si>
  <si>
    <t xml:space="preserve">Гулій Олена </t>
  </si>
  <si>
    <t xml:space="preserve">Герасименко Оксана Миколаївна </t>
  </si>
  <si>
    <t>Яцук Ольга</t>
  </si>
  <si>
    <t xml:space="preserve">Микитенко Аліна Олександрівна </t>
  </si>
  <si>
    <t>Батечко Ольга</t>
  </si>
  <si>
    <t xml:space="preserve">Зеленюк Ольга </t>
  </si>
  <si>
    <t>Жукова Катерина Василівна</t>
  </si>
  <si>
    <t>Дубина Людмила Іванівна</t>
  </si>
  <si>
    <t>Клапцова Інна Володимирівна</t>
  </si>
  <si>
    <t>Зеленська Вікторія</t>
  </si>
  <si>
    <t xml:space="preserve">Бойко Зінаїда </t>
  </si>
  <si>
    <t xml:space="preserve">Андрієвська Тетяна Сергіївна </t>
  </si>
  <si>
    <t xml:space="preserve">Первак Олександр Вікторович </t>
  </si>
  <si>
    <t>Гопанчук Лариса Миколаївна</t>
  </si>
  <si>
    <t xml:space="preserve">Лещук Олена Миколаївна </t>
  </si>
  <si>
    <t>Вільчинська Ольга Миколаївна</t>
  </si>
  <si>
    <t>Мороз Катерина Іванівна</t>
  </si>
  <si>
    <t>Ткаченко Ігор Ігорович</t>
  </si>
  <si>
    <t>Ігнатенко Ольга Миколаївна</t>
  </si>
  <si>
    <t>Брегеда Олена Олександрівна</t>
  </si>
  <si>
    <t>Пиртя Тетяна Олегівна</t>
  </si>
  <si>
    <t>Кокоша Вікторія Миколаївна</t>
  </si>
  <si>
    <t xml:space="preserve">Степанчук Світлана Леонідівна </t>
  </si>
  <si>
    <t xml:space="preserve">Золенко Ірина Володимирівна </t>
  </si>
  <si>
    <t>Ляховенко Наталія Миколаївна</t>
  </si>
  <si>
    <t>Надточій Роман Валерійович</t>
  </si>
  <si>
    <t>Романова Маргарита Олександрівна</t>
  </si>
  <si>
    <t xml:space="preserve"> Бакай Олеся Володимирівна</t>
  </si>
  <si>
    <t>Гриценко Наталія Вікторівна</t>
  </si>
  <si>
    <t xml:space="preserve"> Мельниченко Антоніна Сергіївна</t>
  </si>
  <si>
    <t xml:space="preserve">Ляба Софія Олександрівна </t>
  </si>
  <si>
    <t>Грудницька Наталія Петрівна</t>
  </si>
  <si>
    <t>Аблова Галина Василівна</t>
  </si>
  <si>
    <t xml:space="preserve"> Кондратенко Оксана Віталіївна </t>
  </si>
  <si>
    <t>Подлєсна Оксана Петрівна</t>
  </si>
  <si>
    <t>Савіцька Надія Петрівна</t>
  </si>
  <si>
    <t>Ковальова Тетяна Сергіївна</t>
  </si>
  <si>
    <t>Калюжна  Олена, Шаповал Ангеліна</t>
  </si>
  <si>
    <t>Мазур Наталія Володимирівна</t>
  </si>
  <si>
    <t xml:space="preserve">Мойсюк Юлія Андріївна </t>
  </si>
  <si>
    <t>Шимко Анна Володимирівна</t>
  </si>
  <si>
    <t>Хорольська Людмила Василівна</t>
  </si>
  <si>
    <t>Пархоменко Ольга</t>
  </si>
  <si>
    <t>Мацера Ірина</t>
  </si>
  <si>
    <t>Пилип Олена</t>
  </si>
  <si>
    <t>Данюк Ганна</t>
  </si>
  <si>
    <t>Калабухов Богдан</t>
  </si>
  <si>
    <t>Сорокін Дмитро</t>
  </si>
  <si>
    <t>Чеботар Наталія</t>
  </si>
  <si>
    <t xml:space="preserve"> Сєргєєва Мілена </t>
  </si>
  <si>
    <t>Огір Марія</t>
  </si>
  <si>
    <t xml:space="preserve">Здан Наталія </t>
  </si>
  <si>
    <t>Тимченко Дар'я</t>
  </si>
  <si>
    <t>Зайчук Тіна</t>
  </si>
  <si>
    <t>Пташник Дар'я</t>
  </si>
  <si>
    <t>Огір Мілана</t>
  </si>
  <si>
    <t>Бондарець Ярослав</t>
  </si>
  <si>
    <t xml:space="preserve"> Протиняк Ліна Семенівна</t>
  </si>
  <si>
    <t>Новак Вероніка</t>
  </si>
  <si>
    <t>Тананайко Олена Григорівна</t>
  </si>
  <si>
    <t>Пушкаш Тетяна</t>
  </si>
  <si>
    <t>Медвєдєва Анастасія Сергіївна</t>
  </si>
  <si>
    <t>Семенюк Ольга</t>
  </si>
  <si>
    <t>Горетько Олександр В'ячеславович</t>
  </si>
  <si>
    <t>Витрикуш Галина Ігорівна</t>
  </si>
  <si>
    <t>Маковська Галина Володимирівна</t>
  </si>
  <si>
    <t>Рижкова Світлана Борисівна</t>
  </si>
  <si>
    <t>Сидоренко Марина Миколаївна</t>
  </si>
  <si>
    <t xml:space="preserve">Микитченко Вікторія Вікторівна </t>
  </si>
  <si>
    <t xml:space="preserve">Стрельбіцька Євангеліна </t>
  </si>
  <si>
    <t>Ярмоленко Олена</t>
  </si>
  <si>
    <t>Татарин Ярина Іванівна</t>
  </si>
  <si>
    <t>Коваль Христина Петрівна</t>
  </si>
  <si>
    <t>Нетребчук Лариса Олександрівна</t>
  </si>
  <si>
    <t>Шуліка Олена</t>
  </si>
  <si>
    <t>Зуб Олена</t>
  </si>
  <si>
    <t>Коломоєць Світлана Володимирівна</t>
  </si>
  <si>
    <t xml:space="preserve">Короленко Сталіна Миколаївна </t>
  </si>
  <si>
    <t xml:space="preserve">Дьоміна Валентина Анатоліївна </t>
  </si>
  <si>
    <t xml:space="preserve">Леонтьєва Олена Олександрівна </t>
  </si>
  <si>
    <t>Чорноморець Юлія Олексіївна</t>
  </si>
  <si>
    <t>Лідія Проценко</t>
  </si>
  <si>
    <t>Пильчук Мирослава Вікторівна</t>
  </si>
  <si>
    <t>Савченко Валерія</t>
  </si>
  <si>
    <t xml:space="preserve">Колдунова Ганна Володимирівна </t>
  </si>
  <si>
    <t>Бондаренко Анастасія Віталіївна</t>
  </si>
  <si>
    <t>Лобода Андрій</t>
  </si>
  <si>
    <t>Кравченко Ліна Миколаївна</t>
  </si>
  <si>
    <t>Володько Марина Юріївна</t>
  </si>
  <si>
    <t>Линова Юлія Юріївна</t>
  </si>
  <si>
    <t>Басова Ольга Миколаївна</t>
  </si>
  <si>
    <t>Кузьменко Тетяна Іванівна</t>
  </si>
  <si>
    <t>Фененко Ольга Анатоліївна</t>
  </si>
  <si>
    <t>Соларьова Наталія Олександрівна</t>
  </si>
  <si>
    <t>Людмила Синявська</t>
  </si>
  <si>
    <t xml:space="preserve"> Ольга Гіренко</t>
  </si>
  <si>
    <t>Наталія Уштан</t>
  </si>
  <si>
    <t>Лариса Мірошниченко</t>
  </si>
  <si>
    <t>Ілона Заговора</t>
  </si>
  <si>
    <t xml:space="preserve"> Олена Єфімова</t>
  </si>
  <si>
    <t>Алла Пододня</t>
  </si>
  <si>
    <t xml:space="preserve"> Ольга Давидченко</t>
  </si>
  <si>
    <t>Олена Магро</t>
  </si>
  <si>
    <t>Алена Синявська</t>
  </si>
  <si>
    <t xml:space="preserve">Пасічанський Максим </t>
  </si>
  <si>
    <t>№ з/п</t>
  </si>
  <si>
    <t>Учасник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</si>
</sst>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s1p1e3Do2gvQ8WG7HGul" TargetMode="External"/><Relationship Id="rId21" Type="http://schemas.openxmlformats.org/officeDocument/2006/relationships/hyperlink" Target="https://talan.bank.gov.ua/get-user-certificate/s1p1eaO-4pDcuIjVC1Fy" TargetMode="External"/><Relationship Id="rId324" Type="http://schemas.openxmlformats.org/officeDocument/2006/relationships/hyperlink" Target="https://talan.bank.gov.ua/get-user-certificate/s1p1eHy-28QIXUbfsvMl" TargetMode="External"/><Relationship Id="rId531" Type="http://schemas.openxmlformats.org/officeDocument/2006/relationships/hyperlink" Target="https://talan.bank.gov.ua/get-user-certificate/s1p1emq-6pSJ8e31hVd4" TargetMode="External"/><Relationship Id="rId170" Type="http://schemas.openxmlformats.org/officeDocument/2006/relationships/hyperlink" Target="https://talan.bank.gov.ua/get-user-certificate/s1p1enwYhIxLfVV7HngA" TargetMode="External"/><Relationship Id="rId268" Type="http://schemas.openxmlformats.org/officeDocument/2006/relationships/hyperlink" Target="https://talan.bank.gov.ua/get-user-certificate/s1p1e9BJOb-33dNGuF1s" TargetMode="External"/><Relationship Id="rId475" Type="http://schemas.openxmlformats.org/officeDocument/2006/relationships/hyperlink" Target="https://talan.bank.gov.ua/get-user-certificate/s1p1edVwQD_-OOAgJJbD" TargetMode="External"/><Relationship Id="rId32" Type="http://schemas.openxmlformats.org/officeDocument/2006/relationships/hyperlink" Target="https://talan.bank.gov.ua/get-user-certificate/s1p1ellmK-lTw4ugpUMS" TargetMode="External"/><Relationship Id="rId128" Type="http://schemas.openxmlformats.org/officeDocument/2006/relationships/hyperlink" Target="https://talan.bank.gov.ua/get-user-certificate/s1p1el2UgIVTQybuDSGd" TargetMode="External"/><Relationship Id="rId335" Type="http://schemas.openxmlformats.org/officeDocument/2006/relationships/hyperlink" Target="https://talan.bank.gov.ua/get-user-certificate/s1p1emPGA8zcfamrwUwR" TargetMode="External"/><Relationship Id="rId542" Type="http://schemas.openxmlformats.org/officeDocument/2006/relationships/hyperlink" Target="https://talan.bank.gov.ua/get-user-certificate/s1p1em0Ms9XaoOms3VRX" TargetMode="External"/><Relationship Id="rId181" Type="http://schemas.openxmlformats.org/officeDocument/2006/relationships/hyperlink" Target="https://talan.bank.gov.ua/get-user-certificate/s1p1e114qMOBi9GsV9LF" TargetMode="External"/><Relationship Id="rId402" Type="http://schemas.openxmlformats.org/officeDocument/2006/relationships/hyperlink" Target="https://talan.bank.gov.ua/get-user-certificate/s1p1ef8H_jJ7CovzQZot" TargetMode="External"/><Relationship Id="rId279" Type="http://schemas.openxmlformats.org/officeDocument/2006/relationships/hyperlink" Target="https://talan.bank.gov.ua/get-user-certificate/s1p1epBz7xWppZc_5dH7" TargetMode="External"/><Relationship Id="rId486" Type="http://schemas.openxmlformats.org/officeDocument/2006/relationships/hyperlink" Target="https://talan.bank.gov.ua/get-user-certificate/s1p1eyUXxrlOlktWXX4J" TargetMode="External"/><Relationship Id="rId43" Type="http://schemas.openxmlformats.org/officeDocument/2006/relationships/hyperlink" Target="https://talan.bank.gov.ua/get-user-certificate/s1p1euKaNiILlhPVGFak" TargetMode="External"/><Relationship Id="rId139" Type="http://schemas.openxmlformats.org/officeDocument/2006/relationships/hyperlink" Target="https://talan.bank.gov.ua/get-user-certificate/s1p1eePMiEB_rKyQjkBp" TargetMode="External"/><Relationship Id="rId346" Type="http://schemas.openxmlformats.org/officeDocument/2006/relationships/hyperlink" Target="https://talan.bank.gov.ua/get-user-certificate/s1p1eBlmC5lyR8pKRfU8" TargetMode="External"/><Relationship Id="rId192" Type="http://schemas.openxmlformats.org/officeDocument/2006/relationships/hyperlink" Target="https://talan.bank.gov.ua/get-user-certificate/s1p1eMilAv3OG7H8ERWP" TargetMode="External"/><Relationship Id="rId206" Type="http://schemas.openxmlformats.org/officeDocument/2006/relationships/hyperlink" Target="https://talan.bank.gov.ua/get-user-certificate/s1p1eOUM6FjvMLeIz0Qs" TargetMode="External"/><Relationship Id="rId413" Type="http://schemas.openxmlformats.org/officeDocument/2006/relationships/hyperlink" Target="https://talan.bank.gov.ua/get-user-certificate/s1p1e6VGDg7SE-gVLkwX" TargetMode="External"/><Relationship Id="rId497" Type="http://schemas.openxmlformats.org/officeDocument/2006/relationships/hyperlink" Target="https://talan.bank.gov.ua/get-user-certificate/s1p1ePuEvhAJMfpEIpA9" TargetMode="External"/><Relationship Id="rId12" Type="http://schemas.openxmlformats.org/officeDocument/2006/relationships/hyperlink" Target="https://talan.bank.gov.ua/get-user-certificate/s1p1eC4NDiKw4beDDTUj" TargetMode="External"/><Relationship Id="rId108" Type="http://schemas.openxmlformats.org/officeDocument/2006/relationships/hyperlink" Target="https://talan.bank.gov.ua/get-user-certificate/s1p1eDZt36Ki1d6fYG0L" TargetMode="External"/><Relationship Id="rId315" Type="http://schemas.openxmlformats.org/officeDocument/2006/relationships/hyperlink" Target="https://talan.bank.gov.ua/get-user-certificate/s1p1eMdWs3sOUwvIkSAZ" TargetMode="External"/><Relationship Id="rId357" Type="http://schemas.openxmlformats.org/officeDocument/2006/relationships/hyperlink" Target="https://talan.bank.gov.ua/get-user-certificate/s1p1el-RVX3LuOVlFLtF" TargetMode="External"/><Relationship Id="rId522" Type="http://schemas.openxmlformats.org/officeDocument/2006/relationships/hyperlink" Target="https://talan.bank.gov.ua/get-user-certificate/s1p1ex46JU9Vq3hDQmJ1" TargetMode="External"/><Relationship Id="rId54" Type="http://schemas.openxmlformats.org/officeDocument/2006/relationships/hyperlink" Target="https://talan.bank.gov.ua/get-user-certificate/s1p1e5IfW28PrzjBx5O-" TargetMode="External"/><Relationship Id="rId96" Type="http://schemas.openxmlformats.org/officeDocument/2006/relationships/hyperlink" Target="https://talan.bank.gov.ua/get-user-certificate/s1p1er3r_icvuVUtb19f" TargetMode="External"/><Relationship Id="rId161" Type="http://schemas.openxmlformats.org/officeDocument/2006/relationships/hyperlink" Target="https://talan.bank.gov.ua/get-user-certificate/s1p1eFFPqeTKasQdCBrW" TargetMode="External"/><Relationship Id="rId217" Type="http://schemas.openxmlformats.org/officeDocument/2006/relationships/hyperlink" Target="https://talan.bank.gov.ua/get-user-certificate/s1p1eVGmwrDjznwvfIYs" TargetMode="External"/><Relationship Id="rId399" Type="http://schemas.openxmlformats.org/officeDocument/2006/relationships/hyperlink" Target="https://talan.bank.gov.ua/get-user-certificate/s1p1ewoUn4ACZXM7kVln" TargetMode="External"/><Relationship Id="rId259" Type="http://schemas.openxmlformats.org/officeDocument/2006/relationships/hyperlink" Target="https://talan.bank.gov.ua/get-user-certificate/s1p1e8Igp6j9NFNm-nCP" TargetMode="External"/><Relationship Id="rId424" Type="http://schemas.openxmlformats.org/officeDocument/2006/relationships/hyperlink" Target="https://talan.bank.gov.ua/get-user-certificate/s1p1enwaSd0z7LpXF2PI" TargetMode="External"/><Relationship Id="rId466" Type="http://schemas.openxmlformats.org/officeDocument/2006/relationships/hyperlink" Target="https://talan.bank.gov.ua/get-user-certificate/s1p1eWVGWrzPZ0tcVInK" TargetMode="External"/><Relationship Id="rId23" Type="http://schemas.openxmlformats.org/officeDocument/2006/relationships/hyperlink" Target="https://talan.bank.gov.ua/get-user-certificate/s1p1eOntvggeniYUo6ME" TargetMode="External"/><Relationship Id="rId119" Type="http://schemas.openxmlformats.org/officeDocument/2006/relationships/hyperlink" Target="https://talan.bank.gov.ua/get-user-certificate/s1p1evhYCpqBQqlntq8i" TargetMode="External"/><Relationship Id="rId270" Type="http://schemas.openxmlformats.org/officeDocument/2006/relationships/hyperlink" Target="https://talan.bank.gov.ua/get-user-certificate/s1p1e2gflkQnKhn_q01l" TargetMode="External"/><Relationship Id="rId326" Type="http://schemas.openxmlformats.org/officeDocument/2006/relationships/hyperlink" Target="https://talan.bank.gov.ua/get-user-certificate/s1p1eJyvxXNWOntEAJaZ" TargetMode="External"/><Relationship Id="rId533" Type="http://schemas.openxmlformats.org/officeDocument/2006/relationships/hyperlink" Target="https://talan.bank.gov.ua/get-user-certificate/s1p1eoTWAep1oJfZwfp7" TargetMode="External"/><Relationship Id="rId65" Type="http://schemas.openxmlformats.org/officeDocument/2006/relationships/hyperlink" Target="https://talan.bank.gov.ua/get-user-certificate/s1p1ecl9clTKkyvn1V99" TargetMode="External"/><Relationship Id="rId130" Type="http://schemas.openxmlformats.org/officeDocument/2006/relationships/hyperlink" Target="https://talan.bank.gov.ua/get-user-certificate/s1p1eVdtmwEtilgmcjsr" TargetMode="External"/><Relationship Id="rId368" Type="http://schemas.openxmlformats.org/officeDocument/2006/relationships/hyperlink" Target="https://talan.bank.gov.ua/get-user-certificate/s1p1e52vdxqXGLsZfyre" TargetMode="External"/><Relationship Id="rId172" Type="http://schemas.openxmlformats.org/officeDocument/2006/relationships/hyperlink" Target="https://talan.bank.gov.ua/get-user-certificate/s1p1eK83CN-1Vim8-L4A" TargetMode="External"/><Relationship Id="rId228" Type="http://schemas.openxmlformats.org/officeDocument/2006/relationships/hyperlink" Target="https://talan.bank.gov.ua/get-user-certificate/s1p1eKKCKE6dpF7zleEp" TargetMode="External"/><Relationship Id="rId435" Type="http://schemas.openxmlformats.org/officeDocument/2006/relationships/hyperlink" Target="https://talan.bank.gov.ua/get-user-certificate/s1p1eEwq1Y6knYagZnBL" TargetMode="External"/><Relationship Id="rId477" Type="http://schemas.openxmlformats.org/officeDocument/2006/relationships/hyperlink" Target="https://talan.bank.gov.ua/get-user-certificate/s1p1eDapH9jWj4V7Aey9" TargetMode="External"/><Relationship Id="rId281" Type="http://schemas.openxmlformats.org/officeDocument/2006/relationships/hyperlink" Target="https://talan.bank.gov.ua/get-user-certificate/s1p1e1EQOZs97m0frRtM" TargetMode="External"/><Relationship Id="rId337" Type="http://schemas.openxmlformats.org/officeDocument/2006/relationships/hyperlink" Target="https://talan.bank.gov.ua/get-user-certificate/s1p1eWlNUSaIg_WojHyg" TargetMode="External"/><Relationship Id="rId502" Type="http://schemas.openxmlformats.org/officeDocument/2006/relationships/hyperlink" Target="https://talan.bank.gov.ua/get-user-certificate/s1p1e45LZhJD88CVy_Na" TargetMode="External"/><Relationship Id="rId34" Type="http://schemas.openxmlformats.org/officeDocument/2006/relationships/hyperlink" Target="https://talan.bank.gov.ua/get-user-certificate/s1p1e8dihvK3xH4prtx3" TargetMode="External"/><Relationship Id="rId76" Type="http://schemas.openxmlformats.org/officeDocument/2006/relationships/hyperlink" Target="https://talan.bank.gov.ua/get-user-certificate/s1p1e3RxvLKaKmPxpWMz" TargetMode="External"/><Relationship Id="rId141" Type="http://schemas.openxmlformats.org/officeDocument/2006/relationships/hyperlink" Target="https://talan.bank.gov.ua/get-user-certificate/s1p1eIr0EgipO-eEjFTG" TargetMode="External"/><Relationship Id="rId379" Type="http://schemas.openxmlformats.org/officeDocument/2006/relationships/hyperlink" Target="https://talan.bank.gov.ua/get-user-certificate/s1p1erlHIjRjQjRg7R8O" TargetMode="External"/><Relationship Id="rId544" Type="http://schemas.openxmlformats.org/officeDocument/2006/relationships/hyperlink" Target="https://talan.bank.gov.ua/get-user-certificate/s1p1e4Ge-R99UGp-bLZJ" TargetMode="External"/><Relationship Id="rId7" Type="http://schemas.openxmlformats.org/officeDocument/2006/relationships/hyperlink" Target="https://talan.bank.gov.ua/get-user-certificate/s1p1eVqHVTBJmTQ5I29U" TargetMode="External"/><Relationship Id="rId183" Type="http://schemas.openxmlformats.org/officeDocument/2006/relationships/hyperlink" Target="https://talan.bank.gov.ua/get-user-certificate/s1p1eC_kn5eNDLqUhs5v" TargetMode="External"/><Relationship Id="rId239" Type="http://schemas.openxmlformats.org/officeDocument/2006/relationships/hyperlink" Target="https://talan.bank.gov.ua/get-user-certificate/s1p1eXuo7iGV-pT8562g" TargetMode="External"/><Relationship Id="rId390" Type="http://schemas.openxmlformats.org/officeDocument/2006/relationships/hyperlink" Target="https://talan.bank.gov.ua/get-user-certificate/s1p1eD-Tr4d9N-Ykga-f" TargetMode="External"/><Relationship Id="rId404" Type="http://schemas.openxmlformats.org/officeDocument/2006/relationships/hyperlink" Target="https://talan.bank.gov.ua/get-user-certificate/s1p1egJ301v7xr4GEInJ" TargetMode="External"/><Relationship Id="rId446" Type="http://schemas.openxmlformats.org/officeDocument/2006/relationships/hyperlink" Target="https://talan.bank.gov.ua/get-user-certificate/s1p1eU2qrV9E6xU4sah9" TargetMode="External"/><Relationship Id="rId250" Type="http://schemas.openxmlformats.org/officeDocument/2006/relationships/hyperlink" Target="https://talan.bank.gov.ua/get-user-certificate/s1p1eSixTSjW5eBlh0zr" TargetMode="External"/><Relationship Id="rId292" Type="http://schemas.openxmlformats.org/officeDocument/2006/relationships/hyperlink" Target="https://talan.bank.gov.ua/get-user-certificate/s1p1e6Nf8--HecsIRmlN" TargetMode="External"/><Relationship Id="rId306" Type="http://schemas.openxmlformats.org/officeDocument/2006/relationships/hyperlink" Target="https://talan.bank.gov.ua/get-user-certificate/s1p1eVgHoICF6QGnky0T" TargetMode="External"/><Relationship Id="rId488" Type="http://schemas.openxmlformats.org/officeDocument/2006/relationships/hyperlink" Target="https://talan.bank.gov.ua/get-user-certificate/s1p1eB92s385rZ6txaSM" TargetMode="External"/><Relationship Id="rId45" Type="http://schemas.openxmlformats.org/officeDocument/2006/relationships/hyperlink" Target="https://talan.bank.gov.ua/get-user-certificate/s1p1eqHNUfggWumYnq14" TargetMode="External"/><Relationship Id="rId87" Type="http://schemas.openxmlformats.org/officeDocument/2006/relationships/hyperlink" Target="https://talan.bank.gov.ua/get-user-certificate/s1p1eA6kTQ2gz8gUcrz3" TargetMode="External"/><Relationship Id="rId110" Type="http://schemas.openxmlformats.org/officeDocument/2006/relationships/hyperlink" Target="https://talan.bank.gov.ua/get-user-certificate/s1p1eAMQBtRmXgnz3NOz" TargetMode="External"/><Relationship Id="rId348" Type="http://schemas.openxmlformats.org/officeDocument/2006/relationships/hyperlink" Target="https://talan.bank.gov.ua/get-user-certificate/s1p1eVw4O7uHLgIPMuqX" TargetMode="External"/><Relationship Id="rId513" Type="http://schemas.openxmlformats.org/officeDocument/2006/relationships/hyperlink" Target="https://talan.bank.gov.ua/get-user-certificate/s1p1enORCWiKXzQ-QFk9" TargetMode="External"/><Relationship Id="rId152" Type="http://schemas.openxmlformats.org/officeDocument/2006/relationships/hyperlink" Target="https://talan.bank.gov.ua/get-user-certificate/s1p1eC-w3JJijkwlggev" TargetMode="External"/><Relationship Id="rId194" Type="http://schemas.openxmlformats.org/officeDocument/2006/relationships/hyperlink" Target="https://talan.bank.gov.ua/get-user-certificate/s1p1e3xp-msSOtxZLxuN" TargetMode="External"/><Relationship Id="rId208" Type="http://schemas.openxmlformats.org/officeDocument/2006/relationships/hyperlink" Target="https://talan.bank.gov.ua/get-user-certificate/s1p1eIlKbhUyGhAfkGrs" TargetMode="External"/><Relationship Id="rId415" Type="http://schemas.openxmlformats.org/officeDocument/2006/relationships/hyperlink" Target="https://talan.bank.gov.ua/get-user-certificate/s1p1eI53O95O-OeGHJW-" TargetMode="External"/><Relationship Id="rId457" Type="http://schemas.openxmlformats.org/officeDocument/2006/relationships/hyperlink" Target="https://talan.bank.gov.ua/get-user-certificate/s1p1eAHXH3ZAv7ocNlNm" TargetMode="External"/><Relationship Id="rId261" Type="http://schemas.openxmlformats.org/officeDocument/2006/relationships/hyperlink" Target="https://talan.bank.gov.ua/get-user-certificate/s1p1evtYXLsSymK9QL0w" TargetMode="External"/><Relationship Id="rId499" Type="http://schemas.openxmlformats.org/officeDocument/2006/relationships/hyperlink" Target="https://talan.bank.gov.ua/get-user-certificate/s1p1eDctqwkxA0KrfghJ" TargetMode="External"/><Relationship Id="rId14" Type="http://schemas.openxmlformats.org/officeDocument/2006/relationships/hyperlink" Target="https://talan.bank.gov.ua/get-user-certificate/s1p1eAagc4tKgSxOEiXK" TargetMode="External"/><Relationship Id="rId56" Type="http://schemas.openxmlformats.org/officeDocument/2006/relationships/hyperlink" Target="https://talan.bank.gov.ua/get-user-certificate/s1p1eSp5PvhL9hyrgPOA" TargetMode="External"/><Relationship Id="rId317" Type="http://schemas.openxmlformats.org/officeDocument/2006/relationships/hyperlink" Target="https://talan.bank.gov.ua/get-user-certificate/s1p1eJt_P5V-nIuiSUaA" TargetMode="External"/><Relationship Id="rId359" Type="http://schemas.openxmlformats.org/officeDocument/2006/relationships/hyperlink" Target="https://talan.bank.gov.ua/get-user-certificate/s1p1ecAbPE_zJ1Z3lz5_" TargetMode="External"/><Relationship Id="rId524" Type="http://schemas.openxmlformats.org/officeDocument/2006/relationships/hyperlink" Target="https://talan.bank.gov.ua/get-user-certificate/s1p1eVi5HgwVlQNRMz9i" TargetMode="External"/><Relationship Id="rId98" Type="http://schemas.openxmlformats.org/officeDocument/2006/relationships/hyperlink" Target="https://talan.bank.gov.ua/get-user-certificate/s1p1eYccbLbQXz_3YiBj" TargetMode="External"/><Relationship Id="rId121" Type="http://schemas.openxmlformats.org/officeDocument/2006/relationships/hyperlink" Target="https://talan.bank.gov.ua/get-user-certificate/s1p1eBBhZHJkuFJ8xxk9" TargetMode="External"/><Relationship Id="rId163" Type="http://schemas.openxmlformats.org/officeDocument/2006/relationships/hyperlink" Target="https://talan.bank.gov.ua/get-user-certificate/s1p1e6mroe2ztEv5nEIp" TargetMode="External"/><Relationship Id="rId219" Type="http://schemas.openxmlformats.org/officeDocument/2006/relationships/hyperlink" Target="https://talan.bank.gov.ua/get-user-certificate/s1p1eS36dTTZccxZKr2h" TargetMode="External"/><Relationship Id="rId370" Type="http://schemas.openxmlformats.org/officeDocument/2006/relationships/hyperlink" Target="https://talan.bank.gov.ua/get-user-certificate/s1p1eMVn0cd0Bf_ojbHl" TargetMode="External"/><Relationship Id="rId426" Type="http://schemas.openxmlformats.org/officeDocument/2006/relationships/hyperlink" Target="https://talan.bank.gov.ua/get-user-certificate/s1p1ekVjaiH3x5WFTRnr" TargetMode="External"/><Relationship Id="rId230" Type="http://schemas.openxmlformats.org/officeDocument/2006/relationships/hyperlink" Target="https://talan.bank.gov.ua/get-user-certificate/s1p1ePNA3hDUyrTAgBep" TargetMode="External"/><Relationship Id="rId468" Type="http://schemas.openxmlformats.org/officeDocument/2006/relationships/hyperlink" Target="https://talan.bank.gov.ua/get-user-certificate/s1p1eZSslo3WoISEzp4O" TargetMode="External"/><Relationship Id="rId25" Type="http://schemas.openxmlformats.org/officeDocument/2006/relationships/hyperlink" Target="https://talan.bank.gov.ua/get-user-certificate/s1p1evMoKTTJW61nZlsJ" TargetMode="External"/><Relationship Id="rId67" Type="http://schemas.openxmlformats.org/officeDocument/2006/relationships/hyperlink" Target="https://talan.bank.gov.ua/get-user-certificate/s1p1epQ58arrs6aoGwGL" TargetMode="External"/><Relationship Id="rId272" Type="http://schemas.openxmlformats.org/officeDocument/2006/relationships/hyperlink" Target="https://talan.bank.gov.ua/get-user-certificate/s1p1eIJwHsixQEdl7dKg" TargetMode="External"/><Relationship Id="rId328" Type="http://schemas.openxmlformats.org/officeDocument/2006/relationships/hyperlink" Target="https://talan.bank.gov.ua/get-user-certificate/s1p1ezz0ua6PIfD11nwl" TargetMode="External"/><Relationship Id="rId535" Type="http://schemas.openxmlformats.org/officeDocument/2006/relationships/hyperlink" Target="https://talan.bank.gov.ua/get-user-certificate/s1p1e6ndIIOzpsJ_OVfo" TargetMode="External"/><Relationship Id="rId132" Type="http://schemas.openxmlformats.org/officeDocument/2006/relationships/hyperlink" Target="https://talan.bank.gov.ua/get-user-certificate/s1p1ejnrCmK1jQ0s0oYT" TargetMode="External"/><Relationship Id="rId174" Type="http://schemas.openxmlformats.org/officeDocument/2006/relationships/hyperlink" Target="https://talan.bank.gov.ua/get-user-certificate/s1p1e_LRUBmL5pPdM_nV" TargetMode="External"/><Relationship Id="rId381" Type="http://schemas.openxmlformats.org/officeDocument/2006/relationships/hyperlink" Target="https://talan.bank.gov.ua/get-user-certificate/s1p1elCViCLyvTegwfb7" TargetMode="External"/><Relationship Id="rId241" Type="http://schemas.openxmlformats.org/officeDocument/2006/relationships/hyperlink" Target="https://talan.bank.gov.ua/get-user-certificate/s1p1eCWUumAH61TL8wZY" TargetMode="External"/><Relationship Id="rId437" Type="http://schemas.openxmlformats.org/officeDocument/2006/relationships/hyperlink" Target="https://talan.bank.gov.ua/get-user-certificate/s1p1eHE5greiIFh-QDC3" TargetMode="External"/><Relationship Id="rId479" Type="http://schemas.openxmlformats.org/officeDocument/2006/relationships/hyperlink" Target="https://talan.bank.gov.ua/get-user-certificate/s1p1eBS25SgENQtWcsyV" TargetMode="External"/><Relationship Id="rId36" Type="http://schemas.openxmlformats.org/officeDocument/2006/relationships/hyperlink" Target="https://talan.bank.gov.ua/get-user-certificate/s1p1eUreADHmYHsNNphD" TargetMode="External"/><Relationship Id="rId283" Type="http://schemas.openxmlformats.org/officeDocument/2006/relationships/hyperlink" Target="https://talan.bank.gov.ua/get-user-certificate/s1p1eszzZaRTrnvmslFJ" TargetMode="External"/><Relationship Id="rId339" Type="http://schemas.openxmlformats.org/officeDocument/2006/relationships/hyperlink" Target="https://talan.bank.gov.ua/get-user-certificate/s1p1e9zCnIvwZfNXAnXI" TargetMode="External"/><Relationship Id="rId490" Type="http://schemas.openxmlformats.org/officeDocument/2006/relationships/hyperlink" Target="https://talan.bank.gov.ua/get-user-certificate/s1p1eAEZjSSYpPLSfzcX" TargetMode="External"/><Relationship Id="rId504" Type="http://schemas.openxmlformats.org/officeDocument/2006/relationships/hyperlink" Target="https://talan.bank.gov.ua/get-user-certificate/s1p1e5TPMR2wjOztzkso" TargetMode="External"/><Relationship Id="rId546" Type="http://schemas.openxmlformats.org/officeDocument/2006/relationships/hyperlink" Target="https://talan.bank.gov.ua/get-user-certificate/s1p1e2v2Kl4wdGvbf2a2" TargetMode="External"/><Relationship Id="rId78" Type="http://schemas.openxmlformats.org/officeDocument/2006/relationships/hyperlink" Target="https://talan.bank.gov.ua/get-user-certificate/s1p1etEU7mcDwgvHh3Y-" TargetMode="External"/><Relationship Id="rId101" Type="http://schemas.openxmlformats.org/officeDocument/2006/relationships/hyperlink" Target="https://talan.bank.gov.ua/get-user-certificate/s1p1e-fLUYVk2UlmVjhP" TargetMode="External"/><Relationship Id="rId143" Type="http://schemas.openxmlformats.org/officeDocument/2006/relationships/hyperlink" Target="https://talan.bank.gov.ua/get-user-certificate/s1p1e4yrbNs9vS3gg30_" TargetMode="External"/><Relationship Id="rId185" Type="http://schemas.openxmlformats.org/officeDocument/2006/relationships/hyperlink" Target="https://talan.bank.gov.ua/get-user-certificate/s1p1eJ61m0DZ42V2gQVm" TargetMode="External"/><Relationship Id="rId350" Type="http://schemas.openxmlformats.org/officeDocument/2006/relationships/hyperlink" Target="https://talan.bank.gov.ua/get-user-certificate/s1p1eZg-MFbwF-nNed1X" TargetMode="External"/><Relationship Id="rId406" Type="http://schemas.openxmlformats.org/officeDocument/2006/relationships/hyperlink" Target="https://talan.bank.gov.ua/get-user-certificate/s1p1eIqzrLmyDpCxFpLf" TargetMode="External"/><Relationship Id="rId9" Type="http://schemas.openxmlformats.org/officeDocument/2006/relationships/hyperlink" Target="https://talan.bank.gov.ua/get-user-certificate/s1p1en_fr5JARxKd2Z_a" TargetMode="External"/><Relationship Id="rId210" Type="http://schemas.openxmlformats.org/officeDocument/2006/relationships/hyperlink" Target="https://talan.bank.gov.ua/get-user-certificate/s1p1eLIWidznVnZ4BTUm" TargetMode="External"/><Relationship Id="rId392" Type="http://schemas.openxmlformats.org/officeDocument/2006/relationships/hyperlink" Target="https://talan.bank.gov.ua/get-user-certificate/s1p1eRH6cUltxB_RrK6A" TargetMode="External"/><Relationship Id="rId448" Type="http://schemas.openxmlformats.org/officeDocument/2006/relationships/hyperlink" Target="https://talan.bank.gov.ua/get-user-certificate/s1p1etpZdvkqGmGIqzyB" TargetMode="External"/><Relationship Id="rId252" Type="http://schemas.openxmlformats.org/officeDocument/2006/relationships/hyperlink" Target="https://talan.bank.gov.ua/get-user-certificate/s1p1eXxI2kS770sVUY8N" TargetMode="External"/><Relationship Id="rId294" Type="http://schemas.openxmlformats.org/officeDocument/2006/relationships/hyperlink" Target="https://talan.bank.gov.ua/get-user-certificate/s1p1ee0_pokjhoC12ain" TargetMode="External"/><Relationship Id="rId308" Type="http://schemas.openxmlformats.org/officeDocument/2006/relationships/hyperlink" Target="https://talan.bank.gov.ua/get-user-certificate/s1p1eCHuMpLIJB8yiYcT" TargetMode="External"/><Relationship Id="rId515" Type="http://schemas.openxmlformats.org/officeDocument/2006/relationships/hyperlink" Target="https://talan.bank.gov.ua/get-user-certificate/s1p1e3MhHCoBJqVy54S7" TargetMode="External"/><Relationship Id="rId47" Type="http://schemas.openxmlformats.org/officeDocument/2006/relationships/hyperlink" Target="https://talan.bank.gov.ua/get-user-certificate/s1p1eWV-S8Utne8U1rsM" TargetMode="External"/><Relationship Id="rId89" Type="http://schemas.openxmlformats.org/officeDocument/2006/relationships/hyperlink" Target="https://talan.bank.gov.ua/get-user-certificate/s1p1eYsGBfNp2O7P4FLt" TargetMode="External"/><Relationship Id="rId112" Type="http://schemas.openxmlformats.org/officeDocument/2006/relationships/hyperlink" Target="https://talan.bank.gov.ua/get-user-certificate/s1p1eDOAJXIm_tt-aTzL" TargetMode="External"/><Relationship Id="rId154" Type="http://schemas.openxmlformats.org/officeDocument/2006/relationships/hyperlink" Target="https://talan.bank.gov.ua/get-user-certificate/s1p1ed7ja_Vol_hZlQWn" TargetMode="External"/><Relationship Id="rId361" Type="http://schemas.openxmlformats.org/officeDocument/2006/relationships/hyperlink" Target="https://talan.bank.gov.ua/get-user-certificate/s1p1eyf3Nlvh4UtFFizn" TargetMode="External"/><Relationship Id="rId196" Type="http://schemas.openxmlformats.org/officeDocument/2006/relationships/hyperlink" Target="https://talan.bank.gov.ua/get-user-certificate/s1p1elUqYl16ieAJRi2x" TargetMode="External"/><Relationship Id="rId417" Type="http://schemas.openxmlformats.org/officeDocument/2006/relationships/hyperlink" Target="https://talan.bank.gov.ua/get-user-certificate/s1p1e6JjQuS3lEWoLSn0" TargetMode="External"/><Relationship Id="rId459" Type="http://schemas.openxmlformats.org/officeDocument/2006/relationships/hyperlink" Target="https://talan.bank.gov.ua/get-user-certificate/s1p1eZmcSa9H2OOeol9l" TargetMode="External"/><Relationship Id="rId16" Type="http://schemas.openxmlformats.org/officeDocument/2006/relationships/hyperlink" Target="https://talan.bank.gov.ua/get-user-certificate/s1p1enAIOryiGWxCYnpA" TargetMode="External"/><Relationship Id="rId221" Type="http://schemas.openxmlformats.org/officeDocument/2006/relationships/hyperlink" Target="https://talan.bank.gov.ua/get-user-certificate/s1p1e8VKldA4FxgO5ufS" TargetMode="External"/><Relationship Id="rId263" Type="http://schemas.openxmlformats.org/officeDocument/2006/relationships/hyperlink" Target="https://talan.bank.gov.ua/get-user-certificate/s1p1eC55g30VxhFbKqUQ" TargetMode="External"/><Relationship Id="rId319" Type="http://schemas.openxmlformats.org/officeDocument/2006/relationships/hyperlink" Target="https://talan.bank.gov.ua/get-user-certificate/s1p1eW8zTr3UZygtrRwt" TargetMode="External"/><Relationship Id="rId470" Type="http://schemas.openxmlformats.org/officeDocument/2006/relationships/hyperlink" Target="https://talan.bank.gov.ua/get-user-certificate/s1p1erpq0T1oALl_OLWJ" TargetMode="External"/><Relationship Id="rId526" Type="http://schemas.openxmlformats.org/officeDocument/2006/relationships/hyperlink" Target="https://talan.bank.gov.ua/get-user-certificate/s1p1eqlgalPnVBPrRMHv" TargetMode="External"/><Relationship Id="rId58" Type="http://schemas.openxmlformats.org/officeDocument/2006/relationships/hyperlink" Target="https://talan.bank.gov.ua/get-user-certificate/s1p1ethaYIs2Isov7eE_" TargetMode="External"/><Relationship Id="rId123" Type="http://schemas.openxmlformats.org/officeDocument/2006/relationships/hyperlink" Target="https://talan.bank.gov.ua/get-user-certificate/s1p1eCHZH6ETOWzMQ5sA" TargetMode="External"/><Relationship Id="rId330" Type="http://schemas.openxmlformats.org/officeDocument/2006/relationships/hyperlink" Target="https://talan.bank.gov.ua/get-user-certificate/s1p1egiqnSWkZEHre1yZ" TargetMode="External"/><Relationship Id="rId165" Type="http://schemas.openxmlformats.org/officeDocument/2006/relationships/hyperlink" Target="https://talan.bank.gov.ua/get-user-certificate/s1p1ekdtcIIiCyzA7crU" TargetMode="External"/><Relationship Id="rId372" Type="http://schemas.openxmlformats.org/officeDocument/2006/relationships/hyperlink" Target="https://talan.bank.gov.ua/get-user-certificate/s1p1eRb1TVeRrBSzMG3e" TargetMode="External"/><Relationship Id="rId428" Type="http://schemas.openxmlformats.org/officeDocument/2006/relationships/hyperlink" Target="https://talan.bank.gov.ua/get-user-certificate/s1p1eo5vjDkzpvmBcwys" TargetMode="External"/><Relationship Id="rId232" Type="http://schemas.openxmlformats.org/officeDocument/2006/relationships/hyperlink" Target="https://talan.bank.gov.ua/get-user-certificate/s1p1et19REo_gRGIMphm" TargetMode="External"/><Relationship Id="rId274" Type="http://schemas.openxmlformats.org/officeDocument/2006/relationships/hyperlink" Target="https://talan.bank.gov.ua/get-user-certificate/s1p1e9oXDFNPBeKQsMRu" TargetMode="External"/><Relationship Id="rId481" Type="http://schemas.openxmlformats.org/officeDocument/2006/relationships/hyperlink" Target="https://talan.bank.gov.ua/get-user-certificate/s1p1eQqnBFyRQ6gxdkzv" TargetMode="External"/><Relationship Id="rId27" Type="http://schemas.openxmlformats.org/officeDocument/2006/relationships/hyperlink" Target="https://talan.bank.gov.ua/get-user-certificate/s1p1enm7RRUeUbPwYRjG" TargetMode="External"/><Relationship Id="rId69" Type="http://schemas.openxmlformats.org/officeDocument/2006/relationships/hyperlink" Target="https://talan.bank.gov.ua/get-user-certificate/s1p1eq66tnQyzDnSU-Y7" TargetMode="External"/><Relationship Id="rId134" Type="http://schemas.openxmlformats.org/officeDocument/2006/relationships/hyperlink" Target="https://talan.bank.gov.ua/get-user-certificate/s1p1eqb_Cqr9GAEWtvZG" TargetMode="External"/><Relationship Id="rId537" Type="http://schemas.openxmlformats.org/officeDocument/2006/relationships/hyperlink" Target="https://talan.bank.gov.ua/get-user-certificate/s1p1emfHKY5i-U8qvdPT" TargetMode="External"/><Relationship Id="rId80" Type="http://schemas.openxmlformats.org/officeDocument/2006/relationships/hyperlink" Target="https://talan.bank.gov.ua/get-user-certificate/s1p1e-JhDPWBtuz1A084" TargetMode="External"/><Relationship Id="rId176" Type="http://schemas.openxmlformats.org/officeDocument/2006/relationships/hyperlink" Target="https://talan.bank.gov.ua/get-user-certificate/s1p1eGcI6DHT7myjtTL0" TargetMode="External"/><Relationship Id="rId341" Type="http://schemas.openxmlformats.org/officeDocument/2006/relationships/hyperlink" Target="https://talan.bank.gov.ua/get-user-certificate/s1p1era3-NUQSWvZWu2q" TargetMode="External"/><Relationship Id="rId383" Type="http://schemas.openxmlformats.org/officeDocument/2006/relationships/hyperlink" Target="https://talan.bank.gov.ua/get-user-certificate/s1p1e0Q5kr2B4gqQenf3" TargetMode="External"/><Relationship Id="rId439" Type="http://schemas.openxmlformats.org/officeDocument/2006/relationships/hyperlink" Target="https://talan.bank.gov.ua/get-user-certificate/s1p1euX9WrPSYT_ExPUU" TargetMode="External"/><Relationship Id="rId201" Type="http://schemas.openxmlformats.org/officeDocument/2006/relationships/hyperlink" Target="https://talan.bank.gov.ua/get-user-certificate/s1p1e6rKdh3_bbuoAH1W" TargetMode="External"/><Relationship Id="rId243" Type="http://schemas.openxmlformats.org/officeDocument/2006/relationships/hyperlink" Target="https://talan.bank.gov.ua/get-user-certificate/s1p1esX9HjBV-M5PjJ9J" TargetMode="External"/><Relationship Id="rId285" Type="http://schemas.openxmlformats.org/officeDocument/2006/relationships/hyperlink" Target="https://talan.bank.gov.ua/get-user-certificate/s1p1eRKifzXLv9gEGU7t" TargetMode="External"/><Relationship Id="rId450" Type="http://schemas.openxmlformats.org/officeDocument/2006/relationships/hyperlink" Target="https://talan.bank.gov.ua/get-user-certificate/s1p1eFJlBuvRd-_jLco6" TargetMode="External"/><Relationship Id="rId506" Type="http://schemas.openxmlformats.org/officeDocument/2006/relationships/hyperlink" Target="https://talan.bank.gov.ua/get-user-certificate/s1p1eFa4zdlsYaa7Pt05" TargetMode="External"/><Relationship Id="rId38" Type="http://schemas.openxmlformats.org/officeDocument/2006/relationships/hyperlink" Target="https://talan.bank.gov.ua/get-user-certificate/s1p1eUfmaLE0NeWLmjYB" TargetMode="External"/><Relationship Id="rId103" Type="http://schemas.openxmlformats.org/officeDocument/2006/relationships/hyperlink" Target="https://talan.bank.gov.ua/get-user-certificate/s1p1eOYvQjSZBG4ZbvpX" TargetMode="External"/><Relationship Id="rId310" Type="http://schemas.openxmlformats.org/officeDocument/2006/relationships/hyperlink" Target="https://talan.bank.gov.ua/get-user-certificate/s1p1ekWgsopHLP1rLWmg" TargetMode="External"/><Relationship Id="rId492" Type="http://schemas.openxmlformats.org/officeDocument/2006/relationships/hyperlink" Target="https://talan.bank.gov.ua/get-user-certificate/s1p1eJiqafqaTT3WPAgJ" TargetMode="External"/><Relationship Id="rId548" Type="http://schemas.openxmlformats.org/officeDocument/2006/relationships/hyperlink" Target="https://talan.bank.gov.ua/get-user-certificate/s1p1eEMsT29Lkc5LyFoE" TargetMode="External"/><Relationship Id="rId91" Type="http://schemas.openxmlformats.org/officeDocument/2006/relationships/hyperlink" Target="https://talan.bank.gov.ua/get-user-certificate/s1p1earrYlKS-I8M0DPH" TargetMode="External"/><Relationship Id="rId145" Type="http://schemas.openxmlformats.org/officeDocument/2006/relationships/hyperlink" Target="https://talan.bank.gov.ua/get-user-certificate/s1p1e71a5iFyQybevK8C" TargetMode="External"/><Relationship Id="rId187" Type="http://schemas.openxmlformats.org/officeDocument/2006/relationships/hyperlink" Target="https://talan.bank.gov.ua/get-user-certificate/s1p1ePlxiSNBchnFycPo" TargetMode="External"/><Relationship Id="rId352" Type="http://schemas.openxmlformats.org/officeDocument/2006/relationships/hyperlink" Target="https://talan.bank.gov.ua/get-user-certificate/s1p1eY9fdJfjtiVfM7Eq" TargetMode="External"/><Relationship Id="rId394" Type="http://schemas.openxmlformats.org/officeDocument/2006/relationships/hyperlink" Target="https://talan.bank.gov.ua/get-user-certificate/s1p1eLd5htR863IaXC99" TargetMode="External"/><Relationship Id="rId408" Type="http://schemas.openxmlformats.org/officeDocument/2006/relationships/hyperlink" Target="https://talan.bank.gov.ua/get-user-certificate/s1p1eyEhkflzO-fSD0t9" TargetMode="External"/><Relationship Id="rId212" Type="http://schemas.openxmlformats.org/officeDocument/2006/relationships/hyperlink" Target="https://talan.bank.gov.ua/get-user-certificate/s1p1eAW2KZjgv4mKtQZr" TargetMode="External"/><Relationship Id="rId254" Type="http://schemas.openxmlformats.org/officeDocument/2006/relationships/hyperlink" Target="https://talan.bank.gov.ua/get-user-certificate/s1p1en5Vif0yuqotRnAm" TargetMode="External"/><Relationship Id="rId49" Type="http://schemas.openxmlformats.org/officeDocument/2006/relationships/hyperlink" Target="https://talan.bank.gov.ua/get-user-certificate/s1p1eodMjmGkSMzZKbSM" TargetMode="External"/><Relationship Id="rId114" Type="http://schemas.openxmlformats.org/officeDocument/2006/relationships/hyperlink" Target="https://talan.bank.gov.ua/get-user-certificate/s1p1eOgmXV0JLssRXAq6" TargetMode="External"/><Relationship Id="rId296" Type="http://schemas.openxmlformats.org/officeDocument/2006/relationships/hyperlink" Target="https://talan.bank.gov.ua/get-user-certificate/s1p1eHe3NXC2Qnf1Zzvm" TargetMode="External"/><Relationship Id="rId461" Type="http://schemas.openxmlformats.org/officeDocument/2006/relationships/hyperlink" Target="https://talan.bank.gov.ua/get-user-certificate/s1p1eym1RpV6Z1qlUsXx" TargetMode="External"/><Relationship Id="rId517" Type="http://schemas.openxmlformats.org/officeDocument/2006/relationships/hyperlink" Target="https://talan.bank.gov.ua/get-user-certificate/s1p1e76EAmZoRyRfv6bs" TargetMode="External"/><Relationship Id="rId60" Type="http://schemas.openxmlformats.org/officeDocument/2006/relationships/hyperlink" Target="https://talan.bank.gov.ua/get-user-certificate/s1p1e4MYnJZLapVaa-_v" TargetMode="External"/><Relationship Id="rId156" Type="http://schemas.openxmlformats.org/officeDocument/2006/relationships/hyperlink" Target="https://talan.bank.gov.ua/get-user-certificate/s1p1eFsJEGqSYCXhLUZI" TargetMode="External"/><Relationship Id="rId198" Type="http://schemas.openxmlformats.org/officeDocument/2006/relationships/hyperlink" Target="https://talan.bank.gov.ua/get-user-certificate/s1p1enyCHR006_us-puZ" TargetMode="External"/><Relationship Id="rId321" Type="http://schemas.openxmlformats.org/officeDocument/2006/relationships/hyperlink" Target="https://talan.bank.gov.ua/get-user-certificate/s1p1eNr5kbXi_C9yJwgd" TargetMode="External"/><Relationship Id="rId363" Type="http://schemas.openxmlformats.org/officeDocument/2006/relationships/hyperlink" Target="https://talan.bank.gov.ua/get-user-certificate/s1p1eXByIUN9U7U-w0Jc" TargetMode="External"/><Relationship Id="rId419" Type="http://schemas.openxmlformats.org/officeDocument/2006/relationships/hyperlink" Target="https://talan.bank.gov.ua/get-user-certificate/s1p1elluMgJN1dLTjG8p" TargetMode="External"/><Relationship Id="rId223" Type="http://schemas.openxmlformats.org/officeDocument/2006/relationships/hyperlink" Target="https://talan.bank.gov.ua/get-user-certificate/s1p1ebNJWRNucwlELlut" TargetMode="External"/><Relationship Id="rId430" Type="http://schemas.openxmlformats.org/officeDocument/2006/relationships/hyperlink" Target="https://talan.bank.gov.ua/get-user-certificate/s1p1eAB8I0zPBXjxG1PX" TargetMode="External"/><Relationship Id="rId18" Type="http://schemas.openxmlformats.org/officeDocument/2006/relationships/hyperlink" Target="https://talan.bank.gov.ua/get-user-certificate/s1p1e8BubknhTHJeO1_m" TargetMode="External"/><Relationship Id="rId265" Type="http://schemas.openxmlformats.org/officeDocument/2006/relationships/hyperlink" Target="https://talan.bank.gov.ua/get-user-certificate/s1p1e952HAi4B1DQuJ71" TargetMode="External"/><Relationship Id="rId472" Type="http://schemas.openxmlformats.org/officeDocument/2006/relationships/hyperlink" Target="https://talan.bank.gov.ua/get-user-certificate/s1p1eljrStc__e-ti8kp" TargetMode="External"/><Relationship Id="rId528" Type="http://schemas.openxmlformats.org/officeDocument/2006/relationships/hyperlink" Target="https://talan.bank.gov.ua/get-user-certificate/s1p1eC4mHmmZI-uz3g97" TargetMode="External"/><Relationship Id="rId125" Type="http://schemas.openxmlformats.org/officeDocument/2006/relationships/hyperlink" Target="https://talan.bank.gov.ua/get-user-certificate/s1p1eTCDbPhtIbQcn3X4" TargetMode="External"/><Relationship Id="rId167" Type="http://schemas.openxmlformats.org/officeDocument/2006/relationships/hyperlink" Target="https://talan.bank.gov.ua/get-user-certificate/s1p1eeAXTlmYsKqIcYYG" TargetMode="External"/><Relationship Id="rId332" Type="http://schemas.openxmlformats.org/officeDocument/2006/relationships/hyperlink" Target="https://talan.bank.gov.ua/get-user-certificate/s1p1ebg_lp4aHQt5u7No" TargetMode="External"/><Relationship Id="rId374" Type="http://schemas.openxmlformats.org/officeDocument/2006/relationships/hyperlink" Target="https://talan.bank.gov.ua/get-user-certificate/s1p1e_gB3AOrkZi4sM7g" TargetMode="External"/><Relationship Id="rId71" Type="http://schemas.openxmlformats.org/officeDocument/2006/relationships/hyperlink" Target="https://talan.bank.gov.ua/get-user-certificate/s1p1ejlpDQgHr-u6jg9U" TargetMode="External"/><Relationship Id="rId234" Type="http://schemas.openxmlformats.org/officeDocument/2006/relationships/hyperlink" Target="https://talan.bank.gov.ua/get-user-certificate/s1p1ek2Gz4fQucT7P1K3" TargetMode="External"/><Relationship Id="rId2" Type="http://schemas.openxmlformats.org/officeDocument/2006/relationships/hyperlink" Target="https://talan.bank.gov.ua/get-user-certificate/s1p1eGj5rHnxEIEBxIoH" TargetMode="External"/><Relationship Id="rId29" Type="http://schemas.openxmlformats.org/officeDocument/2006/relationships/hyperlink" Target="https://talan.bank.gov.ua/get-user-certificate/s1p1eDof6vQOWh0-RsVZ" TargetMode="External"/><Relationship Id="rId276" Type="http://schemas.openxmlformats.org/officeDocument/2006/relationships/hyperlink" Target="https://talan.bank.gov.ua/get-user-certificate/s1p1eVnEFM0hjk8NVhgy" TargetMode="External"/><Relationship Id="rId441" Type="http://schemas.openxmlformats.org/officeDocument/2006/relationships/hyperlink" Target="https://talan.bank.gov.ua/get-user-certificate/s1p1eQz1wU8wh59_cAzP" TargetMode="External"/><Relationship Id="rId483" Type="http://schemas.openxmlformats.org/officeDocument/2006/relationships/hyperlink" Target="https://talan.bank.gov.ua/get-user-certificate/s1p1eaDzcoycewcPIGq3" TargetMode="External"/><Relationship Id="rId539" Type="http://schemas.openxmlformats.org/officeDocument/2006/relationships/hyperlink" Target="https://talan.bank.gov.ua/get-user-certificate/s1p1etGSN7QVJzcHamnu" TargetMode="External"/><Relationship Id="rId40" Type="http://schemas.openxmlformats.org/officeDocument/2006/relationships/hyperlink" Target="https://talan.bank.gov.ua/get-user-certificate/s1p1ecSARAP5E7FdgpkP" TargetMode="External"/><Relationship Id="rId136" Type="http://schemas.openxmlformats.org/officeDocument/2006/relationships/hyperlink" Target="https://talan.bank.gov.ua/get-user-certificate/s1p1eH7O51ER1yeGRmt4" TargetMode="External"/><Relationship Id="rId178" Type="http://schemas.openxmlformats.org/officeDocument/2006/relationships/hyperlink" Target="https://talan.bank.gov.ua/get-user-certificate/s1p1eZUinJF1otHvmaUA" TargetMode="External"/><Relationship Id="rId301" Type="http://schemas.openxmlformats.org/officeDocument/2006/relationships/hyperlink" Target="https://talan.bank.gov.ua/get-user-certificate/s1p1ezOhkVaDLZzceKcl" TargetMode="External"/><Relationship Id="rId343" Type="http://schemas.openxmlformats.org/officeDocument/2006/relationships/hyperlink" Target="https://talan.bank.gov.ua/get-user-certificate/s1p1egeiUFI177-uZL0X" TargetMode="External"/><Relationship Id="rId550" Type="http://schemas.openxmlformats.org/officeDocument/2006/relationships/printerSettings" Target="../printerSettings/printerSettings1.bin"/><Relationship Id="rId82" Type="http://schemas.openxmlformats.org/officeDocument/2006/relationships/hyperlink" Target="https://talan.bank.gov.ua/get-user-certificate/s1p1eEOdQwYdAtMd4kdT" TargetMode="External"/><Relationship Id="rId203" Type="http://schemas.openxmlformats.org/officeDocument/2006/relationships/hyperlink" Target="https://talan.bank.gov.ua/get-user-certificate/s1p1eSNBJTCUj0qVsVxA" TargetMode="External"/><Relationship Id="rId385" Type="http://schemas.openxmlformats.org/officeDocument/2006/relationships/hyperlink" Target="https://talan.bank.gov.ua/get-user-certificate/s1p1eEopF93WUkXeHXpW" TargetMode="External"/><Relationship Id="rId245" Type="http://schemas.openxmlformats.org/officeDocument/2006/relationships/hyperlink" Target="https://talan.bank.gov.ua/get-user-certificate/s1p1e4OHcwY0Tx0P1EYB" TargetMode="External"/><Relationship Id="rId287" Type="http://schemas.openxmlformats.org/officeDocument/2006/relationships/hyperlink" Target="https://talan.bank.gov.ua/get-user-certificate/s1p1eCPBNzPOVyAVli11" TargetMode="External"/><Relationship Id="rId410" Type="http://schemas.openxmlformats.org/officeDocument/2006/relationships/hyperlink" Target="https://talan.bank.gov.ua/get-user-certificate/s1p1eGVw2jAj1Y_pzIKt" TargetMode="External"/><Relationship Id="rId452" Type="http://schemas.openxmlformats.org/officeDocument/2006/relationships/hyperlink" Target="https://talan.bank.gov.ua/get-user-certificate/s1p1eti1zqy1NKSZ9Y8_" TargetMode="External"/><Relationship Id="rId494" Type="http://schemas.openxmlformats.org/officeDocument/2006/relationships/hyperlink" Target="https://talan.bank.gov.ua/get-user-certificate/s1p1eoTMDHCj-iPU-Bl5" TargetMode="External"/><Relationship Id="rId508" Type="http://schemas.openxmlformats.org/officeDocument/2006/relationships/hyperlink" Target="https://talan.bank.gov.ua/get-user-certificate/s1p1ev_GhBuFkcLtYg6n" TargetMode="External"/><Relationship Id="rId105" Type="http://schemas.openxmlformats.org/officeDocument/2006/relationships/hyperlink" Target="https://talan.bank.gov.ua/get-user-certificate/s1p1eFOPr6UV0AiySxAB" TargetMode="External"/><Relationship Id="rId147" Type="http://schemas.openxmlformats.org/officeDocument/2006/relationships/hyperlink" Target="https://talan.bank.gov.ua/get-user-certificate/s1p1edRsO452hICzt4dK" TargetMode="External"/><Relationship Id="rId312" Type="http://schemas.openxmlformats.org/officeDocument/2006/relationships/hyperlink" Target="https://talan.bank.gov.ua/get-user-certificate/s1p1eCgzf2t3XzyoIavz" TargetMode="External"/><Relationship Id="rId354" Type="http://schemas.openxmlformats.org/officeDocument/2006/relationships/hyperlink" Target="https://talan.bank.gov.ua/get-user-certificate/s1p1e2gJsNqOpuHqGq6_" TargetMode="External"/><Relationship Id="rId51" Type="http://schemas.openxmlformats.org/officeDocument/2006/relationships/hyperlink" Target="https://talan.bank.gov.ua/get-user-certificate/s1p1ebhVR-w7Og_L09K9" TargetMode="External"/><Relationship Id="rId93" Type="http://schemas.openxmlformats.org/officeDocument/2006/relationships/hyperlink" Target="https://talan.bank.gov.ua/get-user-certificate/s1p1eHZbEI15svlgyj_a" TargetMode="External"/><Relationship Id="rId189" Type="http://schemas.openxmlformats.org/officeDocument/2006/relationships/hyperlink" Target="https://talan.bank.gov.ua/get-user-certificate/s1p1e1lD3nE5xzJ0NrF-" TargetMode="External"/><Relationship Id="rId396" Type="http://schemas.openxmlformats.org/officeDocument/2006/relationships/hyperlink" Target="https://talan.bank.gov.ua/get-user-certificate/s1p1en7eWwLvApuhZHpD" TargetMode="External"/><Relationship Id="rId214" Type="http://schemas.openxmlformats.org/officeDocument/2006/relationships/hyperlink" Target="https://talan.bank.gov.ua/get-user-certificate/s1p1egGsKxPfr4Mvzzu8" TargetMode="External"/><Relationship Id="rId256" Type="http://schemas.openxmlformats.org/officeDocument/2006/relationships/hyperlink" Target="https://talan.bank.gov.ua/get-user-certificate/s1p1ehnr6UlJJZoNzfI1" TargetMode="External"/><Relationship Id="rId298" Type="http://schemas.openxmlformats.org/officeDocument/2006/relationships/hyperlink" Target="https://talan.bank.gov.ua/get-user-certificate/s1p1eUS6ayX_sgB9HJXr" TargetMode="External"/><Relationship Id="rId421" Type="http://schemas.openxmlformats.org/officeDocument/2006/relationships/hyperlink" Target="https://talan.bank.gov.ua/get-user-certificate/s1p1e03K3ynhimP84dcE" TargetMode="External"/><Relationship Id="rId463" Type="http://schemas.openxmlformats.org/officeDocument/2006/relationships/hyperlink" Target="https://talan.bank.gov.ua/get-user-certificate/s1p1ekVsKtzlm_sWtxB2" TargetMode="External"/><Relationship Id="rId519" Type="http://schemas.openxmlformats.org/officeDocument/2006/relationships/hyperlink" Target="https://talan.bank.gov.ua/get-user-certificate/s1p1ecuTOixDVMJ756Gy" TargetMode="External"/><Relationship Id="rId116" Type="http://schemas.openxmlformats.org/officeDocument/2006/relationships/hyperlink" Target="https://talan.bank.gov.ua/get-user-certificate/s1p1e9a1XhfY_MrFhvpy" TargetMode="External"/><Relationship Id="rId158" Type="http://schemas.openxmlformats.org/officeDocument/2006/relationships/hyperlink" Target="https://talan.bank.gov.ua/get-user-certificate/s1p1en9JlEw-rA8UJEzX" TargetMode="External"/><Relationship Id="rId323" Type="http://schemas.openxmlformats.org/officeDocument/2006/relationships/hyperlink" Target="https://talan.bank.gov.ua/get-user-certificate/s1p1eZ8p9dlRoRAqPggl" TargetMode="External"/><Relationship Id="rId530" Type="http://schemas.openxmlformats.org/officeDocument/2006/relationships/hyperlink" Target="https://talan.bank.gov.ua/get-user-certificate/s1p1eKt1jGxD2Jie_b45" TargetMode="External"/><Relationship Id="rId20" Type="http://schemas.openxmlformats.org/officeDocument/2006/relationships/hyperlink" Target="https://talan.bank.gov.ua/get-user-certificate/s1p1em4xOMzVpl2kqc-h" TargetMode="External"/><Relationship Id="rId62" Type="http://schemas.openxmlformats.org/officeDocument/2006/relationships/hyperlink" Target="https://talan.bank.gov.ua/get-user-certificate/s1p1eeaIIFMU6UMw4gK4" TargetMode="External"/><Relationship Id="rId365" Type="http://schemas.openxmlformats.org/officeDocument/2006/relationships/hyperlink" Target="https://talan.bank.gov.ua/get-user-certificate/s1p1eKkFrqMSjvcAZ65g" TargetMode="External"/><Relationship Id="rId225" Type="http://schemas.openxmlformats.org/officeDocument/2006/relationships/hyperlink" Target="https://talan.bank.gov.ua/get-user-certificate/s1p1ez2XW0wTqnkx1YdF" TargetMode="External"/><Relationship Id="rId267" Type="http://schemas.openxmlformats.org/officeDocument/2006/relationships/hyperlink" Target="https://talan.bank.gov.ua/get-user-certificate/s1p1euTBgWzP3Ppr_MAT" TargetMode="External"/><Relationship Id="rId432" Type="http://schemas.openxmlformats.org/officeDocument/2006/relationships/hyperlink" Target="https://talan.bank.gov.ua/get-user-certificate/s1p1eEnBRJGCEMRb98HA" TargetMode="External"/><Relationship Id="rId474" Type="http://schemas.openxmlformats.org/officeDocument/2006/relationships/hyperlink" Target="https://talan.bank.gov.ua/get-user-certificate/s1p1eiEDXB2P7PvXp_jq" TargetMode="External"/><Relationship Id="rId127" Type="http://schemas.openxmlformats.org/officeDocument/2006/relationships/hyperlink" Target="https://talan.bank.gov.ua/get-user-certificate/s1p1eDK5HnMlKEh8hBW5" TargetMode="External"/><Relationship Id="rId31" Type="http://schemas.openxmlformats.org/officeDocument/2006/relationships/hyperlink" Target="https://talan.bank.gov.ua/get-user-certificate/s1p1e-psuF4fYAfr58rO" TargetMode="External"/><Relationship Id="rId73" Type="http://schemas.openxmlformats.org/officeDocument/2006/relationships/hyperlink" Target="https://talan.bank.gov.ua/get-user-certificate/s1p1evl-ovvT7AIoezqI" TargetMode="External"/><Relationship Id="rId169" Type="http://schemas.openxmlformats.org/officeDocument/2006/relationships/hyperlink" Target="https://talan.bank.gov.ua/get-user-certificate/s1p1eWA1I9AmtTkt8Jd4" TargetMode="External"/><Relationship Id="rId334" Type="http://schemas.openxmlformats.org/officeDocument/2006/relationships/hyperlink" Target="https://talan.bank.gov.ua/get-user-certificate/s1p1eoYRp-paxvHLLBUe" TargetMode="External"/><Relationship Id="rId376" Type="http://schemas.openxmlformats.org/officeDocument/2006/relationships/hyperlink" Target="https://talan.bank.gov.ua/get-user-certificate/s1p1eVG65oFO2ewUw_Xj" TargetMode="External"/><Relationship Id="rId541" Type="http://schemas.openxmlformats.org/officeDocument/2006/relationships/hyperlink" Target="https://talan.bank.gov.ua/get-user-certificate/s1p1e327hmWMtAL0uARd" TargetMode="External"/><Relationship Id="rId4" Type="http://schemas.openxmlformats.org/officeDocument/2006/relationships/hyperlink" Target="https://talan.bank.gov.ua/get-user-certificate/s1p1eUPtYdmHydvAEl-a" TargetMode="External"/><Relationship Id="rId180" Type="http://schemas.openxmlformats.org/officeDocument/2006/relationships/hyperlink" Target="https://talan.bank.gov.ua/get-user-certificate/s1p1e6MwnipCgQO7ODSF" TargetMode="External"/><Relationship Id="rId236" Type="http://schemas.openxmlformats.org/officeDocument/2006/relationships/hyperlink" Target="https://talan.bank.gov.ua/get-user-certificate/s1p1e5W3OxKRzmwP6f6p" TargetMode="External"/><Relationship Id="rId278" Type="http://schemas.openxmlformats.org/officeDocument/2006/relationships/hyperlink" Target="https://talan.bank.gov.ua/get-user-certificate/s1p1eGpMsIvVkGvXym8A" TargetMode="External"/><Relationship Id="rId401" Type="http://schemas.openxmlformats.org/officeDocument/2006/relationships/hyperlink" Target="https://talan.bank.gov.ua/get-user-certificate/s1p1eVjFbAN8INnOdciD" TargetMode="External"/><Relationship Id="rId443" Type="http://schemas.openxmlformats.org/officeDocument/2006/relationships/hyperlink" Target="https://talan.bank.gov.ua/get-user-certificate/s1p1e1aJUoI_dukyDmsg" TargetMode="External"/><Relationship Id="rId303" Type="http://schemas.openxmlformats.org/officeDocument/2006/relationships/hyperlink" Target="https://talan.bank.gov.ua/get-user-certificate/s1p1efSsIOnBz5WwGokY" TargetMode="External"/><Relationship Id="rId485" Type="http://schemas.openxmlformats.org/officeDocument/2006/relationships/hyperlink" Target="https://talan.bank.gov.ua/get-user-certificate/s1p1e9WJ7Yj6IKo2538t" TargetMode="External"/><Relationship Id="rId42" Type="http://schemas.openxmlformats.org/officeDocument/2006/relationships/hyperlink" Target="https://talan.bank.gov.ua/get-user-certificate/s1p1e8HZIN1mjkK2pITT" TargetMode="External"/><Relationship Id="rId84" Type="http://schemas.openxmlformats.org/officeDocument/2006/relationships/hyperlink" Target="https://talan.bank.gov.ua/get-user-certificate/s1p1e2d_DnMhMH0oqWs3" TargetMode="External"/><Relationship Id="rId138" Type="http://schemas.openxmlformats.org/officeDocument/2006/relationships/hyperlink" Target="https://talan.bank.gov.ua/get-user-certificate/s1p1eQPFu6k8NfsMZZus" TargetMode="External"/><Relationship Id="rId345" Type="http://schemas.openxmlformats.org/officeDocument/2006/relationships/hyperlink" Target="https://talan.bank.gov.ua/get-user-certificate/s1p1emKF9Tj8IFljsRsB" TargetMode="External"/><Relationship Id="rId387" Type="http://schemas.openxmlformats.org/officeDocument/2006/relationships/hyperlink" Target="https://talan.bank.gov.ua/get-user-certificate/s1p1e2vbtI0REN_CyVQu" TargetMode="External"/><Relationship Id="rId510" Type="http://schemas.openxmlformats.org/officeDocument/2006/relationships/hyperlink" Target="https://talan.bank.gov.ua/get-user-certificate/s1p1ermp5ZSkZ3Cwh62p" TargetMode="External"/><Relationship Id="rId191" Type="http://schemas.openxmlformats.org/officeDocument/2006/relationships/hyperlink" Target="https://talan.bank.gov.ua/get-user-certificate/s1p1eoFgcV0se07w1ROz" TargetMode="External"/><Relationship Id="rId205" Type="http://schemas.openxmlformats.org/officeDocument/2006/relationships/hyperlink" Target="https://talan.bank.gov.ua/get-user-certificate/s1p1eAt2wlpNXqjAXQlJ" TargetMode="External"/><Relationship Id="rId247" Type="http://schemas.openxmlformats.org/officeDocument/2006/relationships/hyperlink" Target="https://talan.bank.gov.ua/get-user-certificate/s1p1eLDEl0WFCW1ifJjm" TargetMode="External"/><Relationship Id="rId412" Type="http://schemas.openxmlformats.org/officeDocument/2006/relationships/hyperlink" Target="https://talan.bank.gov.ua/get-user-certificate/s1p1et4c2Ss7ixpE0jPt" TargetMode="External"/><Relationship Id="rId107" Type="http://schemas.openxmlformats.org/officeDocument/2006/relationships/hyperlink" Target="https://talan.bank.gov.ua/get-user-certificate/s1p1eidNfSL6KnISkmfK" TargetMode="External"/><Relationship Id="rId289" Type="http://schemas.openxmlformats.org/officeDocument/2006/relationships/hyperlink" Target="https://talan.bank.gov.ua/get-user-certificate/s1p1e636GSyGzB_I9HxO" TargetMode="External"/><Relationship Id="rId454" Type="http://schemas.openxmlformats.org/officeDocument/2006/relationships/hyperlink" Target="https://talan.bank.gov.ua/get-user-certificate/s1p1eVqtBgLe3Hx6bO37" TargetMode="External"/><Relationship Id="rId496" Type="http://schemas.openxmlformats.org/officeDocument/2006/relationships/hyperlink" Target="https://talan.bank.gov.ua/get-user-certificate/s1p1emAZWLjPd6GZIkgZ" TargetMode="External"/><Relationship Id="rId11" Type="http://schemas.openxmlformats.org/officeDocument/2006/relationships/hyperlink" Target="https://talan.bank.gov.ua/get-user-certificate/s1p1eehMqqHd48Xfw3rV" TargetMode="External"/><Relationship Id="rId53" Type="http://schemas.openxmlformats.org/officeDocument/2006/relationships/hyperlink" Target="https://talan.bank.gov.ua/get-user-certificate/s1p1eDDsNNMj0IFDvL6-" TargetMode="External"/><Relationship Id="rId149" Type="http://schemas.openxmlformats.org/officeDocument/2006/relationships/hyperlink" Target="https://talan.bank.gov.ua/get-user-certificate/s1p1e-v3S82E4TsT6_VF" TargetMode="External"/><Relationship Id="rId314" Type="http://schemas.openxmlformats.org/officeDocument/2006/relationships/hyperlink" Target="https://talan.bank.gov.ua/get-user-certificate/s1p1e5qGwUQO0X8BecdK" TargetMode="External"/><Relationship Id="rId356" Type="http://schemas.openxmlformats.org/officeDocument/2006/relationships/hyperlink" Target="https://talan.bank.gov.ua/get-user-certificate/s1p1eshiSc8l4OFogfpr" TargetMode="External"/><Relationship Id="rId398" Type="http://schemas.openxmlformats.org/officeDocument/2006/relationships/hyperlink" Target="https://talan.bank.gov.ua/get-user-certificate/s1p1ep2O1oV_OjlJRJjc" TargetMode="External"/><Relationship Id="rId521" Type="http://schemas.openxmlformats.org/officeDocument/2006/relationships/hyperlink" Target="https://talan.bank.gov.ua/get-user-certificate/s1p1eOvej_uJEapO3KOH" TargetMode="External"/><Relationship Id="rId95" Type="http://schemas.openxmlformats.org/officeDocument/2006/relationships/hyperlink" Target="https://talan.bank.gov.ua/get-user-certificate/s1p1eBSNNq3XstNSXWcE" TargetMode="External"/><Relationship Id="rId160" Type="http://schemas.openxmlformats.org/officeDocument/2006/relationships/hyperlink" Target="https://talan.bank.gov.ua/get-user-certificate/s1p1e5cwdYe3kBXIaYuP" TargetMode="External"/><Relationship Id="rId216" Type="http://schemas.openxmlformats.org/officeDocument/2006/relationships/hyperlink" Target="https://talan.bank.gov.ua/get-user-certificate/s1p1ex0uYcKf0Wu65S9M" TargetMode="External"/><Relationship Id="rId423" Type="http://schemas.openxmlformats.org/officeDocument/2006/relationships/hyperlink" Target="https://talan.bank.gov.ua/get-user-certificate/s1p1eattbSTmVhpdkFbN" TargetMode="External"/><Relationship Id="rId258" Type="http://schemas.openxmlformats.org/officeDocument/2006/relationships/hyperlink" Target="https://talan.bank.gov.ua/get-user-certificate/s1p1erN9CVh2yjiVx5q8" TargetMode="External"/><Relationship Id="rId465" Type="http://schemas.openxmlformats.org/officeDocument/2006/relationships/hyperlink" Target="https://talan.bank.gov.ua/get-user-certificate/s1p1eRKsgXTGgxL8nHRh" TargetMode="External"/><Relationship Id="rId22" Type="http://schemas.openxmlformats.org/officeDocument/2006/relationships/hyperlink" Target="https://talan.bank.gov.ua/get-user-certificate/s1p1eevGGIiBDb-d0GOp" TargetMode="External"/><Relationship Id="rId64" Type="http://schemas.openxmlformats.org/officeDocument/2006/relationships/hyperlink" Target="https://talan.bank.gov.ua/get-user-certificate/s1p1eldQ7bWMglkiLnlA" TargetMode="External"/><Relationship Id="rId118" Type="http://schemas.openxmlformats.org/officeDocument/2006/relationships/hyperlink" Target="https://talan.bank.gov.ua/get-user-certificate/s1p1e4pbOrjTusjDcUgl" TargetMode="External"/><Relationship Id="rId325" Type="http://schemas.openxmlformats.org/officeDocument/2006/relationships/hyperlink" Target="https://talan.bank.gov.ua/get-user-certificate/s1p1eP4oJY-nzgh6AjM9" TargetMode="External"/><Relationship Id="rId367" Type="http://schemas.openxmlformats.org/officeDocument/2006/relationships/hyperlink" Target="https://talan.bank.gov.ua/get-user-certificate/s1p1eZszgtRr3xligKhH" TargetMode="External"/><Relationship Id="rId532" Type="http://schemas.openxmlformats.org/officeDocument/2006/relationships/hyperlink" Target="https://talan.bank.gov.ua/get-user-certificate/s1p1eOCuOj_u9whGSig_" TargetMode="External"/><Relationship Id="rId171" Type="http://schemas.openxmlformats.org/officeDocument/2006/relationships/hyperlink" Target="https://talan.bank.gov.ua/get-user-certificate/s1p1eop7Q90rLBlHkoBt" TargetMode="External"/><Relationship Id="rId227" Type="http://schemas.openxmlformats.org/officeDocument/2006/relationships/hyperlink" Target="https://talan.bank.gov.ua/get-user-certificate/s1p1ebyuGItT2lPQ3H3R" TargetMode="External"/><Relationship Id="rId269" Type="http://schemas.openxmlformats.org/officeDocument/2006/relationships/hyperlink" Target="https://talan.bank.gov.ua/get-user-certificate/s1p1etJBajJ7mHxeQnxq" TargetMode="External"/><Relationship Id="rId434" Type="http://schemas.openxmlformats.org/officeDocument/2006/relationships/hyperlink" Target="https://talan.bank.gov.ua/get-user-certificate/s1p1eeIUkUyoYUpSx-9g" TargetMode="External"/><Relationship Id="rId476" Type="http://schemas.openxmlformats.org/officeDocument/2006/relationships/hyperlink" Target="https://talan.bank.gov.ua/get-user-certificate/s1p1eeb7waEkn0jNBe31" TargetMode="External"/><Relationship Id="rId33" Type="http://schemas.openxmlformats.org/officeDocument/2006/relationships/hyperlink" Target="https://talan.bank.gov.ua/get-user-certificate/s1p1ek5blz_UWtEJZ0Pg" TargetMode="External"/><Relationship Id="rId129" Type="http://schemas.openxmlformats.org/officeDocument/2006/relationships/hyperlink" Target="https://talan.bank.gov.ua/get-user-certificate/s1p1ewaPLjl7kbZYt0uD" TargetMode="External"/><Relationship Id="rId280" Type="http://schemas.openxmlformats.org/officeDocument/2006/relationships/hyperlink" Target="https://talan.bank.gov.ua/get-user-certificate/s1p1eCWkDrEQgIzuQC2z" TargetMode="External"/><Relationship Id="rId336" Type="http://schemas.openxmlformats.org/officeDocument/2006/relationships/hyperlink" Target="https://talan.bank.gov.ua/get-user-certificate/s1p1eQqQYedHvZm3Wd3S" TargetMode="External"/><Relationship Id="rId501" Type="http://schemas.openxmlformats.org/officeDocument/2006/relationships/hyperlink" Target="https://talan.bank.gov.ua/get-user-certificate/s1p1e8EqwlM-kA7jc8dJ" TargetMode="External"/><Relationship Id="rId543" Type="http://schemas.openxmlformats.org/officeDocument/2006/relationships/hyperlink" Target="https://talan.bank.gov.ua/get-user-certificate/s1p1eOUyllGF11qthGC1" TargetMode="External"/><Relationship Id="rId75" Type="http://schemas.openxmlformats.org/officeDocument/2006/relationships/hyperlink" Target="https://talan.bank.gov.ua/get-user-certificate/s1p1ezDNwJa-TQDkM-Uj" TargetMode="External"/><Relationship Id="rId140" Type="http://schemas.openxmlformats.org/officeDocument/2006/relationships/hyperlink" Target="https://talan.bank.gov.ua/get-user-certificate/s1p1eqzRKSmXBi3ar7wG" TargetMode="External"/><Relationship Id="rId182" Type="http://schemas.openxmlformats.org/officeDocument/2006/relationships/hyperlink" Target="https://talan.bank.gov.ua/get-user-certificate/s1p1erbWOxpxikejcZl1" TargetMode="External"/><Relationship Id="rId378" Type="http://schemas.openxmlformats.org/officeDocument/2006/relationships/hyperlink" Target="https://talan.bank.gov.ua/get-user-certificate/s1p1e4UZxAGHDFA_XuL6" TargetMode="External"/><Relationship Id="rId403" Type="http://schemas.openxmlformats.org/officeDocument/2006/relationships/hyperlink" Target="https://talan.bank.gov.ua/get-user-certificate/s1p1e0B2mt2obWUnUTMk" TargetMode="External"/><Relationship Id="rId6" Type="http://schemas.openxmlformats.org/officeDocument/2006/relationships/hyperlink" Target="https://talan.bank.gov.ua/get-user-certificate/s1p1eAFTovy9PezJGSJK" TargetMode="External"/><Relationship Id="rId238" Type="http://schemas.openxmlformats.org/officeDocument/2006/relationships/hyperlink" Target="https://talan.bank.gov.ua/get-user-certificate/s1p1e3wNp4Km0_k9AV-Q" TargetMode="External"/><Relationship Id="rId445" Type="http://schemas.openxmlformats.org/officeDocument/2006/relationships/hyperlink" Target="https://talan.bank.gov.ua/get-user-certificate/s1p1eqDN4SvXIIFmuhW6" TargetMode="External"/><Relationship Id="rId487" Type="http://schemas.openxmlformats.org/officeDocument/2006/relationships/hyperlink" Target="https://talan.bank.gov.ua/get-user-certificate/s1p1ex7AKWBCd3_0iQz0" TargetMode="External"/><Relationship Id="rId291" Type="http://schemas.openxmlformats.org/officeDocument/2006/relationships/hyperlink" Target="https://talan.bank.gov.ua/get-user-certificate/s1p1eRGHpzx0FSa2q-Nh" TargetMode="External"/><Relationship Id="rId305" Type="http://schemas.openxmlformats.org/officeDocument/2006/relationships/hyperlink" Target="https://talan.bank.gov.ua/get-user-certificate/s1p1eBQNEY9NPbLxhO4G" TargetMode="External"/><Relationship Id="rId347" Type="http://schemas.openxmlformats.org/officeDocument/2006/relationships/hyperlink" Target="https://talan.bank.gov.ua/get-user-certificate/s1p1ec6yGZtu9DeKO2q1" TargetMode="External"/><Relationship Id="rId512" Type="http://schemas.openxmlformats.org/officeDocument/2006/relationships/hyperlink" Target="https://talan.bank.gov.ua/get-user-certificate/s1p1eysdKU9caJ9bLbDn" TargetMode="External"/><Relationship Id="rId44" Type="http://schemas.openxmlformats.org/officeDocument/2006/relationships/hyperlink" Target="https://talan.bank.gov.ua/get-user-certificate/s1p1ejs0A-RBMkay-K7y" TargetMode="External"/><Relationship Id="rId86" Type="http://schemas.openxmlformats.org/officeDocument/2006/relationships/hyperlink" Target="https://talan.bank.gov.ua/get-user-certificate/s1p1eb3LzPTHDjoaC8rz" TargetMode="External"/><Relationship Id="rId151" Type="http://schemas.openxmlformats.org/officeDocument/2006/relationships/hyperlink" Target="https://talan.bank.gov.ua/get-user-certificate/s1p1eiTo9qujRnTW-ElP" TargetMode="External"/><Relationship Id="rId389" Type="http://schemas.openxmlformats.org/officeDocument/2006/relationships/hyperlink" Target="https://talan.bank.gov.ua/get-user-certificate/s1p1ezklVzke0Ab11_na" TargetMode="External"/><Relationship Id="rId193" Type="http://schemas.openxmlformats.org/officeDocument/2006/relationships/hyperlink" Target="https://talan.bank.gov.ua/get-user-certificate/s1p1e-FxSPVBMBT13n73" TargetMode="External"/><Relationship Id="rId207" Type="http://schemas.openxmlformats.org/officeDocument/2006/relationships/hyperlink" Target="https://talan.bank.gov.ua/get-user-certificate/s1p1esfiSiI0O_Ojpzff" TargetMode="External"/><Relationship Id="rId249" Type="http://schemas.openxmlformats.org/officeDocument/2006/relationships/hyperlink" Target="https://talan.bank.gov.ua/get-user-certificate/s1p1eFpgXSZyKXK04qo0" TargetMode="External"/><Relationship Id="rId414" Type="http://schemas.openxmlformats.org/officeDocument/2006/relationships/hyperlink" Target="https://talan.bank.gov.ua/get-user-certificate/s1p1eZsgtYE_SaZcuHpj" TargetMode="External"/><Relationship Id="rId456" Type="http://schemas.openxmlformats.org/officeDocument/2006/relationships/hyperlink" Target="https://talan.bank.gov.ua/get-user-certificate/s1p1eBYr_XLvFWZyO0VH" TargetMode="External"/><Relationship Id="rId498" Type="http://schemas.openxmlformats.org/officeDocument/2006/relationships/hyperlink" Target="https://talan.bank.gov.ua/get-user-certificate/s1p1eRwbTTNcleFB6SLU" TargetMode="External"/><Relationship Id="rId13" Type="http://schemas.openxmlformats.org/officeDocument/2006/relationships/hyperlink" Target="https://talan.bank.gov.ua/get-user-certificate/s1p1eDjJN1vIK5r7fwU0" TargetMode="External"/><Relationship Id="rId109" Type="http://schemas.openxmlformats.org/officeDocument/2006/relationships/hyperlink" Target="https://talan.bank.gov.ua/get-user-certificate/s1p1eiDOLphLTf-fttI3" TargetMode="External"/><Relationship Id="rId260" Type="http://schemas.openxmlformats.org/officeDocument/2006/relationships/hyperlink" Target="https://talan.bank.gov.ua/get-user-certificate/s1p1eXj4j1cto7qnju7U" TargetMode="External"/><Relationship Id="rId316" Type="http://schemas.openxmlformats.org/officeDocument/2006/relationships/hyperlink" Target="https://talan.bank.gov.ua/get-user-certificate/s1p1eVQZNNBHkPHBq5WA" TargetMode="External"/><Relationship Id="rId523" Type="http://schemas.openxmlformats.org/officeDocument/2006/relationships/hyperlink" Target="https://talan.bank.gov.ua/get-user-certificate/s1p1e0urQAyPo1naEn8v" TargetMode="External"/><Relationship Id="rId55" Type="http://schemas.openxmlformats.org/officeDocument/2006/relationships/hyperlink" Target="https://talan.bank.gov.ua/get-user-certificate/s1p1ejeJR3uF0O24vKkR" TargetMode="External"/><Relationship Id="rId97" Type="http://schemas.openxmlformats.org/officeDocument/2006/relationships/hyperlink" Target="https://talan.bank.gov.ua/get-user-certificate/s1p1ebtUnNgUMt0ySIUS" TargetMode="External"/><Relationship Id="rId120" Type="http://schemas.openxmlformats.org/officeDocument/2006/relationships/hyperlink" Target="https://talan.bank.gov.ua/get-user-certificate/s1p1eXbwKutIyjS4O5lf" TargetMode="External"/><Relationship Id="rId358" Type="http://schemas.openxmlformats.org/officeDocument/2006/relationships/hyperlink" Target="https://talan.bank.gov.ua/get-user-certificate/s1p1egyTKtr0vCzf1gMW" TargetMode="External"/><Relationship Id="rId162" Type="http://schemas.openxmlformats.org/officeDocument/2006/relationships/hyperlink" Target="https://talan.bank.gov.ua/get-user-certificate/s1p1eWnGjsfX_G13iwyG" TargetMode="External"/><Relationship Id="rId218" Type="http://schemas.openxmlformats.org/officeDocument/2006/relationships/hyperlink" Target="https://talan.bank.gov.ua/get-user-certificate/s1p1eQi3Qc7Klch_liHA" TargetMode="External"/><Relationship Id="rId425" Type="http://schemas.openxmlformats.org/officeDocument/2006/relationships/hyperlink" Target="https://talan.bank.gov.ua/get-user-certificate/s1p1eMkyQbMdKGyWANWU" TargetMode="External"/><Relationship Id="rId467" Type="http://schemas.openxmlformats.org/officeDocument/2006/relationships/hyperlink" Target="https://talan.bank.gov.ua/get-user-certificate/s1p1eCcQm_9nie4hdo78" TargetMode="External"/><Relationship Id="rId271" Type="http://schemas.openxmlformats.org/officeDocument/2006/relationships/hyperlink" Target="https://talan.bank.gov.ua/get-user-certificate/s1p1eNnMoqVR5Ji9tYB7" TargetMode="External"/><Relationship Id="rId24" Type="http://schemas.openxmlformats.org/officeDocument/2006/relationships/hyperlink" Target="https://talan.bank.gov.ua/get-user-certificate/s1p1eWWXpE6KTOeD-m2_" TargetMode="External"/><Relationship Id="rId66" Type="http://schemas.openxmlformats.org/officeDocument/2006/relationships/hyperlink" Target="https://talan.bank.gov.ua/get-user-certificate/s1p1e_42_qJkUOB1l0ah" TargetMode="External"/><Relationship Id="rId131" Type="http://schemas.openxmlformats.org/officeDocument/2006/relationships/hyperlink" Target="https://talan.bank.gov.ua/get-user-certificate/s1p1euXBpfx8_sqP5qHg" TargetMode="External"/><Relationship Id="rId327" Type="http://schemas.openxmlformats.org/officeDocument/2006/relationships/hyperlink" Target="https://talan.bank.gov.ua/get-user-certificate/s1p1etR0hXY5-bTd04P4" TargetMode="External"/><Relationship Id="rId369" Type="http://schemas.openxmlformats.org/officeDocument/2006/relationships/hyperlink" Target="https://talan.bank.gov.ua/get-user-certificate/s1p1eYtf7vLy_lkeT--N" TargetMode="External"/><Relationship Id="rId534" Type="http://schemas.openxmlformats.org/officeDocument/2006/relationships/hyperlink" Target="https://talan.bank.gov.ua/get-user-certificate/s1p1ezi2PXwQjPL4OAEU" TargetMode="External"/><Relationship Id="rId173" Type="http://schemas.openxmlformats.org/officeDocument/2006/relationships/hyperlink" Target="https://talan.bank.gov.ua/get-user-certificate/s1p1eUqVF2ZzhcZXSgJd" TargetMode="External"/><Relationship Id="rId229" Type="http://schemas.openxmlformats.org/officeDocument/2006/relationships/hyperlink" Target="https://talan.bank.gov.ua/get-user-certificate/s1p1esitsfMQMiYT5ZSe" TargetMode="External"/><Relationship Id="rId380" Type="http://schemas.openxmlformats.org/officeDocument/2006/relationships/hyperlink" Target="https://talan.bank.gov.ua/get-user-certificate/s1p1e0qtwb_S5peJ_eBE" TargetMode="External"/><Relationship Id="rId436" Type="http://schemas.openxmlformats.org/officeDocument/2006/relationships/hyperlink" Target="https://talan.bank.gov.ua/get-user-certificate/s1p1eM3IVz6Q8qYfS8DQ" TargetMode="External"/><Relationship Id="rId240" Type="http://schemas.openxmlformats.org/officeDocument/2006/relationships/hyperlink" Target="https://talan.bank.gov.ua/get-user-certificate/s1p1ecHfv3xDxuoODgMS" TargetMode="External"/><Relationship Id="rId478" Type="http://schemas.openxmlformats.org/officeDocument/2006/relationships/hyperlink" Target="https://talan.bank.gov.ua/get-user-certificate/s1p1eZhfezV8mdODMrsI" TargetMode="External"/><Relationship Id="rId35" Type="http://schemas.openxmlformats.org/officeDocument/2006/relationships/hyperlink" Target="https://talan.bank.gov.ua/get-user-certificate/s1p1eYU09gVxm2A81XfX" TargetMode="External"/><Relationship Id="rId77" Type="http://schemas.openxmlformats.org/officeDocument/2006/relationships/hyperlink" Target="https://talan.bank.gov.ua/get-user-certificate/s1p1enETB9tBQClBK3hG" TargetMode="External"/><Relationship Id="rId100" Type="http://schemas.openxmlformats.org/officeDocument/2006/relationships/hyperlink" Target="https://talan.bank.gov.ua/get-user-certificate/s1p1eW3va5kucb774PA7" TargetMode="External"/><Relationship Id="rId282" Type="http://schemas.openxmlformats.org/officeDocument/2006/relationships/hyperlink" Target="https://talan.bank.gov.ua/get-user-certificate/s1p1edUegCP9xOUSaEmF" TargetMode="External"/><Relationship Id="rId338" Type="http://schemas.openxmlformats.org/officeDocument/2006/relationships/hyperlink" Target="https://talan.bank.gov.ua/get-user-certificate/s1p1eEnixCc3IPuwimKR" TargetMode="External"/><Relationship Id="rId503" Type="http://schemas.openxmlformats.org/officeDocument/2006/relationships/hyperlink" Target="https://talan.bank.gov.ua/get-user-certificate/s1p1e_Okx6vF7VjPqdKx" TargetMode="External"/><Relationship Id="rId545" Type="http://schemas.openxmlformats.org/officeDocument/2006/relationships/hyperlink" Target="https://talan.bank.gov.ua/get-user-certificate/s1p1e29enXoCNdr7k1uR" TargetMode="External"/><Relationship Id="rId8" Type="http://schemas.openxmlformats.org/officeDocument/2006/relationships/hyperlink" Target="https://talan.bank.gov.ua/get-user-certificate/s1p1e1Engr1a-WEDNdwE" TargetMode="External"/><Relationship Id="rId142" Type="http://schemas.openxmlformats.org/officeDocument/2006/relationships/hyperlink" Target="https://talan.bank.gov.ua/get-user-certificate/s1p1emA98c1BPcVhJrhB" TargetMode="External"/><Relationship Id="rId184" Type="http://schemas.openxmlformats.org/officeDocument/2006/relationships/hyperlink" Target="https://talan.bank.gov.ua/get-user-certificate/s1p1efFSEtPaxiGlF8X1" TargetMode="External"/><Relationship Id="rId391" Type="http://schemas.openxmlformats.org/officeDocument/2006/relationships/hyperlink" Target="https://talan.bank.gov.ua/get-user-certificate/s1p1ej8zAE6zLeHdjIfH" TargetMode="External"/><Relationship Id="rId405" Type="http://schemas.openxmlformats.org/officeDocument/2006/relationships/hyperlink" Target="https://talan.bank.gov.ua/get-user-certificate/s1p1eAQZPgldbNuxMXSk" TargetMode="External"/><Relationship Id="rId447" Type="http://schemas.openxmlformats.org/officeDocument/2006/relationships/hyperlink" Target="https://talan.bank.gov.ua/get-user-certificate/s1p1evs1vwgXS3CNs7Dp" TargetMode="External"/><Relationship Id="rId251" Type="http://schemas.openxmlformats.org/officeDocument/2006/relationships/hyperlink" Target="https://talan.bank.gov.ua/get-user-certificate/s1p1e5cjptyuJ5TAGhHZ" TargetMode="External"/><Relationship Id="rId489" Type="http://schemas.openxmlformats.org/officeDocument/2006/relationships/hyperlink" Target="https://talan.bank.gov.ua/get-user-certificate/s1p1eecp2qXtjChS71LZ" TargetMode="External"/><Relationship Id="rId46" Type="http://schemas.openxmlformats.org/officeDocument/2006/relationships/hyperlink" Target="https://talan.bank.gov.ua/get-user-certificate/s1p1e134DemNiJl0nsGV" TargetMode="External"/><Relationship Id="rId293" Type="http://schemas.openxmlformats.org/officeDocument/2006/relationships/hyperlink" Target="https://talan.bank.gov.ua/get-user-certificate/s1p1eBW3xpt2F61Xm2jW" TargetMode="External"/><Relationship Id="rId307" Type="http://schemas.openxmlformats.org/officeDocument/2006/relationships/hyperlink" Target="https://talan.bank.gov.ua/get-user-certificate/s1p1ebZWO1mkYBnh2br9" TargetMode="External"/><Relationship Id="rId349" Type="http://schemas.openxmlformats.org/officeDocument/2006/relationships/hyperlink" Target="https://talan.bank.gov.ua/get-user-certificate/s1p1eQlFyRnF-buQu1bZ" TargetMode="External"/><Relationship Id="rId514" Type="http://schemas.openxmlformats.org/officeDocument/2006/relationships/hyperlink" Target="https://talan.bank.gov.ua/get-user-certificate/s1p1e67UyoOyOir8dVmg" TargetMode="External"/><Relationship Id="rId88" Type="http://schemas.openxmlformats.org/officeDocument/2006/relationships/hyperlink" Target="https://talan.bank.gov.ua/get-user-certificate/s1p1eBfBfsANdYswesLn" TargetMode="External"/><Relationship Id="rId111" Type="http://schemas.openxmlformats.org/officeDocument/2006/relationships/hyperlink" Target="https://talan.bank.gov.ua/get-user-certificate/s1p1euf62sUJ3tjN_l9C" TargetMode="External"/><Relationship Id="rId153" Type="http://schemas.openxmlformats.org/officeDocument/2006/relationships/hyperlink" Target="https://talan.bank.gov.ua/get-user-certificate/s1p1ehXPNjnbAZrK-kuV" TargetMode="External"/><Relationship Id="rId195" Type="http://schemas.openxmlformats.org/officeDocument/2006/relationships/hyperlink" Target="https://talan.bank.gov.ua/get-user-certificate/s1p1eICYd6BRK7vwN-pl" TargetMode="External"/><Relationship Id="rId209" Type="http://schemas.openxmlformats.org/officeDocument/2006/relationships/hyperlink" Target="https://talan.bank.gov.ua/get-user-certificate/s1p1eRLeBOqoJoQSGlXN" TargetMode="External"/><Relationship Id="rId360" Type="http://schemas.openxmlformats.org/officeDocument/2006/relationships/hyperlink" Target="https://talan.bank.gov.ua/get-user-certificate/s1p1eK8tmev7bf-6q6NI" TargetMode="External"/><Relationship Id="rId416" Type="http://schemas.openxmlformats.org/officeDocument/2006/relationships/hyperlink" Target="https://talan.bank.gov.ua/get-user-certificate/s1p1e7sBGf4oOflCNjeG" TargetMode="External"/><Relationship Id="rId220" Type="http://schemas.openxmlformats.org/officeDocument/2006/relationships/hyperlink" Target="https://talan.bank.gov.ua/get-user-certificate/s1p1e3h6nfTisNHFGY9w" TargetMode="External"/><Relationship Id="rId458" Type="http://schemas.openxmlformats.org/officeDocument/2006/relationships/hyperlink" Target="https://talan.bank.gov.ua/get-user-certificate/s1p1ehFMkI5XYRXGosaE" TargetMode="External"/><Relationship Id="rId15" Type="http://schemas.openxmlformats.org/officeDocument/2006/relationships/hyperlink" Target="https://talan.bank.gov.ua/get-user-certificate/s1p1en4hM0x5PsfA4oaP" TargetMode="External"/><Relationship Id="rId57" Type="http://schemas.openxmlformats.org/officeDocument/2006/relationships/hyperlink" Target="https://talan.bank.gov.ua/get-user-certificate/s1p1e6-M2-y7XZ_ffW3N" TargetMode="External"/><Relationship Id="rId262" Type="http://schemas.openxmlformats.org/officeDocument/2006/relationships/hyperlink" Target="https://talan.bank.gov.ua/get-user-certificate/s1p1eajaeuyylWkf-I3r" TargetMode="External"/><Relationship Id="rId318" Type="http://schemas.openxmlformats.org/officeDocument/2006/relationships/hyperlink" Target="https://talan.bank.gov.ua/get-user-certificate/s1p1eQg4RiWSNRak-Sih" TargetMode="External"/><Relationship Id="rId525" Type="http://schemas.openxmlformats.org/officeDocument/2006/relationships/hyperlink" Target="https://talan.bank.gov.ua/get-user-certificate/s1p1ecDGuGCICtlK57dk" TargetMode="External"/><Relationship Id="rId99" Type="http://schemas.openxmlformats.org/officeDocument/2006/relationships/hyperlink" Target="https://talan.bank.gov.ua/get-user-certificate/s1p1eU9c4YMJZ_PuRi1M" TargetMode="External"/><Relationship Id="rId122" Type="http://schemas.openxmlformats.org/officeDocument/2006/relationships/hyperlink" Target="https://talan.bank.gov.ua/get-user-certificate/s1p1evod7_q22ldR0zua" TargetMode="External"/><Relationship Id="rId164" Type="http://schemas.openxmlformats.org/officeDocument/2006/relationships/hyperlink" Target="https://talan.bank.gov.ua/get-user-certificate/s1p1eNPLzUylD8XvvYom" TargetMode="External"/><Relationship Id="rId371" Type="http://schemas.openxmlformats.org/officeDocument/2006/relationships/hyperlink" Target="https://talan.bank.gov.ua/get-user-certificate/s1p1e9xir_G-ssjvNQGR" TargetMode="External"/><Relationship Id="rId427" Type="http://schemas.openxmlformats.org/officeDocument/2006/relationships/hyperlink" Target="https://talan.bank.gov.ua/get-user-certificate/s1p1ekTOflOh2E0SM4xl" TargetMode="External"/><Relationship Id="rId469" Type="http://schemas.openxmlformats.org/officeDocument/2006/relationships/hyperlink" Target="https://talan.bank.gov.ua/get-user-certificate/s1p1evQJPmLQ6Iq3wT4C" TargetMode="External"/><Relationship Id="rId26" Type="http://schemas.openxmlformats.org/officeDocument/2006/relationships/hyperlink" Target="https://talan.bank.gov.ua/get-user-certificate/s1p1ezhI_rESqRElqmiY" TargetMode="External"/><Relationship Id="rId231" Type="http://schemas.openxmlformats.org/officeDocument/2006/relationships/hyperlink" Target="https://talan.bank.gov.ua/get-user-certificate/s1p1en3BijZxkzjGs_i8" TargetMode="External"/><Relationship Id="rId273" Type="http://schemas.openxmlformats.org/officeDocument/2006/relationships/hyperlink" Target="https://talan.bank.gov.ua/get-user-certificate/s1p1ePdUStWeDgBj9KIb" TargetMode="External"/><Relationship Id="rId329" Type="http://schemas.openxmlformats.org/officeDocument/2006/relationships/hyperlink" Target="https://talan.bank.gov.ua/get-user-certificate/s1p1eScLzccK5UQG8oqY" TargetMode="External"/><Relationship Id="rId480" Type="http://schemas.openxmlformats.org/officeDocument/2006/relationships/hyperlink" Target="https://talan.bank.gov.ua/get-user-certificate/s1p1ehGQLBOXkMBIVXMO" TargetMode="External"/><Relationship Id="rId536" Type="http://schemas.openxmlformats.org/officeDocument/2006/relationships/hyperlink" Target="https://talan.bank.gov.ua/get-user-certificate/s1p1eDDbPQfl5bdI0b7A" TargetMode="External"/><Relationship Id="rId68" Type="http://schemas.openxmlformats.org/officeDocument/2006/relationships/hyperlink" Target="https://talan.bank.gov.ua/get-user-certificate/s1p1eKX4R-gm4nI8s_bs" TargetMode="External"/><Relationship Id="rId133" Type="http://schemas.openxmlformats.org/officeDocument/2006/relationships/hyperlink" Target="https://talan.bank.gov.ua/get-user-certificate/s1p1e6WHwrNskG59Iu5w" TargetMode="External"/><Relationship Id="rId175" Type="http://schemas.openxmlformats.org/officeDocument/2006/relationships/hyperlink" Target="https://talan.bank.gov.ua/get-user-certificate/s1p1eUWYCQ4tERdg-ftH" TargetMode="External"/><Relationship Id="rId340" Type="http://schemas.openxmlformats.org/officeDocument/2006/relationships/hyperlink" Target="https://talan.bank.gov.ua/get-user-certificate/s1p1e79MWMn8LRZ2psGf" TargetMode="External"/><Relationship Id="rId200" Type="http://schemas.openxmlformats.org/officeDocument/2006/relationships/hyperlink" Target="https://talan.bank.gov.ua/get-user-certificate/s1p1eXzTRDmR8kteCOLO" TargetMode="External"/><Relationship Id="rId382" Type="http://schemas.openxmlformats.org/officeDocument/2006/relationships/hyperlink" Target="https://talan.bank.gov.ua/get-user-certificate/s1p1ep7wXpXFduS26cSE" TargetMode="External"/><Relationship Id="rId438" Type="http://schemas.openxmlformats.org/officeDocument/2006/relationships/hyperlink" Target="https://talan.bank.gov.ua/get-user-certificate/s1p1ejyw0Kbav3TgXD4N" TargetMode="External"/><Relationship Id="rId242" Type="http://schemas.openxmlformats.org/officeDocument/2006/relationships/hyperlink" Target="https://talan.bank.gov.ua/get-user-certificate/s1p1eMauVk9_oZtF5lq4" TargetMode="External"/><Relationship Id="rId284" Type="http://schemas.openxmlformats.org/officeDocument/2006/relationships/hyperlink" Target="https://talan.bank.gov.ua/get-user-certificate/s1p1egfA_2dcq9Ql8Bg7" TargetMode="External"/><Relationship Id="rId491" Type="http://schemas.openxmlformats.org/officeDocument/2006/relationships/hyperlink" Target="https://talan.bank.gov.ua/get-user-certificate/s1p1eLcVOlHp5_rz2gNc" TargetMode="External"/><Relationship Id="rId505" Type="http://schemas.openxmlformats.org/officeDocument/2006/relationships/hyperlink" Target="https://talan.bank.gov.ua/get-user-certificate/s1p1euLu1D6LnMQyJMLG" TargetMode="External"/><Relationship Id="rId37" Type="http://schemas.openxmlformats.org/officeDocument/2006/relationships/hyperlink" Target="https://talan.bank.gov.ua/get-user-certificate/s1p1eW4k5M6fLG-DR7IT" TargetMode="External"/><Relationship Id="rId79" Type="http://schemas.openxmlformats.org/officeDocument/2006/relationships/hyperlink" Target="https://talan.bank.gov.ua/get-user-certificate/s1p1eEZ-wrrxFnsi-nPt" TargetMode="External"/><Relationship Id="rId102" Type="http://schemas.openxmlformats.org/officeDocument/2006/relationships/hyperlink" Target="https://talan.bank.gov.ua/get-user-certificate/s1p1eK9eCboLXrGpK3Ws" TargetMode="External"/><Relationship Id="rId144" Type="http://schemas.openxmlformats.org/officeDocument/2006/relationships/hyperlink" Target="https://talan.bank.gov.ua/get-user-certificate/s1p1eYhbRqQJfjHqMEdK" TargetMode="External"/><Relationship Id="rId547" Type="http://schemas.openxmlformats.org/officeDocument/2006/relationships/hyperlink" Target="https://talan.bank.gov.ua/get-user-certificate/s1p1eVyGzkw6LDG-Y3Aj" TargetMode="External"/><Relationship Id="rId90" Type="http://schemas.openxmlformats.org/officeDocument/2006/relationships/hyperlink" Target="https://talan.bank.gov.ua/get-user-certificate/s1p1eGLeEmGNBeexHLxU" TargetMode="External"/><Relationship Id="rId186" Type="http://schemas.openxmlformats.org/officeDocument/2006/relationships/hyperlink" Target="https://talan.bank.gov.ua/get-user-certificate/s1p1ers-g1iFI9n_xemQ" TargetMode="External"/><Relationship Id="rId351" Type="http://schemas.openxmlformats.org/officeDocument/2006/relationships/hyperlink" Target="https://talan.bank.gov.ua/get-user-certificate/s1p1ekRsLljQIH9syml4" TargetMode="External"/><Relationship Id="rId393" Type="http://schemas.openxmlformats.org/officeDocument/2006/relationships/hyperlink" Target="https://talan.bank.gov.ua/get-user-certificate/s1p1e9NsU-CZu6x0aElY" TargetMode="External"/><Relationship Id="rId407" Type="http://schemas.openxmlformats.org/officeDocument/2006/relationships/hyperlink" Target="https://talan.bank.gov.ua/get-user-certificate/s1p1ecehJOBzRXUvxpxh" TargetMode="External"/><Relationship Id="rId449" Type="http://schemas.openxmlformats.org/officeDocument/2006/relationships/hyperlink" Target="https://talan.bank.gov.ua/get-user-certificate/s1p1e1Qja4u9GIdEdzWE" TargetMode="External"/><Relationship Id="rId211" Type="http://schemas.openxmlformats.org/officeDocument/2006/relationships/hyperlink" Target="https://talan.bank.gov.ua/get-user-certificate/s1p1e6Cu5jtFpXyTRoqB" TargetMode="External"/><Relationship Id="rId253" Type="http://schemas.openxmlformats.org/officeDocument/2006/relationships/hyperlink" Target="https://talan.bank.gov.ua/get-user-certificate/s1p1eYNUnv_bTJmrWZ2g" TargetMode="External"/><Relationship Id="rId295" Type="http://schemas.openxmlformats.org/officeDocument/2006/relationships/hyperlink" Target="https://talan.bank.gov.ua/get-user-certificate/s1p1eYrjNAuyjxTeb7VO" TargetMode="External"/><Relationship Id="rId309" Type="http://schemas.openxmlformats.org/officeDocument/2006/relationships/hyperlink" Target="https://talan.bank.gov.ua/get-user-certificate/s1p1e49HGyNBurMJTDJr" TargetMode="External"/><Relationship Id="rId460" Type="http://schemas.openxmlformats.org/officeDocument/2006/relationships/hyperlink" Target="https://talan.bank.gov.ua/get-user-certificate/s1p1eZKepeNTYGEV8vhx" TargetMode="External"/><Relationship Id="rId516" Type="http://schemas.openxmlformats.org/officeDocument/2006/relationships/hyperlink" Target="https://talan.bank.gov.ua/get-user-certificate/s1p1eyMrct7sbLOmQqEV" TargetMode="External"/><Relationship Id="rId48" Type="http://schemas.openxmlformats.org/officeDocument/2006/relationships/hyperlink" Target="https://talan.bank.gov.ua/get-user-certificate/s1p1emROppCXFdpI3PTI" TargetMode="External"/><Relationship Id="rId113" Type="http://schemas.openxmlformats.org/officeDocument/2006/relationships/hyperlink" Target="https://talan.bank.gov.ua/get-user-certificate/s1p1ePFdp2u2C5-VXipF" TargetMode="External"/><Relationship Id="rId320" Type="http://schemas.openxmlformats.org/officeDocument/2006/relationships/hyperlink" Target="https://talan.bank.gov.ua/get-user-certificate/s1p1eKEra_dXpTHzAO4K" TargetMode="External"/><Relationship Id="rId155" Type="http://schemas.openxmlformats.org/officeDocument/2006/relationships/hyperlink" Target="https://talan.bank.gov.ua/get-user-certificate/s1p1exU8MVL0vYLsg4rd" TargetMode="External"/><Relationship Id="rId197" Type="http://schemas.openxmlformats.org/officeDocument/2006/relationships/hyperlink" Target="https://talan.bank.gov.ua/get-user-certificate/s1p1eusUVPaRpnnwDeV2" TargetMode="External"/><Relationship Id="rId362" Type="http://schemas.openxmlformats.org/officeDocument/2006/relationships/hyperlink" Target="https://talan.bank.gov.ua/get-user-certificate/s1p1esR1P8D9b6t5RvqU" TargetMode="External"/><Relationship Id="rId418" Type="http://schemas.openxmlformats.org/officeDocument/2006/relationships/hyperlink" Target="https://talan.bank.gov.ua/get-user-certificate/s1p1ezmkt4LMle-QVAim" TargetMode="External"/><Relationship Id="rId222" Type="http://schemas.openxmlformats.org/officeDocument/2006/relationships/hyperlink" Target="https://talan.bank.gov.ua/get-user-certificate/s1p1eMGVcyeiuOzJjuIS" TargetMode="External"/><Relationship Id="rId264" Type="http://schemas.openxmlformats.org/officeDocument/2006/relationships/hyperlink" Target="https://talan.bank.gov.ua/get-user-certificate/s1p1e8yCvIBKa4jcQod3" TargetMode="External"/><Relationship Id="rId471" Type="http://schemas.openxmlformats.org/officeDocument/2006/relationships/hyperlink" Target="https://talan.bank.gov.ua/get-user-certificate/s1p1eEJe3QuATddN99w5" TargetMode="External"/><Relationship Id="rId17" Type="http://schemas.openxmlformats.org/officeDocument/2006/relationships/hyperlink" Target="https://talan.bank.gov.ua/get-user-certificate/s1p1eFs06vR5N0c_WmjL" TargetMode="External"/><Relationship Id="rId59" Type="http://schemas.openxmlformats.org/officeDocument/2006/relationships/hyperlink" Target="https://talan.bank.gov.ua/get-user-certificate/s1p1eJgAWcsYpauwgZAO" TargetMode="External"/><Relationship Id="rId124" Type="http://schemas.openxmlformats.org/officeDocument/2006/relationships/hyperlink" Target="https://talan.bank.gov.ua/get-user-certificate/s1p1e86597t5De5BTGid" TargetMode="External"/><Relationship Id="rId527" Type="http://schemas.openxmlformats.org/officeDocument/2006/relationships/hyperlink" Target="https://talan.bank.gov.ua/get-user-certificate/s1p1em7cC2GtD0oyNm9j" TargetMode="External"/><Relationship Id="rId70" Type="http://schemas.openxmlformats.org/officeDocument/2006/relationships/hyperlink" Target="https://talan.bank.gov.ua/get-user-certificate/s1p1easgq7NhE8qLf-Nh" TargetMode="External"/><Relationship Id="rId166" Type="http://schemas.openxmlformats.org/officeDocument/2006/relationships/hyperlink" Target="https://talan.bank.gov.ua/get-user-certificate/s1p1e_-62Y8y6hs90PAY" TargetMode="External"/><Relationship Id="rId331" Type="http://schemas.openxmlformats.org/officeDocument/2006/relationships/hyperlink" Target="https://talan.bank.gov.ua/get-user-certificate/s1p1eulQZGeZcnyh5YTm" TargetMode="External"/><Relationship Id="rId373" Type="http://schemas.openxmlformats.org/officeDocument/2006/relationships/hyperlink" Target="https://talan.bank.gov.ua/get-user-certificate/s1p1eM41zpvNm15eUHjg" TargetMode="External"/><Relationship Id="rId429" Type="http://schemas.openxmlformats.org/officeDocument/2006/relationships/hyperlink" Target="https://talan.bank.gov.ua/get-user-certificate/s1p1eMgbqt5Ehq4hHTw0" TargetMode="External"/><Relationship Id="rId1" Type="http://schemas.openxmlformats.org/officeDocument/2006/relationships/hyperlink" Target="https://talan.bank.gov.ua/get-user-certificate/s1p1eP4N0azNzHCzflLX" TargetMode="External"/><Relationship Id="rId233" Type="http://schemas.openxmlformats.org/officeDocument/2006/relationships/hyperlink" Target="https://talan.bank.gov.ua/get-user-certificate/s1p1eFewkRr6WNPtq8Zq" TargetMode="External"/><Relationship Id="rId440" Type="http://schemas.openxmlformats.org/officeDocument/2006/relationships/hyperlink" Target="https://talan.bank.gov.ua/get-user-certificate/s1p1eYr5-tw8krF9GLuu" TargetMode="External"/><Relationship Id="rId28" Type="http://schemas.openxmlformats.org/officeDocument/2006/relationships/hyperlink" Target="https://talan.bank.gov.ua/get-user-certificate/s1p1eA8fBQLRGhbeMitR" TargetMode="External"/><Relationship Id="rId275" Type="http://schemas.openxmlformats.org/officeDocument/2006/relationships/hyperlink" Target="https://talan.bank.gov.ua/get-user-certificate/s1p1eFZ0T-MG3-9ZCdfC" TargetMode="External"/><Relationship Id="rId300" Type="http://schemas.openxmlformats.org/officeDocument/2006/relationships/hyperlink" Target="https://talan.bank.gov.ua/get-user-certificate/s1p1eeDLHC9XuQM3zz7E" TargetMode="External"/><Relationship Id="rId482" Type="http://schemas.openxmlformats.org/officeDocument/2006/relationships/hyperlink" Target="https://talan.bank.gov.ua/get-user-certificate/s1p1eE6ElO8YYGSLq8ZO" TargetMode="External"/><Relationship Id="rId538" Type="http://schemas.openxmlformats.org/officeDocument/2006/relationships/hyperlink" Target="https://talan.bank.gov.ua/get-user-certificate/s1p1eVoPdKK0f3OC8_gd" TargetMode="External"/><Relationship Id="rId81" Type="http://schemas.openxmlformats.org/officeDocument/2006/relationships/hyperlink" Target="https://talan.bank.gov.ua/get-user-certificate/s1p1eE-6KELGGNvJKHRG" TargetMode="External"/><Relationship Id="rId135" Type="http://schemas.openxmlformats.org/officeDocument/2006/relationships/hyperlink" Target="https://talan.bank.gov.ua/get-user-certificate/s1p1eilicmebT_zcT6iy" TargetMode="External"/><Relationship Id="rId177" Type="http://schemas.openxmlformats.org/officeDocument/2006/relationships/hyperlink" Target="https://talan.bank.gov.ua/get-user-certificate/s1p1e1sq1vWRAMXH36J_" TargetMode="External"/><Relationship Id="rId342" Type="http://schemas.openxmlformats.org/officeDocument/2006/relationships/hyperlink" Target="https://talan.bank.gov.ua/get-user-certificate/s1p1ePK3Gkf1FUitAUEN" TargetMode="External"/><Relationship Id="rId384" Type="http://schemas.openxmlformats.org/officeDocument/2006/relationships/hyperlink" Target="https://talan.bank.gov.ua/get-user-certificate/s1p1eN_POrudqWzIJEEc" TargetMode="External"/><Relationship Id="rId202" Type="http://schemas.openxmlformats.org/officeDocument/2006/relationships/hyperlink" Target="https://talan.bank.gov.ua/get-user-certificate/s1p1erjuv34JPJ5BjHjQ" TargetMode="External"/><Relationship Id="rId244" Type="http://schemas.openxmlformats.org/officeDocument/2006/relationships/hyperlink" Target="https://talan.bank.gov.ua/get-user-certificate/s1p1e_Sot17A2aZbqpTl" TargetMode="External"/><Relationship Id="rId39" Type="http://schemas.openxmlformats.org/officeDocument/2006/relationships/hyperlink" Target="https://talan.bank.gov.ua/get-user-certificate/s1p1e7tk6xUNacAWyKD-" TargetMode="External"/><Relationship Id="rId286" Type="http://schemas.openxmlformats.org/officeDocument/2006/relationships/hyperlink" Target="https://talan.bank.gov.ua/get-user-certificate/s1p1eJYiq_2YUs3DPsFq" TargetMode="External"/><Relationship Id="rId451" Type="http://schemas.openxmlformats.org/officeDocument/2006/relationships/hyperlink" Target="https://talan.bank.gov.ua/get-user-certificate/s1p1edUcNi9EAni7vRnw" TargetMode="External"/><Relationship Id="rId493" Type="http://schemas.openxmlformats.org/officeDocument/2006/relationships/hyperlink" Target="https://talan.bank.gov.ua/get-user-certificate/s1p1eGUoAUxUrX4hNCZs" TargetMode="External"/><Relationship Id="rId507" Type="http://schemas.openxmlformats.org/officeDocument/2006/relationships/hyperlink" Target="https://talan.bank.gov.ua/get-user-certificate/s1p1ehnArbo-9Fp-vqPV" TargetMode="External"/><Relationship Id="rId549" Type="http://schemas.openxmlformats.org/officeDocument/2006/relationships/hyperlink" Target="https://talan.bank.gov.ua/get-user-certificate/s1p1e1p2bqBMOPB3Oojc" TargetMode="External"/><Relationship Id="rId50" Type="http://schemas.openxmlformats.org/officeDocument/2006/relationships/hyperlink" Target="https://talan.bank.gov.ua/get-user-certificate/s1p1eJyA1BogYVHUjT10" TargetMode="External"/><Relationship Id="rId104" Type="http://schemas.openxmlformats.org/officeDocument/2006/relationships/hyperlink" Target="https://talan.bank.gov.ua/get-user-certificate/s1p1ewp3S2wicXSNMGN7" TargetMode="External"/><Relationship Id="rId146" Type="http://schemas.openxmlformats.org/officeDocument/2006/relationships/hyperlink" Target="https://talan.bank.gov.ua/get-user-certificate/s1p1eR9WKf2jV_Ik609t" TargetMode="External"/><Relationship Id="rId188" Type="http://schemas.openxmlformats.org/officeDocument/2006/relationships/hyperlink" Target="https://talan.bank.gov.ua/get-user-certificate/s1p1e6SvKJJr914KXw3o" TargetMode="External"/><Relationship Id="rId311" Type="http://schemas.openxmlformats.org/officeDocument/2006/relationships/hyperlink" Target="https://talan.bank.gov.ua/get-user-certificate/s1p1eiN54zjMxG-MrGx5" TargetMode="External"/><Relationship Id="rId353" Type="http://schemas.openxmlformats.org/officeDocument/2006/relationships/hyperlink" Target="https://talan.bank.gov.ua/get-user-certificate/s1p1eZHcsLRaM_GZXkeZ" TargetMode="External"/><Relationship Id="rId395" Type="http://schemas.openxmlformats.org/officeDocument/2006/relationships/hyperlink" Target="https://talan.bank.gov.ua/get-user-certificate/s1p1eFlWkPdg96b68sqQ" TargetMode="External"/><Relationship Id="rId409" Type="http://schemas.openxmlformats.org/officeDocument/2006/relationships/hyperlink" Target="https://talan.bank.gov.ua/get-user-certificate/s1p1ebqHej35dyRp5n9n" TargetMode="External"/><Relationship Id="rId92" Type="http://schemas.openxmlformats.org/officeDocument/2006/relationships/hyperlink" Target="https://talan.bank.gov.ua/get-user-certificate/s1p1edKguLGTWvjbBM3z" TargetMode="External"/><Relationship Id="rId213" Type="http://schemas.openxmlformats.org/officeDocument/2006/relationships/hyperlink" Target="https://talan.bank.gov.ua/get-user-certificate/s1p1egDekyF23NDDHqMu" TargetMode="External"/><Relationship Id="rId420" Type="http://schemas.openxmlformats.org/officeDocument/2006/relationships/hyperlink" Target="https://talan.bank.gov.ua/get-user-certificate/s1p1eDdJapuYX4JP1RJq" TargetMode="External"/><Relationship Id="rId255" Type="http://schemas.openxmlformats.org/officeDocument/2006/relationships/hyperlink" Target="https://talan.bank.gov.ua/get-user-certificate/s1p1ec82rff6UZAiqdpg" TargetMode="External"/><Relationship Id="rId297" Type="http://schemas.openxmlformats.org/officeDocument/2006/relationships/hyperlink" Target="https://talan.bank.gov.ua/get-user-certificate/s1p1eyCTxj5XfNpKSqem" TargetMode="External"/><Relationship Id="rId462" Type="http://schemas.openxmlformats.org/officeDocument/2006/relationships/hyperlink" Target="https://talan.bank.gov.ua/get-user-certificate/s1p1eB6twUYRFBhZ-5RZ" TargetMode="External"/><Relationship Id="rId518" Type="http://schemas.openxmlformats.org/officeDocument/2006/relationships/hyperlink" Target="https://talan.bank.gov.ua/get-user-certificate/s1p1eW85pbrMG1BMwI1C" TargetMode="External"/><Relationship Id="rId115" Type="http://schemas.openxmlformats.org/officeDocument/2006/relationships/hyperlink" Target="https://talan.bank.gov.ua/get-user-certificate/s1p1eTIkR8Q7H1i5-c1v" TargetMode="External"/><Relationship Id="rId157" Type="http://schemas.openxmlformats.org/officeDocument/2006/relationships/hyperlink" Target="https://talan.bank.gov.ua/get-user-certificate/s1p1emchUA7a6QHW_9ok" TargetMode="External"/><Relationship Id="rId322" Type="http://schemas.openxmlformats.org/officeDocument/2006/relationships/hyperlink" Target="https://talan.bank.gov.ua/get-user-certificate/s1p1eqWg7WECk9VVGYpL" TargetMode="External"/><Relationship Id="rId364" Type="http://schemas.openxmlformats.org/officeDocument/2006/relationships/hyperlink" Target="https://talan.bank.gov.ua/get-user-certificate/s1p1ecvRFCAcRb9ry11J" TargetMode="External"/><Relationship Id="rId61" Type="http://schemas.openxmlformats.org/officeDocument/2006/relationships/hyperlink" Target="https://talan.bank.gov.ua/get-user-certificate/s1p1ePW6RMN0tFKqu2Az" TargetMode="External"/><Relationship Id="rId199" Type="http://schemas.openxmlformats.org/officeDocument/2006/relationships/hyperlink" Target="https://talan.bank.gov.ua/get-user-certificate/s1p1eYnYG4npEOUKag1h" TargetMode="External"/><Relationship Id="rId19" Type="http://schemas.openxmlformats.org/officeDocument/2006/relationships/hyperlink" Target="https://talan.bank.gov.ua/get-user-certificate/s1p1eeyPiF3uAMxU412H" TargetMode="External"/><Relationship Id="rId224" Type="http://schemas.openxmlformats.org/officeDocument/2006/relationships/hyperlink" Target="https://talan.bank.gov.ua/get-user-certificate/s1p1eiHYk6h3DYX9d1j1" TargetMode="External"/><Relationship Id="rId266" Type="http://schemas.openxmlformats.org/officeDocument/2006/relationships/hyperlink" Target="https://talan.bank.gov.ua/get-user-certificate/s1p1eUbuAqsNOWY8bXig" TargetMode="External"/><Relationship Id="rId431" Type="http://schemas.openxmlformats.org/officeDocument/2006/relationships/hyperlink" Target="https://talan.bank.gov.ua/get-user-certificate/s1p1egs-yzxz8cj_PneY" TargetMode="External"/><Relationship Id="rId473" Type="http://schemas.openxmlformats.org/officeDocument/2006/relationships/hyperlink" Target="https://talan.bank.gov.ua/get-user-certificate/s1p1eE6AHqZQnokGclQ3" TargetMode="External"/><Relationship Id="rId529" Type="http://schemas.openxmlformats.org/officeDocument/2006/relationships/hyperlink" Target="https://talan.bank.gov.ua/get-user-certificate/s1p1eAMKxyYaDW30qY-q" TargetMode="External"/><Relationship Id="rId30" Type="http://schemas.openxmlformats.org/officeDocument/2006/relationships/hyperlink" Target="https://talan.bank.gov.ua/get-user-certificate/s1p1eRDYL2LKMnYlei7A" TargetMode="External"/><Relationship Id="rId126" Type="http://schemas.openxmlformats.org/officeDocument/2006/relationships/hyperlink" Target="https://talan.bank.gov.ua/get-user-certificate/s1p1ejbHfcACyqHCsQro" TargetMode="External"/><Relationship Id="rId168" Type="http://schemas.openxmlformats.org/officeDocument/2006/relationships/hyperlink" Target="https://talan.bank.gov.ua/get-user-certificate/s1p1eevdaQKsyG49syRj" TargetMode="External"/><Relationship Id="rId333" Type="http://schemas.openxmlformats.org/officeDocument/2006/relationships/hyperlink" Target="https://talan.bank.gov.ua/get-user-certificate/s1p1emer6RCTSVmVfc65" TargetMode="External"/><Relationship Id="rId540" Type="http://schemas.openxmlformats.org/officeDocument/2006/relationships/hyperlink" Target="https://talan.bank.gov.ua/get-user-certificate/s1p1ec3MQKpqOsmXNjl8" TargetMode="External"/><Relationship Id="rId72" Type="http://schemas.openxmlformats.org/officeDocument/2006/relationships/hyperlink" Target="https://talan.bank.gov.ua/get-user-certificate/s1p1ebtNV9780DO-tTxb" TargetMode="External"/><Relationship Id="rId375" Type="http://schemas.openxmlformats.org/officeDocument/2006/relationships/hyperlink" Target="https://talan.bank.gov.ua/get-user-certificate/s1p1eyT-ZaCBY3aj9Y8p" TargetMode="External"/><Relationship Id="rId3" Type="http://schemas.openxmlformats.org/officeDocument/2006/relationships/hyperlink" Target="https://talan.bank.gov.ua/get-user-certificate/s1p1eThg5nfWVFDqaXIq" TargetMode="External"/><Relationship Id="rId235" Type="http://schemas.openxmlformats.org/officeDocument/2006/relationships/hyperlink" Target="https://talan.bank.gov.ua/get-user-certificate/s1p1en2G6agDJiucQeQ2" TargetMode="External"/><Relationship Id="rId277" Type="http://schemas.openxmlformats.org/officeDocument/2006/relationships/hyperlink" Target="https://talan.bank.gov.ua/get-user-certificate/s1p1e-adhWlQr5oCdB1r" TargetMode="External"/><Relationship Id="rId400" Type="http://schemas.openxmlformats.org/officeDocument/2006/relationships/hyperlink" Target="https://talan.bank.gov.ua/get-user-certificate/s1p1eNsL5OH47-5n6fYP" TargetMode="External"/><Relationship Id="rId442" Type="http://schemas.openxmlformats.org/officeDocument/2006/relationships/hyperlink" Target="https://talan.bank.gov.ua/get-user-certificate/s1p1ezGIxf9AkPgumAen" TargetMode="External"/><Relationship Id="rId484" Type="http://schemas.openxmlformats.org/officeDocument/2006/relationships/hyperlink" Target="https://talan.bank.gov.ua/get-user-certificate/s1p1eH0g-yxrdF5geqcF" TargetMode="External"/><Relationship Id="rId137" Type="http://schemas.openxmlformats.org/officeDocument/2006/relationships/hyperlink" Target="https://talan.bank.gov.ua/get-user-certificate/s1p1ebflOekbdTQrh9Co" TargetMode="External"/><Relationship Id="rId302" Type="http://schemas.openxmlformats.org/officeDocument/2006/relationships/hyperlink" Target="https://talan.bank.gov.ua/get-user-certificate/s1p1efcMYkSxLMWxRGFg" TargetMode="External"/><Relationship Id="rId344" Type="http://schemas.openxmlformats.org/officeDocument/2006/relationships/hyperlink" Target="https://talan.bank.gov.ua/get-user-certificate/s1p1etu7PIIISgC5C8lw" TargetMode="External"/><Relationship Id="rId41" Type="http://schemas.openxmlformats.org/officeDocument/2006/relationships/hyperlink" Target="https://talan.bank.gov.ua/get-user-certificate/s1p1eCXgJ3MTZf11y03D" TargetMode="External"/><Relationship Id="rId83" Type="http://schemas.openxmlformats.org/officeDocument/2006/relationships/hyperlink" Target="https://talan.bank.gov.ua/get-user-certificate/s1p1eTa1ldO8rch4GOM-" TargetMode="External"/><Relationship Id="rId179" Type="http://schemas.openxmlformats.org/officeDocument/2006/relationships/hyperlink" Target="https://talan.bank.gov.ua/get-user-certificate/s1p1evvJ_oP80lRz-Zu0" TargetMode="External"/><Relationship Id="rId386" Type="http://schemas.openxmlformats.org/officeDocument/2006/relationships/hyperlink" Target="https://talan.bank.gov.ua/get-user-certificate/s1p1eARB4LeUs5gbgZgg" TargetMode="External"/><Relationship Id="rId190" Type="http://schemas.openxmlformats.org/officeDocument/2006/relationships/hyperlink" Target="https://talan.bank.gov.ua/get-user-certificate/s1p1ex9FZUEPPAFnu8lw" TargetMode="External"/><Relationship Id="rId204" Type="http://schemas.openxmlformats.org/officeDocument/2006/relationships/hyperlink" Target="https://talan.bank.gov.ua/get-user-certificate/s1p1ego-yiHlv--EciwA" TargetMode="External"/><Relationship Id="rId246" Type="http://schemas.openxmlformats.org/officeDocument/2006/relationships/hyperlink" Target="https://talan.bank.gov.ua/get-user-certificate/s1p1em_q0yR-bsWhNQ1X" TargetMode="External"/><Relationship Id="rId288" Type="http://schemas.openxmlformats.org/officeDocument/2006/relationships/hyperlink" Target="https://talan.bank.gov.ua/get-user-certificate/s1p1e1tQgth8d1-gfuFU" TargetMode="External"/><Relationship Id="rId411" Type="http://schemas.openxmlformats.org/officeDocument/2006/relationships/hyperlink" Target="https://talan.bank.gov.ua/get-user-certificate/s1p1e9D3uRyzPyfQNrRZ" TargetMode="External"/><Relationship Id="rId453" Type="http://schemas.openxmlformats.org/officeDocument/2006/relationships/hyperlink" Target="https://talan.bank.gov.ua/get-user-certificate/s1p1egQwS21pQHTpZFR0" TargetMode="External"/><Relationship Id="rId509" Type="http://schemas.openxmlformats.org/officeDocument/2006/relationships/hyperlink" Target="https://talan.bank.gov.ua/get-user-certificate/s1p1e-DY4S7Dig6XdrRO" TargetMode="External"/><Relationship Id="rId106" Type="http://schemas.openxmlformats.org/officeDocument/2006/relationships/hyperlink" Target="https://talan.bank.gov.ua/get-user-certificate/s1p1elDHvoJskAn1iWwf" TargetMode="External"/><Relationship Id="rId313" Type="http://schemas.openxmlformats.org/officeDocument/2006/relationships/hyperlink" Target="https://talan.bank.gov.ua/get-user-certificate/s1p1eXCk1DivkxmpYKtw" TargetMode="External"/><Relationship Id="rId495" Type="http://schemas.openxmlformats.org/officeDocument/2006/relationships/hyperlink" Target="https://talan.bank.gov.ua/get-user-certificate/s1p1ePCyQhliaWpK3HeZ" TargetMode="External"/><Relationship Id="rId10" Type="http://schemas.openxmlformats.org/officeDocument/2006/relationships/hyperlink" Target="https://talan.bank.gov.ua/get-user-certificate/s1p1ekqKEimx1stvmPRn" TargetMode="External"/><Relationship Id="rId52" Type="http://schemas.openxmlformats.org/officeDocument/2006/relationships/hyperlink" Target="https://talan.bank.gov.ua/get-user-certificate/s1p1e0ATCZ0tlA_dZpeu" TargetMode="External"/><Relationship Id="rId94" Type="http://schemas.openxmlformats.org/officeDocument/2006/relationships/hyperlink" Target="https://talan.bank.gov.ua/get-user-certificate/s1p1e0wQh8fSO_AgPzz2" TargetMode="External"/><Relationship Id="rId148" Type="http://schemas.openxmlformats.org/officeDocument/2006/relationships/hyperlink" Target="https://talan.bank.gov.ua/get-user-certificate/s1p1edTLQFlNBoLIRWkj" TargetMode="External"/><Relationship Id="rId355" Type="http://schemas.openxmlformats.org/officeDocument/2006/relationships/hyperlink" Target="https://talan.bank.gov.ua/get-user-certificate/s1p1eUWJxvFJsjcr-nAK" TargetMode="External"/><Relationship Id="rId397" Type="http://schemas.openxmlformats.org/officeDocument/2006/relationships/hyperlink" Target="https://talan.bank.gov.ua/get-user-certificate/s1p1ewhCdD4_5kEwBCU4" TargetMode="External"/><Relationship Id="rId520" Type="http://schemas.openxmlformats.org/officeDocument/2006/relationships/hyperlink" Target="https://talan.bank.gov.ua/get-user-certificate/s1p1e8dH_BV1vC95o2mC" TargetMode="External"/><Relationship Id="rId215" Type="http://schemas.openxmlformats.org/officeDocument/2006/relationships/hyperlink" Target="https://talan.bank.gov.ua/get-user-certificate/s1p1e1YAlHIRVI1BK0Yz" TargetMode="External"/><Relationship Id="rId257" Type="http://schemas.openxmlformats.org/officeDocument/2006/relationships/hyperlink" Target="https://talan.bank.gov.ua/get-user-certificate/s1p1elx8CU6M2fVzeEMn" TargetMode="External"/><Relationship Id="rId422" Type="http://schemas.openxmlformats.org/officeDocument/2006/relationships/hyperlink" Target="https://talan.bank.gov.ua/get-user-certificate/s1p1eeyVF7Ez-fXVGzp4" TargetMode="External"/><Relationship Id="rId464" Type="http://schemas.openxmlformats.org/officeDocument/2006/relationships/hyperlink" Target="https://talan.bank.gov.ua/get-user-certificate/s1p1eBiU599KbvW9jplB" TargetMode="External"/><Relationship Id="rId299" Type="http://schemas.openxmlformats.org/officeDocument/2006/relationships/hyperlink" Target="https://talan.bank.gov.ua/get-user-certificate/s1p1eCma9kIlfvr2IIkG" TargetMode="External"/><Relationship Id="rId63" Type="http://schemas.openxmlformats.org/officeDocument/2006/relationships/hyperlink" Target="https://talan.bank.gov.ua/get-user-certificate/s1p1epRhd_hh0LWFKmsP" TargetMode="External"/><Relationship Id="rId159" Type="http://schemas.openxmlformats.org/officeDocument/2006/relationships/hyperlink" Target="https://talan.bank.gov.ua/get-user-certificate/s1p1eVKqtrk5KThIcO7G" TargetMode="External"/><Relationship Id="rId366" Type="http://schemas.openxmlformats.org/officeDocument/2006/relationships/hyperlink" Target="https://talan.bank.gov.ua/get-user-certificate/s1p1e-Oh2TKCfK-JvPN3" TargetMode="External"/><Relationship Id="rId226" Type="http://schemas.openxmlformats.org/officeDocument/2006/relationships/hyperlink" Target="https://talan.bank.gov.ua/get-user-certificate/s1p1eHe1j9Ea-Xyma--q" TargetMode="External"/><Relationship Id="rId433" Type="http://schemas.openxmlformats.org/officeDocument/2006/relationships/hyperlink" Target="https://talan.bank.gov.ua/get-user-certificate/s1p1eFFxC7nUAnm4fHaQ" TargetMode="External"/><Relationship Id="rId74" Type="http://schemas.openxmlformats.org/officeDocument/2006/relationships/hyperlink" Target="https://talan.bank.gov.ua/get-user-certificate/s1p1ezueM4qvRn739EsZ" TargetMode="External"/><Relationship Id="rId377" Type="http://schemas.openxmlformats.org/officeDocument/2006/relationships/hyperlink" Target="https://talan.bank.gov.ua/get-user-certificate/s1p1e9N9x1mdlGVYdP_A" TargetMode="External"/><Relationship Id="rId500" Type="http://schemas.openxmlformats.org/officeDocument/2006/relationships/hyperlink" Target="https://talan.bank.gov.ua/get-user-certificate/s1p1eDYTrQdJJc8CN7Vc" TargetMode="External"/><Relationship Id="rId5" Type="http://schemas.openxmlformats.org/officeDocument/2006/relationships/hyperlink" Target="https://talan.bank.gov.ua/get-user-certificate/s1p1e9MUTvxV-jQQ0Dtu" TargetMode="External"/><Relationship Id="rId237" Type="http://schemas.openxmlformats.org/officeDocument/2006/relationships/hyperlink" Target="https://talan.bank.gov.ua/get-user-certificate/s1p1euMWrN9Zu6Qa48gT" TargetMode="External"/><Relationship Id="rId444" Type="http://schemas.openxmlformats.org/officeDocument/2006/relationships/hyperlink" Target="https://talan.bank.gov.ua/get-user-certificate/s1p1eiOrghfkwZYpmH1H" TargetMode="External"/><Relationship Id="rId290" Type="http://schemas.openxmlformats.org/officeDocument/2006/relationships/hyperlink" Target="https://talan.bank.gov.ua/get-user-certificate/s1p1e-SdMQm23R10N4UL" TargetMode="External"/><Relationship Id="rId304" Type="http://schemas.openxmlformats.org/officeDocument/2006/relationships/hyperlink" Target="https://talan.bank.gov.ua/get-user-certificate/s1p1ef_7GPL-3MUK-Hj9" TargetMode="External"/><Relationship Id="rId388" Type="http://schemas.openxmlformats.org/officeDocument/2006/relationships/hyperlink" Target="https://talan.bank.gov.ua/get-user-certificate/s1p1eTjuFfkYCQCx9mWE" TargetMode="External"/><Relationship Id="rId511" Type="http://schemas.openxmlformats.org/officeDocument/2006/relationships/hyperlink" Target="https://talan.bank.gov.ua/get-user-certificate/s1p1ef9hg7L_kI8aI9iK" TargetMode="External"/><Relationship Id="rId85" Type="http://schemas.openxmlformats.org/officeDocument/2006/relationships/hyperlink" Target="https://talan.bank.gov.ua/get-user-certificate/s1p1eRDQRFoWnuAsJ5G9" TargetMode="External"/><Relationship Id="rId150" Type="http://schemas.openxmlformats.org/officeDocument/2006/relationships/hyperlink" Target="https://talan.bank.gov.ua/get-user-certificate/s1p1eAvBM9pfCVNTqh-G" TargetMode="External"/><Relationship Id="rId248" Type="http://schemas.openxmlformats.org/officeDocument/2006/relationships/hyperlink" Target="https://talan.bank.gov.ua/get-user-certificate/s1p1egAEOm6-Rs9NrZ8_" TargetMode="External"/><Relationship Id="rId455" Type="http://schemas.openxmlformats.org/officeDocument/2006/relationships/hyperlink" Target="https://talan.bank.gov.ua/get-user-certificate/s1p1e_6UcKtTbLLMR7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0"/>
  <sheetViews>
    <sheetView tabSelected="1" workbookViewId="0">
      <selection activeCell="H8" sqref="H8"/>
    </sheetView>
  </sheetViews>
  <sheetFormatPr defaultRowHeight="14.4" x14ac:dyDescent="0.3"/>
  <cols>
    <col min="2" max="2" width="32.88671875" customWidth="1"/>
    <col min="3" max="3" width="22.33203125" customWidth="1"/>
  </cols>
  <sheetData>
    <row r="1" spans="1:3" ht="28.8" x14ac:dyDescent="0.3">
      <c r="A1" s="2" t="s">
        <v>541</v>
      </c>
      <c r="B1" s="2" t="s">
        <v>542</v>
      </c>
      <c r="C1" s="2" t="s">
        <v>0</v>
      </c>
    </row>
    <row r="2" spans="1:3" x14ac:dyDescent="0.3">
      <c r="A2" s="1">
        <v>1</v>
      </c>
      <c r="B2" t="s">
        <v>1</v>
      </c>
      <c r="C2" t="str">
        <f>HYPERLINK("https://talan.bank.gov.ua/get-user-certificate/s1p1eP4N0azNzHCzflLX","Завантажити сертифікат")</f>
        <v>Завантажити сертифікат</v>
      </c>
    </row>
    <row r="3" spans="1:3" x14ac:dyDescent="0.3">
      <c r="A3" s="1">
        <v>2</v>
      </c>
      <c r="B3" t="s">
        <v>2</v>
      </c>
      <c r="C3" t="str">
        <f>HYPERLINK("https://talan.bank.gov.ua/get-user-certificate/s1p1eGj5rHnxEIEBxIoH","Завантажити сертифікат")</f>
        <v>Завантажити сертифікат</v>
      </c>
    </row>
    <row r="4" spans="1:3" x14ac:dyDescent="0.3">
      <c r="A4" s="1">
        <v>3</v>
      </c>
      <c r="B4" t="s">
        <v>3</v>
      </c>
      <c r="C4" t="str">
        <f>HYPERLINK("https://talan.bank.gov.ua/get-user-certificate/s1p1eThg5nfWVFDqaXIq","Завантажити сертифікат")</f>
        <v>Завантажити сертифікат</v>
      </c>
    </row>
    <row r="5" spans="1:3" x14ac:dyDescent="0.3">
      <c r="A5" s="1">
        <v>4</v>
      </c>
      <c r="B5" t="s">
        <v>4</v>
      </c>
      <c r="C5" t="str">
        <f>HYPERLINK("https://talan.bank.gov.ua/get-user-certificate/s1p1eUPtYdmHydvAEl-a","Завантажити сертифікат")</f>
        <v>Завантажити сертифікат</v>
      </c>
    </row>
    <row r="6" spans="1:3" x14ac:dyDescent="0.3">
      <c r="A6" s="1">
        <v>5</v>
      </c>
      <c r="B6" t="s">
        <v>5</v>
      </c>
      <c r="C6" t="str">
        <f>HYPERLINK("https://talan.bank.gov.ua/get-user-certificate/s1p1e9MUTvxV-jQQ0Dtu","Завантажити сертифікат")</f>
        <v>Завантажити сертифікат</v>
      </c>
    </row>
    <row r="7" spans="1:3" x14ac:dyDescent="0.3">
      <c r="A7" s="1">
        <v>6</v>
      </c>
      <c r="B7" t="s">
        <v>6</v>
      </c>
      <c r="C7" t="str">
        <f>HYPERLINK("https://talan.bank.gov.ua/get-user-certificate/s1p1eAFTovy9PezJGSJK","Завантажити сертифікат")</f>
        <v>Завантажити сертифікат</v>
      </c>
    </row>
    <row r="8" spans="1:3" x14ac:dyDescent="0.3">
      <c r="A8" s="1">
        <v>7</v>
      </c>
      <c r="B8" t="s">
        <v>7</v>
      </c>
      <c r="C8" t="str">
        <f>HYPERLINK("https://talan.bank.gov.ua/get-user-certificate/s1p1eVqHVTBJmTQ5I29U","Завантажити сертифікат")</f>
        <v>Завантажити сертифікат</v>
      </c>
    </row>
    <row r="9" spans="1:3" x14ac:dyDescent="0.3">
      <c r="A9" s="1">
        <v>8</v>
      </c>
      <c r="B9" t="s">
        <v>8</v>
      </c>
      <c r="C9" t="str">
        <f>HYPERLINK("https://talan.bank.gov.ua/get-user-certificate/s1p1e1Engr1a-WEDNdwE","Завантажити сертифікат")</f>
        <v>Завантажити сертифікат</v>
      </c>
    </row>
    <row r="10" spans="1:3" x14ac:dyDescent="0.3">
      <c r="A10" s="1">
        <v>9</v>
      </c>
      <c r="B10" t="s">
        <v>9</v>
      </c>
      <c r="C10" t="str">
        <f>HYPERLINK("https://talan.bank.gov.ua/get-user-certificate/s1p1en_fr5JARxKd2Z_a","Завантажити сертифікат")</f>
        <v>Завантажити сертифікат</v>
      </c>
    </row>
    <row r="11" spans="1:3" x14ac:dyDescent="0.3">
      <c r="A11" s="1">
        <v>10</v>
      </c>
      <c r="B11" t="s">
        <v>10</v>
      </c>
      <c r="C11" t="str">
        <f>HYPERLINK("https://talan.bank.gov.ua/get-user-certificate/s1p1ekqKEimx1stvmPRn","Завантажити сертифікат")</f>
        <v>Завантажити сертифікат</v>
      </c>
    </row>
    <row r="12" spans="1:3" x14ac:dyDescent="0.3">
      <c r="A12" s="1">
        <v>11</v>
      </c>
      <c r="B12" t="s">
        <v>11</v>
      </c>
      <c r="C12" t="str">
        <f>HYPERLINK("https://talan.bank.gov.ua/get-user-certificate/s1p1eehMqqHd48Xfw3rV","Завантажити сертифікат")</f>
        <v>Завантажити сертифікат</v>
      </c>
    </row>
    <row r="13" spans="1:3" x14ac:dyDescent="0.3">
      <c r="A13" s="1">
        <v>12</v>
      </c>
      <c r="B13" t="s">
        <v>12</v>
      </c>
      <c r="C13" t="str">
        <f>HYPERLINK("https://talan.bank.gov.ua/get-user-certificate/s1p1eC4NDiKw4beDDTUj","Завантажити сертифікат")</f>
        <v>Завантажити сертифікат</v>
      </c>
    </row>
    <row r="14" spans="1:3" x14ac:dyDescent="0.3">
      <c r="A14" s="1">
        <v>13</v>
      </c>
      <c r="B14" t="s">
        <v>13</v>
      </c>
      <c r="C14" t="str">
        <f>HYPERLINK("https://talan.bank.gov.ua/get-user-certificate/s1p1eDjJN1vIK5r7fwU0","Завантажити сертифікат")</f>
        <v>Завантажити сертифікат</v>
      </c>
    </row>
    <row r="15" spans="1:3" x14ac:dyDescent="0.3">
      <c r="A15" s="1">
        <v>14</v>
      </c>
      <c r="B15" t="s">
        <v>14</v>
      </c>
      <c r="C15" t="str">
        <f>HYPERLINK("https://talan.bank.gov.ua/get-user-certificate/s1p1eAagc4tKgSxOEiXK","Завантажити сертифікат")</f>
        <v>Завантажити сертифікат</v>
      </c>
    </row>
    <row r="16" spans="1:3" x14ac:dyDescent="0.3">
      <c r="A16" s="1">
        <v>15</v>
      </c>
      <c r="B16" t="s">
        <v>15</v>
      </c>
      <c r="C16" t="str">
        <f>HYPERLINK("https://talan.bank.gov.ua/get-user-certificate/s1p1en4hM0x5PsfA4oaP","Завантажити сертифікат")</f>
        <v>Завантажити сертифікат</v>
      </c>
    </row>
    <row r="17" spans="1:3" x14ac:dyDescent="0.3">
      <c r="A17" s="1">
        <v>16</v>
      </c>
      <c r="B17" t="s">
        <v>16</v>
      </c>
      <c r="C17" t="str">
        <f>HYPERLINK("https://talan.bank.gov.ua/get-user-certificate/s1p1enAIOryiGWxCYnpA","Завантажити сертифікат")</f>
        <v>Завантажити сертифікат</v>
      </c>
    </row>
    <row r="18" spans="1:3" x14ac:dyDescent="0.3">
      <c r="A18" s="1">
        <v>17</v>
      </c>
      <c r="B18" t="s">
        <v>17</v>
      </c>
      <c r="C18" t="str">
        <f>HYPERLINK("https://talan.bank.gov.ua/get-user-certificate/s1p1eFs06vR5N0c_WmjL","Завантажити сертифікат")</f>
        <v>Завантажити сертифікат</v>
      </c>
    </row>
    <row r="19" spans="1:3" x14ac:dyDescent="0.3">
      <c r="A19" s="1">
        <v>18</v>
      </c>
      <c r="B19" t="s">
        <v>18</v>
      </c>
      <c r="C19" t="str">
        <f>HYPERLINK("https://talan.bank.gov.ua/get-user-certificate/s1p1e8BubknhTHJeO1_m","Завантажити сертифікат")</f>
        <v>Завантажити сертифікат</v>
      </c>
    </row>
    <row r="20" spans="1:3" x14ac:dyDescent="0.3">
      <c r="A20" s="1">
        <v>19</v>
      </c>
      <c r="B20" t="s">
        <v>19</v>
      </c>
      <c r="C20" t="str">
        <f>HYPERLINK("https://talan.bank.gov.ua/get-user-certificate/s1p1eeyPiF3uAMxU412H","Завантажити сертифікат")</f>
        <v>Завантажити сертифікат</v>
      </c>
    </row>
    <row r="21" spans="1:3" x14ac:dyDescent="0.3">
      <c r="A21" s="1">
        <v>20</v>
      </c>
      <c r="B21" t="s">
        <v>20</v>
      </c>
      <c r="C21" t="str">
        <f>HYPERLINK("https://talan.bank.gov.ua/get-user-certificate/s1p1em4xOMzVpl2kqc-h","Завантажити сертифікат")</f>
        <v>Завантажити сертифікат</v>
      </c>
    </row>
    <row r="22" spans="1:3" x14ac:dyDescent="0.3">
      <c r="A22" s="1">
        <v>21</v>
      </c>
      <c r="B22" t="s">
        <v>21</v>
      </c>
      <c r="C22" t="str">
        <f>HYPERLINK("https://talan.bank.gov.ua/get-user-certificate/s1p1eaO-4pDcuIjVC1Fy","Завантажити сертифікат")</f>
        <v>Завантажити сертифікат</v>
      </c>
    </row>
    <row r="23" spans="1:3" x14ac:dyDescent="0.3">
      <c r="A23" s="1">
        <v>22</v>
      </c>
      <c r="B23" t="s">
        <v>22</v>
      </c>
      <c r="C23" t="str">
        <f>HYPERLINK("https://talan.bank.gov.ua/get-user-certificate/s1p1eevGGIiBDb-d0GOp","Завантажити сертифікат")</f>
        <v>Завантажити сертифікат</v>
      </c>
    </row>
    <row r="24" spans="1:3" x14ac:dyDescent="0.3">
      <c r="A24" s="1">
        <v>23</v>
      </c>
      <c r="B24" t="s">
        <v>23</v>
      </c>
      <c r="C24" t="str">
        <f>HYPERLINK("https://talan.bank.gov.ua/get-user-certificate/s1p1eOntvggeniYUo6ME","Завантажити сертифікат")</f>
        <v>Завантажити сертифікат</v>
      </c>
    </row>
    <row r="25" spans="1:3" x14ac:dyDescent="0.3">
      <c r="A25" s="1">
        <v>24</v>
      </c>
      <c r="B25" t="s">
        <v>24</v>
      </c>
      <c r="C25" t="str">
        <f>HYPERLINK("https://talan.bank.gov.ua/get-user-certificate/s1p1eWWXpE6KTOeD-m2_","Завантажити сертифікат")</f>
        <v>Завантажити сертифікат</v>
      </c>
    </row>
    <row r="26" spans="1:3" x14ac:dyDescent="0.3">
      <c r="A26" s="1">
        <v>25</v>
      </c>
      <c r="B26" t="s">
        <v>25</v>
      </c>
      <c r="C26" t="str">
        <f>HYPERLINK("https://talan.bank.gov.ua/get-user-certificate/s1p1evMoKTTJW61nZlsJ","Завантажити сертифікат")</f>
        <v>Завантажити сертифікат</v>
      </c>
    </row>
    <row r="27" spans="1:3" x14ac:dyDescent="0.3">
      <c r="A27" s="1">
        <v>26</v>
      </c>
      <c r="B27" t="s">
        <v>26</v>
      </c>
      <c r="C27" t="str">
        <f>HYPERLINK("https://talan.bank.gov.ua/get-user-certificate/s1p1ezhI_rESqRElqmiY","Завантажити сертифікат")</f>
        <v>Завантажити сертифікат</v>
      </c>
    </row>
    <row r="28" spans="1:3" x14ac:dyDescent="0.3">
      <c r="A28" s="1">
        <v>27</v>
      </c>
      <c r="B28" t="s">
        <v>27</v>
      </c>
      <c r="C28" t="str">
        <f>HYPERLINK("https://talan.bank.gov.ua/get-user-certificate/s1p1enm7RRUeUbPwYRjG","Завантажити сертифікат")</f>
        <v>Завантажити сертифікат</v>
      </c>
    </row>
    <row r="29" spans="1:3" x14ac:dyDescent="0.3">
      <c r="A29" s="1">
        <v>28</v>
      </c>
      <c r="B29" t="s">
        <v>28</v>
      </c>
      <c r="C29" t="str">
        <f>HYPERLINK("https://talan.bank.gov.ua/get-user-certificate/s1p1eA8fBQLRGhbeMitR","Завантажити сертифікат")</f>
        <v>Завантажити сертифікат</v>
      </c>
    </row>
    <row r="30" spans="1:3" x14ac:dyDescent="0.3">
      <c r="A30" s="1">
        <v>29</v>
      </c>
      <c r="B30" t="s">
        <v>29</v>
      </c>
      <c r="C30" t="str">
        <f>HYPERLINK("https://talan.bank.gov.ua/get-user-certificate/s1p1eDof6vQOWh0-RsVZ","Завантажити сертифікат")</f>
        <v>Завантажити сертифікат</v>
      </c>
    </row>
    <row r="31" spans="1:3" x14ac:dyDescent="0.3">
      <c r="A31" s="1">
        <v>30</v>
      </c>
      <c r="B31" t="s">
        <v>30</v>
      </c>
      <c r="C31" t="str">
        <f>HYPERLINK("https://talan.bank.gov.ua/get-user-certificate/s1p1eRDYL2LKMnYlei7A","Завантажити сертифікат")</f>
        <v>Завантажити сертифікат</v>
      </c>
    </row>
    <row r="32" spans="1:3" x14ac:dyDescent="0.3">
      <c r="A32" s="1">
        <v>31</v>
      </c>
      <c r="B32" t="s">
        <v>31</v>
      </c>
      <c r="C32" t="str">
        <f>HYPERLINK("https://talan.bank.gov.ua/get-user-certificate/s1p1e-psuF4fYAfr58rO","Завантажити сертифікат")</f>
        <v>Завантажити сертифікат</v>
      </c>
    </row>
    <row r="33" spans="1:3" x14ac:dyDescent="0.3">
      <c r="A33" s="1">
        <v>32</v>
      </c>
      <c r="B33" t="s">
        <v>32</v>
      </c>
      <c r="C33" t="str">
        <f>HYPERLINK("https://talan.bank.gov.ua/get-user-certificate/s1p1ellmK-lTw4ugpUMS","Завантажити сертифікат")</f>
        <v>Завантажити сертифікат</v>
      </c>
    </row>
    <row r="34" spans="1:3" x14ac:dyDescent="0.3">
      <c r="A34" s="1">
        <v>33</v>
      </c>
      <c r="B34" t="s">
        <v>33</v>
      </c>
      <c r="C34" t="str">
        <f>HYPERLINK("https://talan.bank.gov.ua/get-user-certificate/s1p1ek5blz_UWtEJZ0Pg","Завантажити сертифікат")</f>
        <v>Завантажити сертифікат</v>
      </c>
    </row>
    <row r="35" spans="1:3" x14ac:dyDescent="0.3">
      <c r="A35" s="1">
        <v>34</v>
      </c>
      <c r="B35" t="s">
        <v>34</v>
      </c>
      <c r="C35" t="str">
        <f>HYPERLINK("https://talan.bank.gov.ua/get-user-certificate/s1p1e8dihvK3xH4prtx3","Завантажити сертифікат")</f>
        <v>Завантажити сертифікат</v>
      </c>
    </row>
    <row r="36" spans="1:3" x14ac:dyDescent="0.3">
      <c r="A36" s="1">
        <v>35</v>
      </c>
      <c r="B36" t="s">
        <v>35</v>
      </c>
      <c r="C36" t="str">
        <f>HYPERLINK("https://talan.bank.gov.ua/get-user-certificate/s1p1eYU09gVxm2A81XfX","Завантажити сертифікат")</f>
        <v>Завантажити сертифікат</v>
      </c>
    </row>
    <row r="37" spans="1:3" x14ac:dyDescent="0.3">
      <c r="A37" s="1">
        <v>36</v>
      </c>
      <c r="B37" t="s">
        <v>36</v>
      </c>
      <c r="C37" t="str">
        <f>HYPERLINK("https://talan.bank.gov.ua/get-user-certificate/s1p1eUreADHmYHsNNphD","Завантажити сертифікат")</f>
        <v>Завантажити сертифікат</v>
      </c>
    </row>
    <row r="38" spans="1:3" x14ac:dyDescent="0.3">
      <c r="A38" s="1">
        <v>37</v>
      </c>
      <c r="B38" t="s">
        <v>37</v>
      </c>
      <c r="C38" t="str">
        <f>HYPERLINK("https://talan.bank.gov.ua/get-user-certificate/s1p1eW4k5M6fLG-DR7IT","Завантажити сертифікат")</f>
        <v>Завантажити сертифікат</v>
      </c>
    </row>
    <row r="39" spans="1:3" x14ac:dyDescent="0.3">
      <c r="A39" s="1">
        <v>38</v>
      </c>
      <c r="B39" t="s">
        <v>38</v>
      </c>
      <c r="C39" t="str">
        <f>HYPERLINK("https://talan.bank.gov.ua/get-user-certificate/s1p1eUfmaLE0NeWLmjYB","Завантажити сертифікат")</f>
        <v>Завантажити сертифікат</v>
      </c>
    </row>
    <row r="40" spans="1:3" x14ac:dyDescent="0.3">
      <c r="A40" s="1">
        <v>39</v>
      </c>
      <c r="B40" t="s">
        <v>39</v>
      </c>
      <c r="C40" t="str">
        <f>HYPERLINK("https://talan.bank.gov.ua/get-user-certificate/s1p1e7tk6xUNacAWyKD-","Завантажити сертифікат")</f>
        <v>Завантажити сертифікат</v>
      </c>
    </row>
    <row r="41" spans="1:3" x14ac:dyDescent="0.3">
      <c r="A41" s="1">
        <v>40</v>
      </c>
      <c r="B41" t="s">
        <v>40</v>
      </c>
      <c r="C41" t="str">
        <f>HYPERLINK("https://talan.bank.gov.ua/get-user-certificate/s1p1ecSARAP5E7FdgpkP","Завантажити сертифікат")</f>
        <v>Завантажити сертифікат</v>
      </c>
    </row>
    <row r="42" spans="1:3" x14ac:dyDescent="0.3">
      <c r="A42" s="1">
        <v>41</v>
      </c>
      <c r="B42" t="s">
        <v>41</v>
      </c>
      <c r="C42" t="str">
        <f>HYPERLINK("https://talan.bank.gov.ua/get-user-certificate/s1p1eCXgJ3MTZf11y03D","Завантажити сертифікат")</f>
        <v>Завантажити сертифікат</v>
      </c>
    </row>
    <row r="43" spans="1:3" x14ac:dyDescent="0.3">
      <c r="A43" s="1">
        <v>42</v>
      </c>
      <c r="B43" t="s">
        <v>42</v>
      </c>
      <c r="C43" t="str">
        <f>HYPERLINK("https://talan.bank.gov.ua/get-user-certificate/s1p1e8HZIN1mjkK2pITT","Завантажити сертифікат")</f>
        <v>Завантажити сертифікат</v>
      </c>
    </row>
    <row r="44" spans="1:3" x14ac:dyDescent="0.3">
      <c r="A44" s="1">
        <v>43</v>
      </c>
      <c r="B44" t="s">
        <v>43</v>
      </c>
      <c r="C44" t="str">
        <f>HYPERLINK("https://talan.bank.gov.ua/get-user-certificate/s1p1euKaNiILlhPVGFak","Завантажити сертифікат")</f>
        <v>Завантажити сертифікат</v>
      </c>
    </row>
    <row r="45" spans="1:3" x14ac:dyDescent="0.3">
      <c r="A45" s="1">
        <v>44</v>
      </c>
      <c r="B45" t="s">
        <v>44</v>
      </c>
      <c r="C45" t="str">
        <f>HYPERLINK("https://talan.bank.gov.ua/get-user-certificate/s1p1ejs0A-RBMkay-K7y","Завантажити сертифікат")</f>
        <v>Завантажити сертифікат</v>
      </c>
    </row>
    <row r="46" spans="1:3" x14ac:dyDescent="0.3">
      <c r="A46" s="1">
        <v>45</v>
      </c>
      <c r="B46" t="s">
        <v>45</v>
      </c>
      <c r="C46" t="str">
        <f>HYPERLINK("https://talan.bank.gov.ua/get-user-certificate/s1p1eqHNUfggWumYnq14","Завантажити сертифікат")</f>
        <v>Завантажити сертифікат</v>
      </c>
    </row>
    <row r="47" spans="1:3" x14ac:dyDescent="0.3">
      <c r="A47" s="1">
        <v>46</v>
      </c>
      <c r="B47" t="s">
        <v>46</v>
      </c>
      <c r="C47" t="str">
        <f>HYPERLINK("https://talan.bank.gov.ua/get-user-certificate/s1p1e134DemNiJl0nsGV","Завантажити сертифікат")</f>
        <v>Завантажити сертифікат</v>
      </c>
    </row>
    <row r="48" spans="1:3" x14ac:dyDescent="0.3">
      <c r="A48" s="1">
        <v>47</v>
      </c>
      <c r="B48" t="s">
        <v>47</v>
      </c>
      <c r="C48" t="str">
        <f>HYPERLINK("https://talan.bank.gov.ua/get-user-certificate/s1p1eWV-S8Utne8U1rsM","Завантажити сертифікат")</f>
        <v>Завантажити сертифікат</v>
      </c>
    </row>
    <row r="49" spans="1:3" x14ac:dyDescent="0.3">
      <c r="A49" s="1">
        <v>48</v>
      </c>
      <c r="B49" t="s">
        <v>48</v>
      </c>
      <c r="C49" t="str">
        <f>HYPERLINK("https://talan.bank.gov.ua/get-user-certificate/s1p1emROppCXFdpI3PTI","Завантажити сертифікат")</f>
        <v>Завантажити сертифікат</v>
      </c>
    </row>
    <row r="50" spans="1:3" x14ac:dyDescent="0.3">
      <c r="A50" s="1">
        <v>49</v>
      </c>
      <c r="B50" t="s">
        <v>49</v>
      </c>
      <c r="C50" t="str">
        <f>HYPERLINK("https://talan.bank.gov.ua/get-user-certificate/s1p1eodMjmGkSMzZKbSM","Завантажити сертифікат")</f>
        <v>Завантажити сертифікат</v>
      </c>
    </row>
    <row r="51" spans="1:3" x14ac:dyDescent="0.3">
      <c r="A51" s="1">
        <v>50</v>
      </c>
      <c r="B51" t="s">
        <v>50</v>
      </c>
      <c r="C51" t="str">
        <f>HYPERLINK("https://talan.bank.gov.ua/get-user-certificate/s1p1eJyA1BogYVHUjT10","Завантажити сертифікат")</f>
        <v>Завантажити сертифікат</v>
      </c>
    </row>
    <row r="52" spans="1:3" x14ac:dyDescent="0.3">
      <c r="A52" s="1">
        <v>51</v>
      </c>
      <c r="B52" t="s">
        <v>51</v>
      </c>
      <c r="C52" t="str">
        <f>HYPERLINK("https://talan.bank.gov.ua/get-user-certificate/s1p1ebhVR-w7Og_L09K9","Завантажити сертифікат")</f>
        <v>Завантажити сертифікат</v>
      </c>
    </row>
    <row r="53" spans="1:3" x14ac:dyDescent="0.3">
      <c r="A53" s="1">
        <v>52</v>
      </c>
      <c r="B53" t="s">
        <v>52</v>
      </c>
      <c r="C53" t="str">
        <f>HYPERLINK("https://talan.bank.gov.ua/get-user-certificate/s1p1e0ATCZ0tlA_dZpeu","Завантажити сертифікат")</f>
        <v>Завантажити сертифікат</v>
      </c>
    </row>
    <row r="54" spans="1:3" x14ac:dyDescent="0.3">
      <c r="A54" s="1">
        <v>53</v>
      </c>
      <c r="B54" t="s">
        <v>53</v>
      </c>
      <c r="C54" t="str">
        <f>HYPERLINK("https://talan.bank.gov.ua/get-user-certificate/s1p1eDDsNNMj0IFDvL6-","Завантажити сертифікат")</f>
        <v>Завантажити сертифікат</v>
      </c>
    </row>
    <row r="55" spans="1:3" x14ac:dyDescent="0.3">
      <c r="A55" s="1">
        <v>54</v>
      </c>
      <c r="B55" t="s">
        <v>54</v>
      </c>
      <c r="C55" t="str">
        <f>HYPERLINK("https://talan.bank.gov.ua/get-user-certificate/s1p1e5IfW28PrzjBx5O-","Завантажити сертифікат")</f>
        <v>Завантажити сертифікат</v>
      </c>
    </row>
    <row r="56" spans="1:3" x14ac:dyDescent="0.3">
      <c r="A56" s="1">
        <v>55</v>
      </c>
      <c r="B56" t="s">
        <v>55</v>
      </c>
      <c r="C56" t="str">
        <f>HYPERLINK("https://talan.bank.gov.ua/get-user-certificate/s1p1ejeJR3uF0O24vKkR","Завантажити сертифікат")</f>
        <v>Завантажити сертифікат</v>
      </c>
    </row>
    <row r="57" spans="1:3" x14ac:dyDescent="0.3">
      <c r="A57" s="1">
        <v>56</v>
      </c>
      <c r="B57" t="s">
        <v>56</v>
      </c>
      <c r="C57" t="str">
        <f>HYPERLINK("https://talan.bank.gov.ua/get-user-certificate/s1p1eSp5PvhL9hyrgPOA","Завантажити сертифікат")</f>
        <v>Завантажити сертифікат</v>
      </c>
    </row>
    <row r="58" spans="1:3" x14ac:dyDescent="0.3">
      <c r="A58" s="1">
        <v>57</v>
      </c>
      <c r="B58" t="s">
        <v>57</v>
      </c>
      <c r="C58" t="str">
        <f>HYPERLINK("https://talan.bank.gov.ua/get-user-certificate/s1p1e6-M2-y7XZ_ffW3N","Завантажити сертифікат")</f>
        <v>Завантажити сертифікат</v>
      </c>
    </row>
    <row r="59" spans="1:3" x14ac:dyDescent="0.3">
      <c r="A59" s="1">
        <v>58</v>
      </c>
      <c r="B59" t="s">
        <v>58</v>
      </c>
      <c r="C59" t="str">
        <f>HYPERLINK("https://talan.bank.gov.ua/get-user-certificate/s1p1ethaYIs2Isov7eE_","Завантажити сертифікат")</f>
        <v>Завантажити сертифікат</v>
      </c>
    </row>
    <row r="60" spans="1:3" x14ac:dyDescent="0.3">
      <c r="A60" s="1">
        <v>59</v>
      </c>
      <c r="B60" t="s">
        <v>59</v>
      </c>
      <c r="C60" t="str">
        <f>HYPERLINK("https://talan.bank.gov.ua/get-user-certificate/s1p1eJgAWcsYpauwgZAO","Завантажити сертифікат")</f>
        <v>Завантажити сертифікат</v>
      </c>
    </row>
    <row r="61" spans="1:3" x14ac:dyDescent="0.3">
      <c r="A61" s="1">
        <v>60</v>
      </c>
      <c r="B61" t="s">
        <v>60</v>
      </c>
      <c r="C61" t="str">
        <f>HYPERLINK("https://talan.bank.gov.ua/get-user-certificate/s1p1e4MYnJZLapVaa-_v","Завантажити сертифікат")</f>
        <v>Завантажити сертифікат</v>
      </c>
    </row>
    <row r="62" spans="1:3" x14ac:dyDescent="0.3">
      <c r="A62" s="1">
        <v>61</v>
      </c>
      <c r="B62" t="s">
        <v>61</v>
      </c>
      <c r="C62" t="str">
        <f>HYPERLINK("https://talan.bank.gov.ua/get-user-certificate/s1p1ePW6RMN0tFKqu2Az","Завантажити сертифікат")</f>
        <v>Завантажити сертифікат</v>
      </c>
    </row>
    <row r="63" spans="1:3" x14ac:dyDescent="0.3">
      <c r="A63" s="1">
        <v>62</v>
      </c>
      <c r="B63" t="s">
        <v>62</v>
      </c>
      <c r="C63" t="str">
        <f>HYPERLINK("https://talan.bank.gov.ua/get-user-certificate/s1p1eeaIIFMU6UMw4gK4","Завантажити сертифікат")</f>
        <v>Завантажити сертифікат</v>
      </c>
    </row>
    <row r="64" spans="1:3" x14ac:dyDescent="0.3">
      <c r="A64" s="1">
        <v>63</v>
      </c>
      <c r="B64" t="s">
        <v>63</v>
      </c>
      <c r="C64" t="str">
        <f>HYPERLINK("https://talan.bank.gov.ua/get-user-certificate/s1p1epRhd_hh0LWFKmsP","Завантажити сертифікат")</f>
        <v>Завантажити сертифікат</v>
      </c>
    </row>
    <row r="65" spans="1:3" x14ac:dyDescent="0.3">
      <c r="A65" s="1">
        <v>64</v>
      </c>
      <c r="B65" t="s">
        <v>64</v>
      </c>
      <c r="C65" t="str">
        <f>HYPERLINK("https://talan.bank.gov.ua/get-user-certificate/s1p1eldQ7bWMglkiLnlA","Завантажити сертифікат")</f>
        <v>Завантажити сертифікат</v>
      </c>
    </row>
    <row r="66" spans="1:3" x14ac:dyDescent="0.3">
      <c r="A66" s="1">
        <v>65</v>
      </c>
      <c r="B66" t="s">
        <v>65</v>
      </c>
      <c r="C66" t="str">
        <f>HYPERLINK("https://talan.bank.gov.ua/get-user-certificate/s1p1ecl9clTKkyvn1V99","Завантажити сертифікат")</f>
        <v>Завантажити сертифікат</v>
      </c>
    </row>
    <row r="67" spans="1:3" x14ac:dyDescent="0.3">
      <c r="A67" s="1">
        <v>66</v>
      </c>
      <c r="B67" t="s">
        <v>66</v>
      </c>
      <c r="C67" t="str">
        <f>HYPERLINK("https://talan.bank.gov.ua/get-user-certificate/s1p1e_42_qJkUOB1l0ah","Завантажити сертифікат")</f>
        <v>Завантажити сертифікат</v>
      </c>
    </row>
    <row r="68" spans="1:3" x14ac:dyDescent="0.3">
      <c r="A68" s="1">
        <v>67</v>
      </c>
      <c r="B68" t="s">
        <v>67</v>
      </c>
      <c r="C68" t="str">
        <f>HYPERLINK("https://talan.bank.gov.ua/get-user-certificate/s1p1epQ58arrs6aoGwGL","Завантажити сертифікат")</f>
        <v>Завантажити сертифікат</v>
      </c>
    </row>
    <row r="69" spans="1:3" x14ac:dyDescent="0.3">
      <c r="A69" s="1">
        <v>68</v>
      </c>
      <c r="B69" t="s">
        <v>68</v>
      </c>
      <c r="C69" t="str">
        <f>HYPERLINK("https://talan.bank.gov.ua/get-user-certificate/s1p1eKX4R-gm4nI8s_bs","Завантажити сертифікат")</f>
        <v>Завантажити сертифікат</v>
      </c>
    </row>
    <row r="70" spans="1:3" x14ac:dyDescent="0.3">
      <c r="A70" s="1">
        <v>69</v>
      </c>
      <c r="B70" t="s">
        <v>69</v>
      </c>
      <c r="C70" t="str">
        <f>HYPERLINK("https://talan.bank.gov.ua/get-user-certificate/s1p1eq66tnQyzDnSU-Y7","Завантажити сертифікат")</f>
        <v>Завантажити сертифікат</v>
      </c>
    </row>
    <row r="71" spans="1:3" x14ac:dyDescent="0.3">
      <c r="A71" s="1">
        <v>70</v>
      </c>
      <c r="B71" t="s">
        <v>70</v>
      </c>
      <c r="C71" t="str">
        <f>HYPERLINK("https://talan.bank.gov.ua/get-user-certificate/s1p1easgq7NhE8qLf-Nh","Завантажити сертифікат")</f>
        <v>Завантажити сертифікат</v>
      </c>
    </row>
    <row r="72" spans="1:3" x14ac:dyDescent="0.3">
      <c r="A72" s="1">
        <v>71</v>
      </c>
      <c r="B72" t="s">
        <v>71</v>
      </c>
      <c r="C72" t="str">
        <f>HYPERLINK("https://talan.bank.gov.ua/get-user-certificate/s1p1ejlpDQgHr-u6jg9U","Завантажити сертифікат")</f>
        <v>Завантажити сертифікат</v>
      </c>
    </row>
    <row r="73" spans="1:3" x14ac:dyDescent="0.3">
      <c r="A73" s="1">
        <v>72</v>
      </c>
      <c r="B73" t="s">
        <v>72</v>
      </c>
      <c r="C73" t="str">
        <f>HYPERLINK("https://talan.bank.gov.ua/get-user-certificate/s1p1ebtNV9780DO-tTxb","Завантажити сертифікат")</f>
        <v>Завантажити сертифікат</v>
      </c>
    </row>
    <row r="74" spans="1:3" x14ac:dyDescent="0.3">
      <c r="A74" s="1">
        <v>73</v>
      </c>
      <c r="B74" t="s">
        <v>73</v>
      </c>
      <c r="C74" t="str">
        <f>HYPERLINK("https://talan.bank.gov.ua/get-user-certificate/s1p1evl-ovvT7AIoezqI","Завантажити сертифікат")</f>
        <v>Завантажити сертифікат</v>
      </c>
    </row>
    <row r="75" spans="1:3" x14ac:dyDescent="0.3">
      <c r="A75" s="1">
        <v>74</v>
      </c>
      <c r="B75" t="s">
        <v>74</v>
      </c>
      <c r="C75" t="str">
        <f>HYPERLINK("https://talan.bank.gov.ua/get-user-certificate/s1p1ezueM4qvRn739EsZ","Завантажити сертифікат")</f>
        <v>Завантажити сертифікат</v>
      </c>
    </row>
    <row r="76" spans="1:3" x14ac:dyDescent="0.3">
      <c r="A76" s="1">
        <v>75</v>
      </c>
      <c r="B76" t="s">
        <v>75</v>
      </c>
      <c r="C76" t="str">
        <f>HYPERLINK("https://talan.bank.gov.ua/get-user-certificate/s1p1ezDNwJa-TQDkM-Uj","Завантажити сертифікат")</f>
        <v>Завантажити сертифікат</v>
      </c>
    </row>
    <row r="77" spans="1:3" x14ac:dyDescent="0.3">
      <c r="A77" s="1">
        <v>76</v>
      </c>
      <c r="B77" t="s">
        <v>76</v>
      </c>
      <c r="C77" t="str">
        <f>HYPERLINK("https://talan.bank.gov.ua/get-user-certificate/s1p1e3RxvLKaKmPxpWMz","Завантажити сертифікат")</f>
        <v>Завантажити сертифікат</v>
      </c>
    </row>
    <row r="78" spans="1:3" x14ac:dyDescent="0.3">
      <c r="A78" s="1">
        <v>77</v>
      </c>
      <c r="B78" t="s">
        <v>77</v>
      </c>
      <c r="C78" t="str">
        <f>HYPERLINK("https://talan.bank.gov.ua/get-user-certificate/s1p1enETB9tBQClBK3hG","Завантажити сертифікат")</f>
        <v>Завантажити сертифікат</v>
      </c>
    </row>
    <row r="79" spans="1:3" x14ac:dyDescent="0.3">
      <c r="A79" s="1">
        <v>78</v>
      </c>
      <c r="B79" t="s">
        <v>78</v>
      </c>
      <c r="C79" t="str">
        <f>HYPERLINK("https://talan.bank.gov.ua/get-user-certificate/s1p1etEU7mcDwgvHh3Y-","Завантажити сертифікат")</f>
        <v>Завантажити сертифікат</v>
      </c>
    </row>
    <row r="80" spans="1:3" x14ac:dyDescent="0.3">
      <c r="A80" s="1">
        <v>79</v>
      </c>
      <c r="B80" t="s">
        <v>79</v>
      </c>
      <c r="C80" t="str">
        <f>HYPERLINK("https://talan.bank.gov.ua/get-user-certificate/s1p1eEZ-wrrxFnsi-nPt","Завантажити сертифікат")</f>
        <v>Завантажити сертифікат</v>
      </c>
    </row>
    <row r="81" spans="1:3" x14ac:dyDescent="0.3">
      <c r="A81" s="1">
        <v>80</v>
      </c>
      <c r="B81" t="s">
        <v>80</v>
      </c>
      <c r="C81" t="str">
        <f>HYPERLINK("https://talan.bank.gov.ua/get-user-certificate/s1p1e-JhDPWBtuz1A084","Завантажити сертифікат")</f>
        <v>Завантажити сертифікат</v>
      </c>
    </row>
    <row r="82" spans="1:3" x14ac:dyDescent="0.3">
      <c r="A82" s="1">
        <v>81</v>
      </c>
      <c r="B82" t="s">
        <v>81</v>
      </c>
      <c r="C82" t="str">
        <f>HYPERLINK("https://talan.bank.gov.ua/get-user-certificate/s1p1eE-6KELGGNvJKHRG","Завантажити сертифікат")</f>
        <v>Завантажити сертифікат</v>
      </c>
    </row>
    <row r="83" spans="1:3" x14ac:dyDescent="0.3">
      <c r="A83" s="1">
        <v>82</v>
      </c>
      <c r="B83" t="s">
        <v>82</v>
      </c>
      <c r="C83" t="str">
        <f>HYPERLINK("https://talan.bank.gov.ua/get-user-certificate/s1p1eEOdQwYdAtMd4kdT","Завантажити сертифікат")</f>
        <v>Завантажити сертифікат</v>
      </c>
    </row>
    <row r="84" spans="1:3" x14ac:dyDescent="0.3">
      <c r="A84" s="1">
        <v>83</v>
      </c>
      <c r="B84" t="s">
        <v>83</v>
      </c>
      <c r="C84" t="str">
        <f>HYPERLINK("https://talan.bank.gov.ua/get-user-certificate/s1p1eTa1ldO8rch4GOM-","Завантажити сертифікат")</f>
        <v>Завантажити сертифікат</v>
      </c>
    </row>
    <row r="85" spans="1:3" x14ac:dyDescent="0.3">
      <c r="A85" s="1">
        <v>84</v>
      </c>
      <c r="B85" t="s">
        <v>84</v>
      </c>
      <c r="C85" t="str">
        <f>HYPERLINK("https://talan.bank.gov.ua/get-user-certificate/s1p1e2d_DnMhMH0oqWs3","Завантажити сертифікат")</f>
        <v>Завантажити сертифікат</v>
      </c>
    </row>
    <row r="86" spans="1:3" x14ac:dyDescent="0.3">
      <c r="A86" s="1">
        <v>85</v>
      </c>
      <c r="B86" t="s">
        <v>85</v>
      </c>
      <c r="C86" t="str">
        <f>HYPERLINK("https://talan.bank.gov.ua/get-user-certificate/s1p1eRDQRFoWnuAsJ5G9","Завантажити сертифікат")</f>
        <v>Завантажити сертифікат</v>
      </c>
    </row>
    <row r="87" spans="1:3" x14ac:dyDescent="0.3">
      <c r="A87" s="1">
        <v>86</v>
      </c>
      <c r="B87" t="s">
        <v>86</v>
      </c>
      <c r="C87" t="str">
        <f>HYPERLINK("https://talan.bank.gov.ua/get-user-certificate/s1p1eb3LzPTHDjoaC8rz","Завантажити сертифікат")</f>
        <v>Завантажити сертифікат</v>
      </c>
    </row>
    <row r="88" spans="1:3" x14ac:dyDescent="0.3">
      <c r="A88" s="1">
        <v>87</v>
      </c>
      <c r="B88" t="s">
        <v>87</v>
      </c>
      <c r="C88" t="str">
        <f>HYPERLINK("https://talan.bank.gov.ua/get-user-certificate/s1p1eA6kTQ2gz8gUcrz3","Завантажити сертифікат")</f>
        <v>Завантажити сертифікат</v>
      </c>
    </row>
    <row r="89" spans="1:3" x14ac:dyDescent="0.3">
      <c r="A89" s="1">
        <v>88</v>
      </c>
      <c r="B89" t="s">
        <v>88</v>
      </c>
      <c r="C89" t="str">
        <f>HYPERLINK("https://talan.bank.gov.ua/get-user-certificate/s1p1eBfBfsANdYswesLn","Завантажити сертифікат")</f>
        <v>Завантажити сертифікат</v>
      </c>
    </row>
    <row r="90" spans="1:3" x14ac:dyDescent="0.3">
      <c r="A90" s="1">
        <v>89</v>
      </c>
      <c r="B90" t="s">
        <v>89</v>
      </c>
      <c r="C90" t="str">
        <f>HYPERLINK("https://talan.bank.gov.ua/get-user-certificate/s1p1eYsGBfNp2O7P4FLt","Завантажити сертифікат")</f>
        <v>Завантажити сертифікат</v>
      </c>
    </row>
    <row r="91" spans="1:3" x14ac:dyDescent="0.3">
      <c r="A91" s="1">
        <v>90</v>
      </c>
      <c r="B91" t="s">
        <v>90</v>
      </c>
      <c r="C91" t="str">
        <f>HYPERLINK("https://talan.bank.gov.ua/get-user-certificate/s1p1eGLeEmGNBeexHLxU","Завантажити сертифікат")</f>
        <v>Завантажити сертифікат</v>
      </c>
    </row>
    <row r="92" spans="1:3" x14ac:dyDescent="0.3">
      <c r="A92" s="1">
        <v>91</v>
      </c>
      <c r="B92" t="s">
        <v>91</v>
      </c>
      <c r="C92" t="str">
        <f>HYPERLINK("https://talan.bank.gov.ua/get-user-certificate/s1p1earrYlKS-I8M0DPH","Завантажити сертифікат")</f>
        <v>Завантажити сертифікат</v>
      </c>
    </row>
    <row r="93" spans="1:3" x14ac:dyDescent="0.3">
      <c r="A93" s="1">
        <v>92</v>
      </c>
      <c r="B93" t="s">
        <v>92</v>
      </c>
      <c r="C93" t="str">
        <f>HYPERLINK("https://talan.bank.gov.ua/get-user-certificate/s1p1edKguLGTWvjbBM3z","Завантажити сертифікат")</f>
        <v>Завантажити сертифікат</v>
      </c>
    </row>
    <row r="94" spans="1:3" x14ac:dyDescent="0.3">
      <c r="A94" s="1">
        <v>93</v>
      </c>
      <c r="B94" t="s">
        <v>93</v>
      </c>
      <c r="C94" t="str">
        <f>HYPERLINK("https://talan.bank.gov.ua/get-user-certificate/s1p1eHZbEI15svlgyj_a","Завантажити сертифікат")</f>
        <v>Завантажити сертифікат</v>
      </c>
    </row>
    <row r="95" spans="1:3" x14ac:dyDescent="0.3">
      <c r="A95" s="1">
        <v>94</v>
      </c>
      <c r="B95" t="s">
        <v>94</v>
      </c>
      <c r="C95" t="str">
        <f>HYPERLINK("https://talan.bank.gov.ua/get-user-certificate/s1p1e0wQh8fSO_AgPzz2","Завантажити сертифікат")</f>
        <v>Завантажити сертифікат</v>
      </c>
    </row>
    <row r="96" spans="1:3" x14ac:dyDescent="0.3">
      <c r="A96" s="1">
        <v>95</v>
      </c>
      <c r="B96" t="s">
        <v>95</v>
      </c>
      <c r="C96" t="str">
        <f>HYPERLINK("https://talan.bank.gov.ua/get-user-certificate/s1p1eBSNNq3XstNSXWcE","Завантажити сертифікат")</f>
        <v>Завантажити сертифікат</v>
      </c>
    </row>
    <row r="97" spans="1:3" x14ac:dyDescent="0.3">
      <c r="A97" s="1">
        <v>96</v>
      </c>
      <c r="B97" t="s">
        <v>96</v>
      </c>
      <c r="C97" t="str">
        <f>HYPERLINK("https://talan.bank.gov.ua/get-user-certificate/s1p1er3r_icvuVUtb19f","Завантажити сертифікат")</f>
        <v>Завантажити сертифікат</v>
      </c>
    </row>
    <row r="98" spans="1:3" x14ac:dyDescent="0.3">
      <c r="A98" s="1">
        <v>97</v>
      </c>
      <c r="B98" t="s">
        <v>97</v>
      </c>
      <c r="C98" t="str">
        <f>HYPERLINK("https://talan.bank.gov.ua/get-user-certificate/s1p1ebtUnNgUMt0ySIUS","Завантажити сертифікат")</f>
        <v>Завантажити сертифікат</v>
      </c>
    </row>
    <row r="99" spans="1:3" x14ac:dyDescent="0.3">
      <c r="A99" s="1">
        <v>98</v>
      </c>
      <c r="B99" t="s">
        <v>98</v>
      </c>
      <c r="C99" t="str">
        <f>HYPERLINK("https://talan.bank.gov.ua/get-user-certificate/s1p1eYccbLbQXz_3YiBj","Завантажити сертифікат")</f>
        <v>Завантажити сертифікат</v>
      </c>
    </row>
    <row r="100" spans="1:3" x14ac:dyDescent="0.3">
      <c r="A100" s="1">
        <v>99</v>
      </c>
      <c r="B100" t="s">
        <v>99</v>
      </c>
      <c r="C100" t="str">
        <f>HYPERLINK("https://talan.bank.gov.ua/get-user-certificate/s1p1eU9c4YMJZ_PuRi1M","Завантажити сертифікат")</f>
        <v>Завантажити сертифікат</v>
      </c>
    </row>
    <row r="101" spans="1:3" x14ac:dyDescent="0.3">
      <c r="A101" s="1">
        <v>100</v>
      </c>
      <c r="B101" t="s">
        <v>100</v>
      </c>
      <c r="C101" t="str">
        <f>HYPERLINK("https://talan.bank.gov.ua/get-user-certificate/s1p1eW3va5kucb774PA7","Завантажити сертифікат")</f>
        <v>Завантажити сертифікат</v>
      </c>
    </row>
    <row r="102" spans="1:3" x14ac:dyDescent="0.3">
      <c r="A102" s="1">
        <v>101</v>
      </c>
      <c r="B102" t="s">
        <v>101</v>
      </c>
      <c r="C102" t="str">
        <f>HYPERLINK("https://talan.bank.gov.ua/get-user-certificate/s1p1e-fLUYVk2UlmVjhP","Завантажити сертифікат")</f>
        <v>Завантажити сертифікат</v>
      </c>
    </row>
    <row r="103" spans="1:3" x14ac:dyDescent="0.3">
      <c r="A103" s="1">
        <v>102</v>
      </c>
      <c r="B103" t="s">
        <v>102</v>
      </c>
      <c r="C103" t="str">
        <f>HYPERLINK("https://talan.bank.gov.ua/get-user-certificate/s1p1eK9eCboLXrGpK3Ws","Завантажити сертифікат")</f>
        <v>Завантажити сертифікат</v>
      </c>
    </row>
    <row r="104" spans="1:3" x14ac:dyDescent="0.3">
      <c r="A104" s="1">
        <v>103</v>
      </c>
      <c r="B104" t="s">
        <v>103</v>
      </c>
      <c r="C104" t="str">
        <f>HYPERLINK("https://talan.bank.gov.ua/get-user-certificate/s1p1eOYvQjSZBG4ZbvpX","Завантажити сертифікат")</f>
        <v>Завантажити сертифікат</v>
      </c>
    </row>
    <row r="105" spans="1:3" x14ac:dyDescent="0.3">
      <c r="A105" s="1">
        <v>104</v>
      </c>
      <c r="B105" t="s">
        <v>104</v>
      </c>
      <c r="C105" t="str">
        <f>HYPERLINK("https://talan.bank.gov.ua/get-user-certificate/s1p1ewp3S2wicXSNMGN7","Завантажити сертифікат")</f>
        <v>Завантажити сертифікат</v>
      </c>
    </row>
    <row r="106" spans="1:3" x14ac:dyDescent="0.3">
      <c r="A106" s="1">
        <v>105</v>
      </c>
      <c r="B106" t="s">
        <v>105</v>
      </c>
      <c r="C106" t="str">
        <f>HYPERLINK("https://talan.bank.gov.ua/get-user-certificate/s1p1eFOPr6UV0AiySxAB","Завантажити сертифікат")</f>
        <v>Завантажити сертифікат</v>
      </c>
    </row>
    <row r="107" spans="1:3" x14ac:dyDescent="0.3">
      <c r="A107" s="1">
        <v>106</v>
      </c>
      <c r="B107" t="s">
        <v>106</v>
      </c>
      <c r="C107" t="str">
        <f>HYPERLINK("https://talan.bank.gov.ua/get-user-certificate/s1p1elDHvoJskAn1iWwf","Завантажити сертифікат")</f>
        <v>Завантажити сертифікат</v>
      </c>
    </row>
    <row r="108" spans="1:3" x14ac:dyDescent="0.3">
      <c r="A108" s="1">
        <v>107</v>
      </c>
      <c r="B108" t="s">
        <v>107</v>
      </c>
      <c r="C108" t="str">
        <f>HYPERLINK("https://talan.bank.gov.ua/get-user-certificate/s1p1eidNfSL6KnISkmfK","Завантажити сертифікат")</f>
        <v>Завантажити сертифікат</v>
      </c>
    </row>
    <row r="109" spans="1:3" x14ac:dyDescent="0.3">
      <c r="A109" s="1">
        <v>108</v>
      </c>
      <c r="B109" t="s">
        <v>108</v>
      </c>
      <c r="C109" t="str">
        <f>HYPERLINK("https://talan.bank.gov.ua/get-user-certificate/s1p1eDZt36Ki1d6fYG0L","Завантажити сертифікат")</f>
        <v>Завантажити сертифікат</v>
      </c>
    </row>
    <row r="110" spans="1:3" x14ac:dyDescent="0.3">
      <c r="A110" s="1">
        <v>109</v>
      </c>
      <c r="B110" t="s">
        <v>109</v>
      </c>
      <c r="C110" t="str">
        <f>HYPERLINK("https://talan.bank.gov.ua/get-user-certificate/s1p1eiDOLphLTf-fttI3","Завантажити сертифікат")</f>
        <v>Завантажити сертифікат</v>
      </c>
    </row>
    <row r="111" spans="1:3" x14ac:dyDescent="0.3">
      <c r="A111" s="1">
        <v>110</v>
      </c>
      <c r="B111" t="s">
        <v>110</v>
      </c>
      <c r="C111" t="str">
        <f>HYPERLINK("https://talan.bank.gov.ua/get-user-certificate/s1p1eAMQBtRmXgnz3NOz","Завантажити сертифікат")</f>
        <v>Завантажити сертифікат</v>
      </c>
    </row>
    <row r="112" spans="1:3" x14ac:dyDescent="0.3">
      <c r="A112" s="1">
        <v>111</v>
      </c>
      <c r="B112" t="s">
        <v>111</v>
      </c>
      <c r="C112" t="str">
        <f>HYPERLINK("https://talan.bank.gov.ua/get-user-certificate/s1p1euf62sUJ3tjN_l9C","Завантажити сертифікат")</f>
        <v>Завантажити сертифікат</v>
      </c>
    </row>
    <row r="113" spans="1:3" x14ac:dyDescent="0.3">
      <c r="A113" s="1">
        <v>112</v>
      </c>
      <c r="B113" t="s">
        <v>112</v>
      </c>
      <c r="C113" t="str">
        <f>HYPERLINK("https://talan.bank.gov.ua/get-user-certificate/s1p1eDOAJXIm_tt-aTzL","Завантажити сертифікат")</f>
        <v>Завантажити сертифікат</v>
      </c>
    </row>
    <row r="114" spans="1:3" x14ac:dyDescent="0.3">
      <c r="A114" s="1">
        <v>113</v>
      </c>
      <c r="B114" t="s">
        <v>113</v>
      </c>
      <c r="C114" t="str">
        <f>HYPERLINK("https://talan.bank.gov.ua/get-user-certificate/s1p1ePFdp2u2C5-VXipF","Завантажити сертифікат")</f>
        <v>Завантажити сертифікат</v>
      </c>
    </row>
    <row r="115" spans="1:3" x14ac:dyDescent="0.3">
      <c r="A115" s="1">
        <v>114</v>
      </c>
      <c r="B115" t="s">
        <v>114</v>
      </c>
      <c r="C115" t="str">
        <f>HYPERLINK("https://talan.bank.gov.ua/get-user-certificate/s1p1eOgmXV0JLssRXAq6","Завантажити сертифікат")</f>
        <v>Завантажити сертифікат</v>
      </c>
    </row>
    <row r="116" spans="1:3" x14ac:dyDescent="0.3">
      <c r="A116" s="1">
        <v>115</v>
      </c>
      <c r="B116" t="s">
        <v>115</v>
      </c>
      <c r="C116" t="str">
        <f>HYPERLINK("https://talan.bank.gov.ua/get-user-certificate/s1p1eTIkR8Q7H1i5-c1v","Завантажити сертифікат")</f>
        <v>Завантажити сертифікат</v>
      </c>
    </row>
    <row r="117" spans="1:3" x14ac:dyDescent="0.3">
      <c r="A117" s="1">
        <v>116</v>
      </c>
      <c r="B117" t="s">
        <v>116</v>
      </c>
      <c r="C117" t="str">
        <f>HYPERLINK("https://talan.bank.gov.ua/get-user-certificate/s1p1e9a1XhfY_MrFhvpy","Завантажити сертифікат")</f>
        <v>Завантажити сертифікат</v>
      </c>
    </row>
    <row r="118" spans="1:3" x14ac:dyDescent="0.3">
      <c r="A118" s="1">
        <v>117</v>
      </c>
      <c r="B118" t="s">
        <v>117</v>
      </c>
      <c r="C118" t="str">
        <f>HYPERLINK("https://talan.bank.gov.ua/get-user-certificate/s1p1e3Do2gvQ8WG7HGul","Завантажити сертифікат")</f>
        <v>Завантажити сертифікат</v>
      </c>
    </row>
    <row r="119" spans="1:3" x14ac:dyDescent="0.3">
      <c r="A119" s="1">
        <v>118</v>
      </c>
      <c r="B119" t="s">
        <v>118</v>
      </c>
      <c r="C119" t="str">
        <f>HYPERLINK("https://talan.bank.gov.ua/get-user-certificate/s1p1e4pbOrjTusjDcUgl","Завантажити сертифікат")</f>
        <v>Завантажити сертифікат</v>
      </c>
    </row>
    <row r="120" spans="1:3" x14ac:dyDescent="0.3">
      <c r="A120" s="1">
        <v>119</v>
      </c>
      <c r="B120" t="s">
        <v>119</v>
      </c>
      <c r="C120" t="str">
        <f>HYPERLINK("https://talan.bank.gov.ua/get-user-certificate/s1p1evhYCpqBQqlntq8i","Завантажити сертифікат")</f>
        <v>Завантажити сертифікат</v>
      </c>
    </row>
    <row r="121" spans="1:3" x14ac:dyDescent="0.3">
      <c r="A121" s="1">
        <v>120</v>
      </c>
      <c r="B121" t="s">
        <v>120</v>
      </c>
      <c r="C121" t="str">
        <f>HYPERLINK("https://talan.bank.gov.ua/get-user-certificate/s1p1eXbwKutIyjS4O5lf","Завантажити сертифікат")</f>
        <v>Завантажити сертифікат</v>
      </c>
    </row>
    <row r="122" spans="1:3" x14ac:dyDescent="0.3">
      <c r="A122" s="1">
        <v>121</v>
      </c>
      <c r="B122" t="s">
        <v>121</v>
      </c>
      <c r="C122" t="str">
        <f>HYPERLINK("https://talan.bank.gov.ua/get-user-certificate/s1p1eBBhZHJkuFJ8xxk9","Завантажити сертифікат")</f>
        <v>Завантажити сертифікат</v>
      </c>
    </row>
    <row r="123" spans="1:3" x14ac:dyDescent="0.3">
      <c r="A123" s="1">
        <v>122</v>
      </c>
      <c r="B123" t="s">
        <v>122</v>
      </c>
      <c r="C123" t="str">
        <f>HYPERLINK("https://talan.bank.gov.ua/get-user-certificate/s1p1evod7_q22ldR0zua","Завантажити сертифікат")</f>
        <v>Завантажити сертифікат</v>
      </c>
    </row>
    <row r="124" spans="1:3" x14ac:dyDescent="0.3">
      <c r="A124" s="1">
        <v>123</v>
      </c>
      <c r="B124" t="s">
        <v>123</v>
      </c>
      <c r="C124" t="str">
        <f>HYPERLINK("https://talan.bank.gov.ua/get-user-certificate/s1p1eCHZH6ETOWzMQ5sA","Завантажити сертифікат")</f>
        <v>Завантажити сертифікат</v>
      </c>
    </row>
    <row r="125" spans="1:3" x14ac:dyDescent="0.3">
      <c r="A125" s="1">
        <v>124</v>
      </c>
      <c r="B125" t="s">
        <v>124</v>
      </c>
      <c r="C125" t="str">
        <f>HYPERLINK("https://talan.bank.gov.ua/get-user-certificate/s1p1e86597t5De5BTGid","Завантажити сертифікат")</f>
        <v>Завантажити сертифікат</v>
      </c>
    </row>
    <row r="126" spans="1:3" x14ac:dyDescent="0.3">
      <c r="A126" s="1">
        <v>125</v>
      </c>
      <c r="B126" t="s">
        <v>125</v>
      </c>
      <c r="C126" t="str">
        <f>HYPERLINK("https://talan.bank.gov.ua/get-user-certificate/s1p1eTCDbPhtIbQcn3X4","Завантажити сертифікат")</f>
        <v>Завантажити сертифікат</v>
      </c>
    </row>
    <row r="127" spans="1:3" x14ac:dyDescent="0.3">
      <c r="A127" s="1">
        <v>126</v>
      </c>
      <c r="B127" t="s">
        <v>126</v>
      </c>
      <c r="C127" t="str">
        <f>HYPERLINK("https://talan.bank.gov.ua/get-user-certificate/s1p1ejbHfcACyqHCsQro","Завантажити сертифікат")</f>
        <v>Завантажити сертифікат</v>
      </c>
    </row>
    <row r="128" spans="1:3" x14ac:dyDescent="0.3">
      <c r="A128" s="1">
        <v>127</v>
      </c>
      <c r="B128" t="s">
        <v>127</v>
      </c>
      <c r="C128" t="str">
        <f>HYPERLINK("https://talan.bank.gov.ua/get-user-certificate/s1p1eDK5HnMlKEh8hBW5","Завантажити сертифікат")</f>
        <v>Завантажити сертифікат</v>
      </c>
    </row>
    <row r="129" spans="1:3" x14ac:dyDescent="0.3">
      <c r="A129" s="1">
        <v>128</v>
      </c>
      <c r="B129" t="s">
        <v>128</v>
      </c>
      <c r="C129" t="str">
        <f>HYPERLINK("https://talan.bank.gov.ua/get-user-certificate/s1p1el2UgIVTQybuDSGd","Завантажити сертифікат")</f>
        <v>Завантажити сертифікат</v>
      </c>
    </row>
    <row r="130" spans="1:3" x14ac:dyDescent="0.3">
      <c r="A130" s="1">
        <v>129</v>
      </c>
      <c r="B130" t="s">
        <v>129</v>
      </c>
      <c r="C130" t="str">
        <f>HYPERLINK("https://talan.bank.gov.ua/get-user-certificate/s1p1ewaPLjl7kbZYt0uD","Завантажити сертифікат")</f>
        <v>Завантажити сертифікат</v>
      </c>
    </row>
    <row r="131" spans="1:3" x14ac:dyDescent="0.3">
      <c r="A131" s="1">
        <v>130</v>
      </c>
      <c r="B131" t="s">
        <v>130</v>
      </c>
      <c r="C131" t="str">
        <f>HYPERLINK("https://talan.bank.gov.ua/get-user-certificate/s1p1eVdtmwEtilgmcjsr","Завантажити сертифікат")</f>
        <v>Завантажити сертифікат</v>
      </c>
    </row>
    <row r="132" spans="1:3" x14ac:dyDescent="0.3">
      <c r="A132" s="1">
        <v>131</v>
      </c>
      <c r="B132" t="s">
        <v>131</v>
      </c>
      <c r="C132" t="str">
        <f>HYPERLINK("https://talan.bank.gov.ua/get-user-certificate/s1p1euXBpfx8_sqP5qHg","Завантажити сертифікат")</f>
        <v>Завантажити сертифікат</v>
      </c>
    </row>
    <row r="133" spans="1:3" x14ac:dyDescent="0.3">
      <c r="A133" s="1">
        <v>132</v>
      </c>
      <c r="B133" t="s">
        <v>132</v>
      </c>
      <c r="C133" t="str">
        <f>HYPERLINK("https://talan.bank.gov.ua/get-user-certificate/s1p1ejnrCmK1jQ0s0oYT","Завантажити сертифікат")</f>
        <v>Завантажити сертифікат</v>
      </c>
    </row>
    <row r="134" spans="1:3" x14ac:dyDescent="0.3">
      <c r="A134" s="1">
        <v>133</v>
      </c>
      <c r="B134" t="s">
        <v>133</v>
      </c>
      <c r="C134" t="str">
        <f>HYPERLINK("https://talan.bank.gov.ua/get-user-certificate/s1p1e6WHwrNskG59Iu5w","Завантажити сертифікат")</f>
        <v>Завантажити сертифікат</v>
      </c>
    </row>
    <row r="135" spans="1:3" x14ac:dyDescent="0.3">
      <c r="A135" s="1">
        <v>134</v>
      </c>
      <c r="B135" t="s">
        <v>134</v>
      </c>
      <c r="C135" t="str">
        <f>HYPERLINK("https://talan.bank.gov.ua/get-user-certificate/s1p1eqb_Cqr9GAEWtvZG","Завантажити сертифікат")</f>
        <v>Завантажити сертифікат</v>
      </c>
    </row>
    <row r="136" spans="1:3" x14ac:dyDescent="0.3">
      <c r="A136" s="1">
        <v>135</v>
      </c>
      <c r="B136" t="s">
        <v>135</v>
      </c>
      <c r="C136" t="str">
        <f>HYPERLINK("https://talan.bank.gov.ua/get-user-certificate/s1p1eilicmebT_zcT6iy","Завантажити сертифікат")</f>
        <v>Завантажити сертифікат</v>
      </c>
    </row>
    <row r="137" spans="1:3" x14ac:dyDescent="0.3">
      <c r="A137" s="1">
        <v>136</v>
      </c>
      <c r="B137" t="s">
        <v>136</v>
      </c>
      <c r="C137" t="str">
        <f>HYPERLINK("https://talan.bank.gov.ua/get-user-certificate/s1p1eH7O51ER1yeGRmt4","Завантажити сертифікат")</f>
        <v>Завантажити сертифікат</v>
      </c>
    </row>
    <row r="138" spans="1:3" x14ac:dyDescent="0.3">
      <c r="A138" s="1">
        <v>137</v>
      </c>
      <c r="B138" t="s">
        <v>137</v>
      </c>
      <c r="C138" t="str">
        <f>HYPERLINK("https://talan.bank.gov.ua/get-user-certificate/s1p1ebflOekbdTQrh9Co","Завантажити сертифікат")</f>
        <v>Завантажити сертифікат</v>
      </c>
    </row>
    <row r="139" spans="1:3" x14ac:dyDescent="0.3">
      <c r="A139" s="1">
        <v>138</v>
      </c>
      <c r="B139" t="s">
        <v>138</v>
      </c>
      <c r="C139" t="str">
        <f>HYPERLINK("https://talan.bank.gov.ua/get-user-certificate/s1p1eQPFu6k8NfsMZZus","Завантажити сертифікат")</f>
        <v>Завантажити сертифікат</v>
      </c>
    </row>
    <row r="140" spans="1:3" x14ac:dyDescent="0.3">
      <c r="A140" s="1">
        <v>139</v>
      </c>
      <c r="B140" t="s">
        <v>139</v>
      </c>
      <c r="C140" t="str">
        <f>HYPERLINK("https://talan.bank.gov.ua/get-user-certificate/s1p1eePMiEB_rKyQjkBp","Завантажити сертифікат")</f>
        <v>Завантажити сертифікат</v>
      </c>
    </row>
    <row r="141" spans="1:3" x14ac:dyDescent="0.3">
      <c r="A141" s="1">
        <v>140</v>
      </c>
      <c r="B141" t="s">
        <v>140</v>
      </c>
      <c r="C141" t="str">
        <f>HYPERLINK("https://talan.bank.gov.ua/get-user-certificate/s1p1eqzRKSmXBi3ar7wG","Завантажити сертифікат")</f>
        <v>Завантажити сертифікат</v>
      </c>
    </row>
    <row r="142" spans="1:3" x14ac:dyDescent="0.3">
      <c r="A142" s="1">
        <v>141</v>
      </c>
      <c r="B142" t="s">
        <v>141</v>
      </c>
      <c r="C142" t="str">
        <f>HYPERLINK("https://talan.bank.gov.ua/get-user-certificate/s1p1eIr0EgipO-eEjFTG","Завантажити сертифікат")</f>
        <v>Завантажити сертифікат</v>
      </c>
    </row>
    <row r="143" spans="1:3" x14ac:dyDescent="0.3">
      <c r="A143" s="1">
        <v>142</v>
      </c>
      <c r="B143" t="s">
        <v>142</v>
      </c>
      <c r="C143" t="str">
        <f>HYPERLINK("https://talan.bank.gov.ua/get-user-certificate/s1p1emA98c1BPcVhJrhB","Завантажити сертифікат")</f>
        <v>Завантажити сертифікат</v>
      </c>
    </row>
    <row r="144" spans="1:3" x14ac:dyDescent="0.3">
      <c r="A144" s="1">
        <v>143</v>
      </c>
      <c r="B144" t="s">
        <v>143</v>
      </c>
      <c r="C144" t="str">
        <f>HYPERLINK("https://talan.bank.gov.ua/get-user-certificate/s1p1e4yrbNs9vS3gg30_","Завантажити сертифікат")</f>
        <v>Завантажити сертифікат</v>
      </c>
    </row>
    <row r="145" spans="1:3" x14ac:dyDescent="0.3">
      <c r="A145" s="1">
        <v>144</v>
      </c>
      <c r="B145" t="s">
        <v>144</v>
      </c>
      <c r="C145" t="str">
        <f>HYPERLINK("https://talan.bank.gov.ua/get-user-certificate/s1p1eYhbRqQJfjHqMEdK","Завантажити сертифікат")</f>
        <v>Завантажити сертифікат</v>
      </c>
    </row>
    <row r="146" spans="1:3" x14ac:dyDescent="0.3">
      <c r="A146" s="1">
        <v>145</v>
      </c>
      <c r="B146" t="s">
        <v>145</v>
      </c>
      <c r="C146" t="str">
        <f>HYPERLINK("https://talan.bank.gov.ua/get-user-certificate/s1p1e71a5iFyQybevK8C","Завантажити сертифікат")</f>
        <v>Завантажити сертифікат</v>
      </c>
    </row>
    <row r="147" spans="1:3" x14ac:dyDescent="0.3">
      <c r="A147" s="1">
        <v>146</v>
      </c>
      <c r="B147" t="s">
        <v>146</v>
      </c>
      <c r="C147" t="str">
        <f>HYPERLINK("https://talan.bank.gov.ua/get-user-certificate/s1p1eR9WKf2jV_Ik609t","Завантажити сертифікат")</f>
        <v>Завантажити сертифікат</v>
      </c>
    </row>
    <row r="148" spans="1:3" x14ac:dyDescent="0.3">
      <c r="A148" s="1">
        <v>147</v>
      </c>
      <c r="B148" t="s">
        <v>147</v>
      </c>
      <c r="C148" t="str">
        <f>HYPERLINK("https://talan.bank.gov.ua/get-user-certificate/s1p1edRsO452hICzt4dK","Завантажити сертифікат")</f>
        <v>Завантажити сертифікат</v>
      </c>
    </row>
    <row r="149" spans="1:3" x14ac:dyDescent="0.3">
      <c r="A149" s="1">
        <v>148</v>
      </c>
      <c r="B149" t="s">
        <v>148</v>
      </c>
      <c r="C149" t="str">
        <f>HYPERLINK("https://talan.bank.gov.ua/get-user-certificate/s1p1edTLQFlNBoLIRWkj","Завантажити сертифікат")</f>
        <v>Завантажити сертифікат</v>
      </c>
    </row>
    <row r="150" spans="1:3" x14ac:dyDescent="0.3">
      <c r="A150" s="1">
        <v>149</v>
      </c>
      <c r="B150" t="s">
        <v>149</v>
      </c>
      <c r="C150" t="str">
        <f>HYPERLINK("https://talan.bank.gov.ua/get-user-certificate/s1p1e-v3S82E4TsT6_VF","Завантажити сертифікат")</f>
        <v>Завантажити сертифікат</v>
      </c>
    </row>
    <row r="151" spans="1:3" x14ac:dyDescent="0.3">
      <c r="A151" s="1">
        <v>150</v>
      </c>
      <c r="B151" t="s">
        <v>150</v>
      </c>
      <c r="C151" t="str">
        <f>HYPERLINK("https://talan.bank.gov.ua/get-user-certificate/s1p1eAvBM9pfCVNTqh-G","Завантажити сертифікат")</f>
        <v>Завантажити сертифікат</v>
      </c>
    </row>
    <row r="152" spans="1:3" x14ac:dyDescent="0.3">
      <c r="A152" s="1">
        <v>151</v>
      </c>
      <c r="B152" t="s">
        <v>151</v>
      </c>
      <c r="C152" t="str">
        <f>HYPERLINK("https://talan.bank.gov.ua/get-user-certificate/s1p1eiTo9qujRnTW-ElP","Завантажити сертифікат")</f>
        <v>Завантажити сертифікат</v>
      </c>
    </row>
    <row r="153" spans="1:3" x14ac:dyDescent="0.3">
      <c r="A153" s="1">
        <v>152</v>
      </c>
      <c r="B153" t="s">
        <v>152</v>
      </c>
      <c r="C153" t="str">
        <f>HYPERLINK("https://talan.bank.gov.ua/get-user-certificate/s1p1eC-w3JJijkwlggev","Завантажити сертифікат")</f>
        <v>Завантажити сертифікат</v>
      </c>
    </row>
    <row r="154" spans="1:3" x14ac:dyDescent="0.3">
      <c r="A154" s="1">
        <v>153</v>
      </c>
      <c r="B154" t="s">
        <v>153</v>
      </c>
      <c r="C154" t="str">
        <f>HYPERLINK("https://talan.bank.gov.ua/get-user-certificate/s1p1ehXPNjnbAZrK-kuV","Завантажити сертифікат")</f>
        <v>Завантажити сертифікат</v>
      </c>
    </row>
    <row r="155" spans="1:3" x14ac:dyDescent="0.3">
      <c r="A155" s="1">
        <v>154</v>
      </c>
      <c r="B155" t="s">
        <v>154</v>
      </c>
      <c r="C155" t="str">
        <f>HYPERLINK("https://talan.bank.gov.ua/get-user-certificate/s1p1ed7ja_Vol_hZlQWn","Завантажити сертифікат")</f>
        <v>Завантажити сертифікат</v>
      </c>
    </row>
    <row r="156" spans="1:3" x14ac:dyDescent="0.3">
      <c r="A156" s="1">
        <v>155</v>
      </c>
      <c r="B156" t="s">
        <v>155</v>
      </c>
      <c r="C156" t="str">
        <f>HYPERLINK("https://talan.bank.gov.ua/get-user-certificate/s1p1exU8MVL0vYLsg4rd","Завантажити сертифікат")</f>
        <v>Завантажити сертифікат</v>
      </c>
    </row>
    <row r="157" spans="1:3" x14ac:dyDescent="0.3">
      <c r="A157" s="1">
        <v>156</v>
      </c>
      <c r="B157" t="s">
        <v>156</v>
      </c>
      <c r="C157" t="str">
        <f>HYPERLINK("https://talan.bank.gov.ua/get-user-certificate/s1p1eFsJEGqSYCXhLUZI","Завантажити сертифікат")</f>
        <v>Завантажити сертифікат</v>
      </c>
    </row>
    <row r="158" spans="1:3" x14ac:dyDescent="0.3">
      <c r="A158" s="1">
        <v>157</v>
      </c>
      <c r="B158" t="s">
        <v>157</v>
      </c>
      <c r="C158" t="str">
        <f>HYPERLINK("https://talan.bank.gov.ua/get-user-certificate/s1p1emchUA7a6QHW_9ok","Завантажити сертифікат")</f>
        <v>Завантажити сертифікат</v>
      </c>
    </row>
    <row r="159" spans="1:3" x14ac:dyDescent="0.3">
      <c r="A159" s="1">
        <v>158</v>
      </c>
      <c r="B159" t="s">
        <v>158</v>
      </c>
      <c r="C159" t="str">
        <f>HYPERLINK("https://talan.bank.gov.ua/get-user-certificate/s1p1en9JlEw-rA8UJEzX","Завантажити сертифікат")</f>
        <v>Завантажити сертифікат</v>
      </c>
    </row>
    <row r="160" spans="1:3" x14ac:dyDescent="0.3">
      <c r="A160" s="1">
        <v>159</v>
      </c>
      <c r="B160" t="s">
        <v>159</v>
      </c>
      <c r="C160" t="str">
        <f>HYPERLINK("https://talan.bank.gov.ua/get-user-certificate/s1p1eVKqtrk5KThIcO7G","Завантажити сертифікат")</f>
        <v>Завантажити сертифікат</v>
      </c>
    </row>
    <row r="161" spans="1:3" x14ac:dyDescent="0.3">
      <c r="A161" s="1">
        <v>160</v>
      </c>
      <c r="B161" t="s">
        <v>160</v>
      </c>
      <c r="C161" t="str">
        <f>HYPERLINK("https://talan.bank.gov.ua/get-user-certificate/s1p1e5cwdYe3kBXIaYuP","Завантажити сертифікат")</f>
        <v>Завантажити сертифікат</v>
      </c>
    </row>
    <row r="162" spans="1:3" x14ac:dyDescent="0.3">
      <c r="A162" s="1">
        <v>161</v>
      </c>
      <c r="B162" t="s">
        <v>161</v>
      </c>
      <c r="C162" t="str">
        <f>HYPERLINK("https://talan.bank.gov.ua/get-user-certificate/s1p1eFFPqeTKasQdCBrW","Завантажити сертифікат")</f>
        <v>Завантажити сертифікат</v>
      </c>
    </row>
    <row r="163" spans="1:3" x14ac:dyDescent="0.3">
      <c r="A163" s="1">
        <v>162</v>
      </c>
      <c r="B163" t="s">
        <v>162</v>
      </c>
      <c r="C163" t="str">
        <f>HYPERLINK("https://talan.bank.gov.ua/get-user-certificate/s1p1eWnGjsfX_G13iwyG","Завантажити сертифікат")</f>
        <v>Завантажити сертифікат</v>
      </c>
    </row>
    <row r="164" spans="1:3" x14ac:dyDescent="0.3">
      <c r="A164" s="1">
        <v>163</v>
      </c>
      <c r="B164" t="s">
        <v>163</v>
      </c>
      <c r="C164" t="str">
        <f>HYPERLINK("https://talan.bank.gov.ua/get-user-certificate/s1p1e6mroe2ztEv5nEIp","Завантажити сертифікат")</f>
        <v>Завантажити сертифікат</v>
      </c>
    </row>
    <row r="165" spans="1:3" x14ac:dyDescent="0.3">
      <c r="A165" s="1">
        <v>164</v>
      </c>
      <c r="B165" t="s">
        <v>164</v>
      </c>
      <c r="C165" t="str">
        <f>HYPERLINK("https://talan.bank.gov.ua/get-user-certificate/s1p1eNPLzUylD8XvvYom","Завантажити сертифікат")</f>
        <v>Завантажити сертифікат</v>
      </c>
    </row>
    <row r="166" spans="1:3" x14ac:dyDescent="0.3">
      <c r="A166" s="1">
        <v>165</v>
      </c>
      <c r="B166" t="s">
        <v>165</v>
      </c>
      <c r="C166" t="str">
        <f>HYPERLINK("https://talan.bank.gov.ua/get-user-certificate/s1p1ekdtcIIiCyzA7crU","Завантажити сертифікат")</f>
        <v>Завантажити сертифікат</v>
      </c>
    </row>
    <row r="167" spans="1:3" x14ac:dyDescent="0.3">
      <c r="A167" s="1">
        <v>166</v>
      </c>
      <c r="B167" t="s">
        <v>166</v>
      </c>
      <c r="C167" t="str">
        <f>HYPERLINK("https://talan.bank.gov.ua/get-user-certificate/s1p1e_-62Y8y6hs90PAY","Завантажити сертифікат")</f>
        <v>Завантажити сертифікат</v>
      </c>
    </row>
    <row r="168" spans="1:3" x14ac:dyDescent="0.3">
      <c r="A168" s="1">
        <v>167</v>
      </c>
      <c r="B168" t="s">
        <v>167</v>
      </c>
      <c r="C168" t="str">
        <f>HYPERLINK("https://talan.bank.gov.ua/get-user-certificate/s1p1eeAXTlmYsKqIcYYG","Завантажити сертифікат")</f>
        <v>Завантажити сертифікат</v>
      </c>
    </row>
    <row r="169" spans="1:3" x14ac:dyDescent="0.3">
      <c r="A169" s="1">
        <v>168</v>
      </c>
      <c r="B169" t="s">
        <v>168</v>
      </c>
      <c r="C169" t="str">
        <f>HYPERLINK("https://talan.bank.gov.ua/get-user-certificate/s1p1eevdaQKsyG49syRj","Завантажити сертифікат")</f>
        <v>Завантажити сертифікат</v>
      </c>
    </row>
    <row r="170" spans="1:3" x14ac:dyDescent="0.3">
      <c r="A170" s="1">
        <v>169</v>
      </c>
      <c r="B170" t="s">
        <v>169</v>
      </c>
      <c r="C170" t="str">
        <f>HYPERLINK("https://talan.bank.gov.ua/get-user-certificate/s1p1eWA1I9AmtTkt8Jd4","Завантажити сертифікат")</f>
        <v>Завантажити сертифікат</v>
      </c>
    </row>
    <row r="171" spans="1:3" x14ac:dyDescent="0.3">
      <c r="A171" s="1">
        <v>170</v>
      </c>
      <c r="B171" t="s">
        <v>170</v>
      </c>
      <c r="C171" t="str">
        <f>HYPERLINK("https://talan.bank.gov.ua/get-user-certificate/s1p1enwYhIxLfVV7HngA","Завантажити сертифікат")</f>
        <v>Завантажити сертифікат</v>
      </c>
    </row>
    <row r="172" spans="1:3" x14ac:dyDescent="0.3">
      <c r="A172" s="1">
        <v>171</v>
      </c>
      <c r="B172" t="s">
        <v>171</v>
      </c>
      <c r="C172" t="str">
        <f>HYPERLINK("https://talan.bank.gov.ua/get-user-certificate/s1p1eop7Q90rLBlHkoBt","Завантажити сертифікат")</f>
        <v>Завантажити сертифікат</v>
      </c>
    </row>
    <row r="173" spans="1:3" x14ac:dyDescent="0.3">
      <c r="A173" s="1">
        <v>172</v>
      </c>
      <c r="B173" t="s">
        <v>172</v>
      </c>
      <c r="C173" t="str">
        <f>HYPERLINK("https://talan.bank.gov.ua/get-user-certificate/s1p1eK83CN-1Vim8-L4A","Завантажити сертифікат")</f>
        <v>Завантажити сертифікат</v>
      </c>
    </row>
    <row r="174" spans="1:3" x14ac:dyDescent="0.3">
      <c r="A174" s="1">
        <v>173</v>
      </c>
      <c r="B174" t="s">
        <v>173</v>
      </c>
      <c r="C174" t="str">
        <f>HYPERLINK("https://talan.bank.gov.ua/get-user-certificate/s1p1eUqVF2ZzhcZXSgJd","Завантажити сертифікат")</f>
        <v>Завантажити сертифікат</v>
      </c>
    </row>
    <row r="175" spans="1:3" x14ac:dyDescent="0.3">
      <c r="A175" s="1">
        <v>174</v>
      </c>
      <c r="B175" t="s">
        <v>174</v>
      </c>
      <c r="C175" t="str">
        <f>HYPERLINK("https://talan.bank.gov.ua/get-user-certificate/s1p1e_LRUBmL5pPdM_nV","Завантажити сертифікат")</f>
        <v>Завантажити сертифікат</v>
      </c>
    </row>
    <row r="176" spans="1:3" x14ac:dyDescent="0.3">
      <c r="A176" s="1">
        <v>175</v>
      </c>
      <c r="B176" t="s">
        <v>175</v>
      </c>
      <c r="C176" t="str">
        <f>HYPERLINK("https://talan.bank.gov.ua/get-user-certificate/s1p1eUWYCQ4tERdg-ftH","Завантажити сертифікат")</f>
        <v>Завантажити сертифікат</v>
      </c>
    </row>
    <row r="177" spans="1:3" x14ac:dyDescent="0.3">
      <c r="A177" s="1">
        <v>176</v>
      </c>
      <c r="B177" t="s">
        <v>176</v>
      </c>
      <c r="C177" t="str">
        <f>HYPERLINK("https://talan.bank.gov.ua/get-user-certificate/s1p1eGcI6DHT7myjtTL0","Завантажити сертифікат")</f>
        <v>Завантажити сертифікат</v>
      </c>
    </row>
    <row r="178" spans="1:3" x14ac:dyDescent="0.3">
      <c r="A178" s="1">
        <v>177</v>
      </c>
      <c r="B178" t="s">
        <v>177</v>
      </c>
      <c r="C178" t="str">
        <f>HYPERLINK("https://talan.bank.gov.ua/get-user-certificate/s1p1e1sq1vWRAMXH36J_","Завантажити сертифікат")</f>
        <v>Завантажити сертифікат</v>
      </c>
    </row>
    <row r="179" spans="1:3" x14ac:dyDescent="0.3">
      <c r="A179" s="1">
        <v>178</v>
      </c>
      <c r="B179" t="s">
        <v>178</v>
      </c>
      <c r="C179" t="str">
        <f>HYPERLINK("https://talan.bank.gov.ua/get-user-certificate/s1p1eZUinJF1otHvmaUA","Завантажити сертифікат")</f>
        <v>Завантажити сертифікат</v>
      </c>
    </row>
    <row r="180" spans="1:3" x14ac:dyDescent="0.3">
      <c r="A180" s="1">
        <v>179</v>
      </c>
      <c r="B180" t="s">
        <v>179</v>
      </c>
      <c r="C180" t="str">
        <f>HYPERLINK("https://talan.bank.gov.ua/get-user-certificate/s1p1evvJ_oP80lRz-Zu0","Завантажити сертифікат")</f>
        <v>Завантажити сертифікат</v>
      </c>
    </row>
    <row r="181" spans="1:3" x14ac:dyDescent="0.3">
      <c r="A181" s="1">
        <v>180</v>
      </c>
      <c r="B181" t="s">
        <v>180</v>
      </c>
      <c r="C181" t="str">
        <f>HYPERLINK("https://talan.bank.gov.ua/get-user-certificate/s1p1e6MwnipCgQO7ODSF","Завантажити сертифікат")</f>
        <v>Завантажити сертифікат</v>
      </c>
    </row>
    <row r="182" spans="1:3" x14ac:dyDescent="0.3">
      <c r="A182" s="1">
        <v>181</v>
      </c>
      <c r="B182" t="s">
        <v>181</v>
      </c>
      <c r="C182" t="str">
        <f>HYPERLINK("https://talan.bank.gov.ua/get-user-certificate/s1p1e114qMOBi9GsV9LF","Завантажити сертифікат")</f>
        <v>Завантажити сертифікат</v>
      </c>
    </row>
    <row r="183" spans="1:3" x14ac:dyDescent="0.3">
      <c r="A183" s="1">
        <v>182</v>
      </c>
      <c r="B183" t="s">
        <v>182</v>
      </c>
      <c r="C183" t="str">
        <f>HYPERLINK("https://talan.bank.gov.ua/get-user-certificate/s1p1erbWOxpxikejcZl1","Завантажити сертифікат")</f>
        <v>Завантажити сертифікат</v>
      </c>
    </row>
    <row r="184" spans="1:3" x14ac:dyDescent="0.3">
      <c r="A184" s="1">
        <v>183</v>
      </c>
      <c r="B184" t="s">
        <v>183</v>
      </c>
      <c r="C184" t="str">
        <f>HYPERLINK("https://talan.bank.gov.ua/get-user-certificate/s1p1eC_kn5eNDLqUhs5v","Завантажити сертифікат")</f>
        <v>Завантажити сертифікат</v>
      </c>
    </row>
    <row r="185" spans="1:3" x14ac:dyDescent="0.3">
      <c r="A185" s="1">
        <v>184</v>
      </c>
      <c r="B185" t="s">
        <v>184</v>
      </c>
      <c r="C185" t="str">
        <f>HYPERLINK("https://talan.bank.gov.ua/get-user-certificate/s1p1efFSEtPaxiGlF8X1","Завантажити сертифікат")</f>
        <v>Завантажити сертифікат</v>
      </c>
    </row>
    <row r="186" spans="1:3" x14ac:dyDescent="0.3">
      <c r="A186" s="1">
        <v>185</v>
      </c>
      <c r="B186" t="s">
        <v>185</v>
      </c>
      <c r="C186" t="str">
        <f>HYPERLINK("https://talan.bank.gov.ua/get-user-certificate/s1p1eJ61m0DZ42V2gQVm","Завантажити сертифікат")</f>
        <v>Завантажити сертифікат</v>
      </c>
    </row>
    <row r="187" spans="1:3" x14ac:dyDescent="0.3">
      <c r="A187" s="1">
        <v>186</v>
      </c>
      <c r="B187" t="s">
        <v>186</v>
      </c>
      <c r="C187" t="str">
        <f>HYPERLINK("https://talan.bank.gov.ua/get-user-certificate/s1p1ers-g1iFI9n_xemQ","Завантажити сертифікат")</f>
        <v>Завантажити сертифікат</v>
      </c>
    </row>
    <row r="188" spans="1:3" x14ac:dyDescent="0.3">
      <c r="A188" s="1">
        <v>187</v>
      </c>
      <c r="B188" t="s">
        <v>187</v>
      </c>
      <c r="C188" t="str">
        <f>HYPERLINK("https://talan.bank.gov.ua/get-user-certificate/s1p1ePlxiSNBchnFycPo","Завантажити сертифікат")</f>
        <v>Завантажити сертифікат</v>
      </c>
    </row>
    <row r="189" spans="1:3" x14ac:dyDescent="0.3">
      <c r="A189" s="1">
        <v>188</v>
      </c>
      <c r="B189" t="s">
        <v>5</v>
      </c>
      <c r="C189" t="str">
        <f>HYPERLINK("https://talan.bank.gov.ua/get-user-certificate/s1p1e6SvKJJr914KXw3o","Завантажити сертифікат")</f>
        <v>Завантажити сертифікат</v>
      </c>
    </row>
    <row r="190" spans="1:3" x14ac:dyDescent="0.3">
      <c r="A190" s="1">
        <v>189</v>
      </c>
      <c r="B190" t="s">
        <v>188</v>
      </c>
      <c r="C190" t="str">
        <f>HYPERLINK("https://talan.bank.gov.ua/get-user-certificate/s1p1e1lD3nE5xzJ0NrF-","Завантажити сертифікат")</f>
        <v>Завантажити сертифікат</v>
      </c>
    </row>
    <row r="191" spans="1:3" x14ac:dyDescent="0.3">
      <c r="A191" s="1">
        <v>190</v>
      </c>
      <c r="B191" t="s">
        <v>189</v>
      </c>
      <c r="C191" t="str">
        <f>HYPERLINK("https://talan.bank.gov.ua/get-user-certificate/s1p1ex9FZUEPPAFnu8lw","Завантажити сертифікат")</f>
        <v>Завантажити сертифікат</v>
      </c>
    </row>
    <row r="192" spans="1:3" x14ac:dyDescent="0.3">
      <c r="A192" s="1">
        <v>191</v>
      </c>
      <c r="B192" t="s">
        <v>190</v>
      </c>
      <c r="C192" t="str">
        <f>HYPERLINK("https://talan.bank.gov.ua/get-user-certificate/s1p1eoFgcV0se07w1ROz","Завантажити сертифікат")</f>
        <v>Завантажити сертифікат</v>
      </c>
    </row>
    <row r="193" spans="1:3" x14ac:dyDescent="0.3">
      <c r="A193" s="1">
        <v>192</v>
      </c>
      <c r="B193" t="s">
        <v>191</v>
      </c>
      <c r="C193" t="str">
        <f>HYPERLINK("https://talan.bank.gov.ua/get-user-certificate/s1p1eMilAv3OG7H8ERWP","Завантажити сертифікат")</f>
        <v>Завантажити сертифікат</v>
      </c>
    </row>
    <row r="194" spans="1:3" x14ac:dyDescent="0.3">
      <c r="A194" s="1">
        <v>193</v>
      </c>
      <c r="B194" t="s">
        <v>192</v>
      </c>
      <c r="C194" t="str">
        <f>HYPERLINK("https://talan.bank.gov.ua/get-user-certificate/s1p1e-FxSPVBMBT13n73","Завантажити сертифікат")</f>
        <v>Завантажити сертифікат</v>
      </c>
    </row>
    <row r="195" spans="1:3" x14ac:dyDescent="0.3">
      <c r="A195" s="1">
        <v>194</v>
      </c>
      <c r="B195" t="s">
        <v>193</v>
      </c>
      <c r="C195" t="str">
        <f>HYPERLINK("https://talan.bank.gov.ua/get-user-certificate/s1p1e3xp-msSOtxZLxuN","Завантажити сертифікат")</f>
        <v>Завантажити сертифікат</v>
      </c>
    </row>
    <row r="196" spans="1:3" x14ac:dyDescent="0.3">
      <c r="A196" s="1">
        <v>195</v>
      </c>
      <c r="B196" t="s">
        <v>194</v>
      </c>
      <c r="C196" t="str">
        <f>HYPERLINK("https://talan.bank.gov.ua/get-user-certificate/s1p1eICYd6BRK7vwN-pl","Завантажити сертифікат")</f>
        <v>Завантажити сертифікат</v>
      </c>
    </row>
    <row r="197" spans="1:3" x14ac:dyDescent="0.3">
      <c r="A197" s="1">
        <v>196</v>
      </c>
      <c r="B197" t="s">
        <v>195</v>
      </c>
      <c r="C197" t="str">
        <f>HYPERLINK("https://talan.bank.gov.ua/get-user-certificate/s1p1elUqYl16ieAJRi2x","Завантажити сертифікат")</f>
        <v>Завантажити сертифікат</v>
      </c>
    </row>
    <row r="198" spans="1:3" x14ac:dyDescent="0.3">
      <c r="A198" s="1">
        <v>197</v>
      </c>
      <c r="B198" t="s">
        <v>196</v>
      </c>
      <c r="C198" t="str">
        <f>HYPERLINK("https://talan.bank.gov.ua/get-user-certificate/s1p1eusUVPaRpnnwDeV2","Завантажити сертифікат")</f>
        <v>Завантажити сертифікат</v>
      </c>
    </row>
    <row r="199" spans="1:3" x14ac:dyDescent="0.3">
      <c r="A199" s="1">
        <v>198</v>
      </c>
      <c r="B199" t="s">
        <v>197</v>
      </c>
      <c r="C199" t="str">
        <f>HYPERLINK("https://talan.bank.gov.ua/get-user-certificate/s1p1enyCHR006_us-puZ","Завантажити сертифікат")</f>
        <v>Завантажити сертифікат</v>
      </c>
    </row>
    <row r="200" spans="1:3" x14ac:dyDescent="0.3">
      <c r="A200" s="1">
        <v>199</v>
      </c>
      <c r="B200" t="s">
        <v>198</v>
      </c>
      <c r="C200" t="str">
        <f>HYPERLINK("https://talan.bank.gov.ua/get-user-certificate/s1p1eYnYG4npEOUKag1h","Завантажити сертифікат")</f>
        <v>Завантажити сертифікат</v>
      </c>
    </row>
    <row r="201" spans="1:3" x14ac:dyDescent="0.3">
      <c r="A201" s="1">
        <v>200</v>
      </c>
      <c r="B201" t="s">
        <v>199</v>
      </c>
      <c r="C201" t="str">
        <f>HYPERLINK("https://talan.bank.gov.ua/get-user-certificate/s1p1eXzTRDmR8kteCOLO","Завантажити сертифікат")</f>
        <v>Завантажити сертифікат</v>
      </c>
    </row>
    <row r="202" spans="1:3" x14ac:dyDescent="0.3">
      <c r="A202" s="1">
        <v>201</v>
      </c>
      <c r="B202" t="s">
        <v>200</v>
      </c>
      <c r="C202" t="str">
        <f>HYPERLINK("https://talan.bank.gov.ua/get-user-certificate/s1p1e6rKdh3_bbuoAH1W","Завантажити сертифікат")</f>
        <v>Завантажити сертифікат</v>
      </c>
    </row>
    <row r="203" spans="1:3" x14ac:dyDescent="0.3">
      <c r="A203" s="1">
        <v>202</v>
      </c>
      <c r="B203" t="s">
        <v>201</v>
      </c>
      <c r="C203" t="str">
        <f>HYPERLINK("https://talan.bank.gov.ua/get-user-certificate/s1p1erjuv34JPJ5BjHjQ","Завантажити сертифікат")</f>
        <v>Завантажити сертифікат</v>
      </c>
    </row>
    <row r="204" spans="1:3" x14ac:dyDescent="0.3">
      <c r="A204" s="1">
        <v>203</v>
      </c>
      <c r="B204" t="s">
        <v>202</v>
      </c>
      <c r="C204" t="str">
        <f>HYPERLINK("https://talan.bank.gov.ua/get-user-certificate/s1p1eSNBJTCUj0qVsVxA","Завантажити сертифікат")</f>
        <v>Завантажити сертифікат</v>
      </c>
    </row>
    <row r="205" spans="1:3" x14ac:dyDescent="0.3">
      <c r="A205" s="1">
        <v>204</v>
      </c>
      <c r="B205" t="s">
        <v>203</v>
      </c>
      <c r="C205" t="str">
        <f>HYPERLINK("https://talan.bank.gov.ua/get-user-certificate/s1p1ego-yiHlv--EciwA","Завантажити сертифікат")</f>
        <v>Завантажити сертифікат</v>
      </c>
    </row>
    <row r="206" spans="1:3" x14ac:dyDescent="0.3">
      <c r="A206" s="1">
        <v>205</v>
      </c>
      <c r="B206" t="s">
        <v>79</v>
      </c>
      <c r="C206" t="str">
        <f>HYPERLINK("https://talan.bank.gov.ua/get-user-certificate/s1p1eAt2wlpNXqjAXQlJ","Завантажити сертифікат")</f>
        <v>Завантажити сертифікат</v>
      </c>
    </row>
    <row r="207" spans="1:3" x14ac:dyDescent="0.3">
      <c r="A207" s="1">
        <v>206</v>
      </c>
      <c r="B207" t="s">
        <v>204</v>
      </c>
      <c r="C207" t="str">
        <f>HYPERLINK("https://talan.bank.gov.ua/get-user-certificate/s1p1eOUM6FjvMLeIz0Qs","Завантажити сертифікат")</f>
        <v>Завантажити сертифікат</v>
      </c>
    </row>
    <row r="208" spans="1:3" x14ac:dyDescent="0.3">
      <c r="A208" s="1">
        <v>207</v>
      </c>
      <c r="B208" t="s">
        <v>205</v>
      </c>
      <c r="C208" t="str">
        <f>HYPERLINK("https://talan.bank.gov.ua/get-user-certificate/s1p1esfiSiI0O_Ojpzff","Завантажити сертифікат")</f>
        <v>Завантажити сертифікат</v>
      </c>
    </row>
    <row r="209" spans="1:3" x14ac:dyDescent="0.3">
      <c r="A209" s="1">
        <v>208</v>
      </c>
      <c r="B209" t="s">
        <v>206</v>
      </c>
      <c r="C209" t="str">
        <f>HYPERLINK("https://talan.bank.gov.ua/get-user-certificate/s1p1eIlKbhUyGhAfkGrs","Завантажити сертифікат")</f>
        <v>Завантажити сертифікат</v>
      </c>
    </row>
    <row r="210" spans="1:3" x14ac:dyDescent="0.3">
      <c r="A210" s="1">
        <v>209</v>
      </c>
      <c r="B210" t="s">
        <v>207</v>
      </c>
      <c r="C210" t="str">
        <f>HYPERLINK("https://talan.bank.gov.ua/get-user-certificate/s1p1eRLeBOqoJoQSGlXN","Завантажити сертифікат")</f>
        <v>Завантажити сертифікат</v>
      </c>
    </row>
    <row r="211" spans="1:3" x14ac:dyDescent="0.3">
      <c r="A211" s="1">
        <v>210</v>
      </c>
      <c r="B211" t="s">
        <v>208</v>
      </c>
      <c r="C211" t="str">
        <f>HYPERLINK("https://talan.bank.gov.ua/get-user-certificate/s1p1eLIWidznVnZ4BTUm","Завантажити сертифікат")</f>
        <v>Завантажити сертифікат</v>
      </c>
    </row>
    <row r="212" spans="1:3" x14ac:dyDescent="0.3">
      <c r="A212" s="1">
        <v>211</v>
      </c>
      <c r="B212" t="s">
        <v>209</v>
      </c>
      <c r="C212" t="str">
        <f>HYPERLINK("https://talan.bank.gov.ua/get-user-certificate/s1p1e6Cu5jtFpXyTRoqB","Завантажити сертифікат")</f>
        <v>Завантажити сертифікат</v>
      </c>
    </row>
    <row r="213" spans="1:3" x14ac:dyDescent="0.3">
      <c r="A213" s="1">
        <v>212</v>
      </c>
      <c r="B213" t="s">
        <v>210</v>
      </c>
      <c r="C213" t="str">
        <f>HYPERLINK("https://talan.bank.gov.ua/get-user-certificate/s1p1eAW2KZjgv4mKtQZr","Завантажити сертифікат")</f>
        <v>Завантажити сертифікат</v>
      </c>
    </row>
    <row r="214" spans="1:3" x14ac:dyDescent="0.3">
      <c r="A214" s="1">
        <v>213</v>
      </c>
      <c r="B214" t="s">
        <v>211</v>
      </c>
      <c r="C214" t="str">
        <f>HYPERLINK("https://talan.bank.gov.ua/get-user-certificate/s1p1egDekyF23NDDHqMu","Завантажити сертифікат")</f>
        <v>Завантажити сертифікат</v>
      </c>
    </row>
    <row r="215" spans="1:3" x14ac:dyDescent="0.3">
      <c r="A215" s="1">
        <v>214</v>
      </c>
      <c r="B215" t="s">
        <v>212</v>
      </c>
      <c r="C215" t="str">
        <f>HYPERLINK("https://talan.bank.gov.ua/get-user-certificate/s1p1egGsKxPfr4Mvzzu8","Завантажити сертифікат")</f>
        <v>Завантажити сертифікат</v>
      </c>
    </row>
    <row r="216" spans="1:3" x14ac:dyDescent="0.3">
      <c r="A216" s="1">
        <v>215</v>
      </c>
      <c r="B216" t="s">
        <v>213</v>
      </c>
      <c r="C216" t="str">
        <f>HYPERLINK("https://talan.bank.gov.ua/get-user-certificate/s1p1e1YAlHIRVI1BK0Yz","Завантажити сертифікат")</f>
        <v>Завантажити сертифікат</v>
      </c>
    </row>
    <row r="217" spans="1:3" x14ac:dyDescent="0.3">
      <c r="A217" s="1">
        <v>216</v>
      </c>
      <c r="B217" t="s">
        <v>214</v>
      </c>
      <c r="C217" t="str">
        <f>HYPERLINK("https://talan.bank.gov.ua/get-user-certificate/s1p1ex0uYcKf0Wu65S9M","Завантажити сертифікат")</f>
        <v>Завантажити сертифікат</v>
      </c>
    </row>
    <row r="218" spans="1:3" x14ac:dyDescent="0.3">
      <c r="A218" s="1">
        <v>217</v>
      </c>
      <c r="B218" t="s">
        <v>215</v>
      </c>
      <c r="C218" t="str">
        <f>HYPERLINK("https://talan.bank.gov.ua/get-user-certificate/s1p1eVGmwrDjznwvfIYs","Завантажити сертифікат")</f>
        <v>Завантажити сертифікат</v>
      </c>
    </row>
    <row r="219" spans="1:3" x14ac:dyDescent="0.3">
      <c r="A219" s="1">
        <v>218</v>
      </c>
      <c r="B219" t="s">
        <v>216</v>
      </c>
      <c r="C219" t="str">
        <f>HYPERLINK("https://talan.bank.gov.ua/get-user-certificate/s1p1eQi3Qc7Klch_liHA","Завантажити сертифікат")</f>
        <v>Завантажити сертифікат</v>
      </c>
    </row>
    <row r="220" spans="1:3" x14ac:dyDescent="0.3">
      <c r="A220" s="1">
        <v>219</v>
      </c>
      <c r="B220" t="s">
        <v>217</v>
      </c>
      <c r="C220" t="str">
        <f>HYPERLINK("https://talan.bank.gov.ua/get-user-certificate/s1p1eS36dTTZccxZKr2h","Завантажити сертифікат")</f>
        <v>Завантажити сертифікат</v>
      </c>
    </row>
    <row r="221" spans="1:3" x14ac:dyDescent="0.3">
      <c r="A221" s="1">
        <v>220</v>
      </c>
      <c r="B221" t="s">
        <v>218</v>
      </c>
      <c r="C221" t="str">
        <f>HYPERLINK("https://talan.bank.gov.ua/get-user-certificate/s1p1e3h6nfTisNHFGY9w","Завантажити сертифікат")</f>
        <v>Завантажити сертифікат</v>
      </c>
    </row>
    <row r="222" spans="1:3" x14ac:dyDescent="0.3">
      <c r="A222" s="1">
        <v>221</v>
      </c>
      <c r="B222" t="s">
        <v>219</v>
      </c>
      <c r="C222" t="str">
        <f>HYPERLINK("https://talan.bank.gov.ua/get-user-certificate/s1p1e8VKldA4FxgO5ufS","Завантажити сертифікат")</f>
        <v>Завантажити сертифікат</v>
      </c>
    </row>
    <row r="223" spans="1:3" x14ac:dyDescent="0.3">
      <c r="A223" s="1">
        <v>222</v>
      </c>
      <c r="B223" t="s">
        <v>220</v>
      </c>
      <c r="C223" t="str">
        <f>HYPERLINK("https://talan.bank.gov.ua/get-user-certificate/s1p1eMGVcyeiuOzJjuIS","Завантажити сертифікат")</f>
        <v>Завантажити сертифікат</v>
      </c>
    </row>
    <row r="224" spans="1:3" x14ac:dyDescent="0.3">
      <c r="A224" s="1">
        <v>223</v>
      </c>
      <c r="B224" t="s">
        <v>221</v>
      </c>
      <c r="C224" t="str">
        <f>HYPERLINK("https://talan.bank.gov.ua/get-user-certificate/s1p1ebNJWRNucwlELlut","Завантажити сертифікат")</f>
        <v>Завантажити сертифікат</v>
      </c>
    </row>
    <row r="225" spans="1:3" x14ac:dyDescent="0.3">
      <c r="A225" s="1">
        <v>224</v>
      </c>
      <c r="B225" t="s">
        <v>222</v>
      </c>
      <c r="C225" t="str">
        <f>HYPERLINK("https://talan.bank.gov.ua/get-user-certificate/s1p1eiHYk6h3DYX9d1j1","Завантажити сертифікат")</f>
        <v>Завантажити сертифікат</v>
      </c>
    </row>
    <row r="226" spans="1:3" x14ac:dyDescent="0.3">
      <c r="A226" s="1">
        <v>225</v>
      </c>
      <c r="B226" t="s">
        <v>223</v>
      </c>
      <c r="C226" t="str">
        <f>HYPERLINK("https://talan.bank.gov.ua/get-user-certificate/s1p1ez2XW0wTqnkx1YdF","Завантажити сертифікат")</f>
        <v>Завантажити сертифікат</v>
      </c>
    </row>
    <row r="227" spans="1:3" x14ac:dyDescent="0.3">
      <c r="A227" s="1">
        <v>226</v>
      </c>
      <c r="B227" t="s">
        <v>224</v>
      </c>
      <c r="C227" t="str">
        <f>HYPERLINK("https://talan.bank.gov.ua/get-user-certificate/s1p1eHe1j9Ea-Xyma--q","Завантажити сертифікат")</f>
        <v>Завантажити сертифікат</v>
      </c>
    </row>
    <row r="228" spans="1:3" x14ac:dyDescent="0.3">
      <c r="A228" s="1">
        <v>227</v>
      </c>
      <c r="B228" t="s">
        <v>225</v>
      </c>
      <c r="C228" t="str">
        <f>HYPERLINK("https://talan.bank.gov.ua/get-user-certificate/s1p1ebyuGItT2lPQ3H3R","Завантажити сертифікат")</f>
        <v>Завантажити сертифікат</v>
      </c>
    </row>
    <row r="229" spans="1:3" x14ac:dyDescent="0.3">
      <c r="A229" s="1">
        <v>228</v>
      </c>
      <c r="B229" t="s">
        <v>226</v>
      </c>
      <c r="C229" t="str">
        <f>HYPERLINK("https://talan.bank.gov.ua/get-user-certificate/s1p1eKKCKE6dpF7zleEp","Завантажити сертифікат")</f>
        <v>Завантажити сертифікат</v>
      </c>
    </row>
    <row r="230" spans="1:3" x14ac:dyDescent="0.3">
      <c r="A230" s="1">
        <v>229</v>
      </c>
      <c r="B230" t="s">
        <v>227</v>
      </c>
      <c r="C230" t="str">
        <f>HYPERLINK("https://talan.bank.gov.ua/get-user-certificate/s1p1esitsfMQMiYT5ZSe","Завантажити сертифікат")</f>
        <v>Завантажити сертифікат</v>
      </c>
    </row>
    <row r="231" spans="1:3" x14ac:dyDescent="0.3">
      <c r="A231" s="1">
        <v>230</v>
      </c>
      <c r="B231" t="s">
        <v>228</v>
      </c>
      <c r="C231" t="str">
        <f>HYPERLINK("https://talan.bank.gov.ua/get-user-certificate/s1p1ePNA3hDUyrTAgBep","Завантажити сертифікат")</f>
        <v>Завантажити сертифікат</v>
      </c>
    </row>
    <row r="232" spans="1:3" x14ac:dyDescent="0.3">
      <c r="A232" s="1">
        <v>231</v>
      </c>
      <c r="B232" t="s">
        <v>229</v>
      </c>
      <c r="C232" t="str">
        <f>HYPERLINK("https://talan.bank.gov.ua/get-user-certificate/s1p1en3BijZxkzjGs_i8","Завантажити сертифікат")</f>
        <v>Завантажити сертифікат</v>
      </c>
    </row>
    <row r="233" spans="1:3" x14ac:dyDescent="0.3">
      <c r="A233" s="1">
        <v>232</v>
      </c>
      <c r="B233" t="s">
        <v>230</v>
      </c>
      <c r="C233" t="str">
        <f>HYPERLINK("https://talan.bank.gov.ua/get-user-certificate/s1p1et19REo_gRGIMphm","Завантажити сертифікат")</f>
        <v>Завантажити сертифікат</v>
      </c>
    </row>
    <row r="234" spans="1:3" x14ac:dyDescent="0.3">
      <c r="A234" s="1">
        <v>233</v>
      </c>
      <c r="B234" t="s">
        <v>231</v>
      </c>
      <c r="C234" t="str">
        <f>HYPERLINK("https://talan.bank.gov.ua/get-user-certificate/s1p1eFewkRr6WNPtq8Zq","Завантажити сертифікат")</f>
        <v>Завантажити сертифікат</v>
      </c>
    </row>
    <row r="235" spans="1:3" x14ac:dyDescent="0.3">
      <c r="A235" s="1">
        <v>234</v>
      </c>
      <c r="B235" t="s">
        <v>232</v>
      </c>
      <c r="C235" t="str">
        <f>HYPERLINK("https://talan.bank.gov.ua/get-user-certificate/s1p1ek2Gz4fQucT7P1K3","Завантажити сертифікат")</f>
        <v>Завантажити сертифікат</v>
      </c>
    </row>
    <row r="236" spans="1:3" x14ac:dyDescent="0.3">
      <c r="A236" s="1">
        <v>235</v>
      </c>
      <c r="B236" t="s">
        <v>233</v>
      </c>
      <c r="C236" t="str">
        <f>HYPERLINK("https://talan.bank.gov.ua/get-user-certificate/s1p1en2G6agDJiucQeQ2","Завантажити сертифікат")</f>
        <v>Завантажити сертифікат</v>
      </c>
    </row>
    <row r="237" spans="1:3" x14ac:dyDescent="0.3">
      <c r="A237" s="1">
        <v>236</v>
      </c>
      <c r="B237" t="s">
        <v>234</v>
      </c>
      <c r="C237" t="str">
        <f>HYPERLINK("https://talan.bank.gov.ua/get-user-certificate/s1p1e5W3OxKRzmwP6f6p","Завантажити сертифікат")</f>
        <v>Завантажити сертифікат</v>
      </c>
    </row>
    <row r="238" spans="1:3" x14ac:dyDescent="0.3">
      <c r="A238" s="1">
        <v>237</v>
      </c>
      <c r="B238" t="s">
        <v>235</v>
      </c>
      <c r="C238" t="str">
        <f>HYPERLINK("https://talan.bank.gov.ua/get-user-certificate/s1p1euMWrN9Zu6Qa48gT","Завантажити сертифікат")</f>
        <v>Завантажити сертифікат</v>
      </c>
    </row>
    <row r="239" spans="1:3" x14ac:dyDescent="0.3">
      <c r="A239" s="1">
        <v>238</v>
      </c>
      <c r="B239" t="s">
        <v>236</v>
      </c>
      <c r="C239" t="str">
        <f>HYPERLINK("https://talan.bank.gov.ua/get-user-certificate/s1p1e3wNp4Km0_k9AV-Q","Завантажити сертифікат")</f>
        <v>Завантажити сертифікат</v>
      </c>
    </row>
    <row r="240" spans="1:3" x14ac:dyDescent="0.3">
      <c r="A240" s="1">
        <v>239</v>
      </c>
      <c r="B240" t="s">
        <v>237</v>
      </c>
      <c r="C240" t="str">
        <f>HYPERLINK("https://talan.bank.gov.ua/get-user-certificate/s1p1eXuo7iGV-pT8562g","Завантажити сертифікат")</f>
        <v>Завантажити сертифікат</v>
      </c>
    </row>
    <row r="241" spans="1:3" x14ac:dyDescent="0.3">
      <c r="A241" s="1">
        <v>240</v>
      </c>
      <c r="B241" t="s">
        <v>238</v>
      </c>
      <c r="C241" t="str">
        <f>HYPERLINK("https://talan.bank.gov.ua/get-user-certificate/s1p1ecHfv3xDxuoODgMS","Завантажити сертифікат")</f>
        <v>Завантажити сертифікат</v>
      </c>
    </row>
    <row r="242" spans="1:3" x14ac:dyDescent="0.3">
      <c r="A242" s="1">
        <v>241</v>
      </c>
      <c r="B242" t="s">
        <v>239</v>
      </c>
      <c r="C242" t="str">
        <f>HYPERLINK("https://talan.bank.gov.ua/get-user-certificate/s1p1eCWUumAH61TL8wZY","Завантажити сертифікат")</f>
        <v>Завантажити сертифікат</v>
      </c>
    </row>
    <row r="243" spans="1:3" x14ac:dyDescent="0.3">
      <c r="A243" s="1">
        <v>242</v>
      </c>
      <c r="B243" t="s">
        <v>240</v>
      </c>
      <c r="C243" t="str">
        <f>HYPERLINK("https://talan.bank.gov.ua/get-user-certificate/s1p1eMauVk9_oZtF5lq4","Завантажити сертифікат")</f>
        <v>Завантажити сертифікат</v>
      </c>
    </row>
    <row r="244" spans="1:3" x14ac:dyDescent="0.3">
      <c r="A244" s="1">
        <v>243</v>
      </c>
      <c r="B244" t="s">
        <v>241</v>
      </c>
      <c r="C244" t="str">
        <f>HYPERLINK("https://talan.bank.gov.ua/get-user-certificate/s1p1esX9HjBV-M5PjJ9J","Завантажити сертифікат")</f>
        <v>Завантажити сертифікат</v>
      </c>
    </row>
    <row r="245" spans="1:3" x14ac:dyDescent="0.3">
      <c r="A245" s="1">
        <v>244</v>
      </c>
      <c r="B245" t="s">
        <v>242</v>
      </c>
      <c r="C245" t="str">
        <f>HYPERLINK("https://talan.bank.gov.ua/get-user-certificate/s1p1e_Sot17A2aZbqpTl","Завантажити сертифікат")</f>
        <v>Завантажити сертифікат</v>
      </c>
    </row>
    <row r="246" spans="1:3" x14ac:dyDescent="0.3">
      <c r="A246" s="1">
        <v>245</v>
      </c>
      <c r="B246" t="s">
        <v>243</v>
      </c>
      <c r="C246" t="str">
        <f>HYPERLINK("https://talan.bank.gov.ua/get-user-certificate/s1p1e4OHcwY0Tx0P1EYB","Завантажити сертифікат")</f>
        <v>Завантажити сертифікат</v>
      </c>
    </row>
    <row r="247" spans="1:3" x14ac:dyDescent="0.3">
      <c r="A247" s="1">
        <v>246</v>
      </c>
      <c r="B247" t="s">
        <v>244</v>
      </c>
      <c r="C247" t="str">
        <f>HYPERLINK("https://talan.bank.gov.ua/get-user-certificate/s1p1em_q0yR-bsWhNQ1X","Завантажити сертифікат")</f>
        <v>Завантажити сертифікат</v>
      </c>
    </row>
    <row r="248" spans="1:3" x14ac:dyDescent="0.3">
      <c r="A248" s="1">
        <v>247</v>
      </c>
      <c r="B248" t="s">
        <v>245</v>
      </c>
      <c r="C248" t="str">
        <f>HYPERLINK("https://talan.bank.gov.ua/get-user-certificate/s1p1eLDEl0WFCW1ifJjm","Завантажити сертифікат")</f>
        <v>Завантажити сертифікат</v>
      </c>
    </row>
    <row r="249" spans="1:3" x14ac:dyDescent="0.3">
      <c r="A249" s="1">
        <v>248</v>
      </c>
      <c r="B249" t="s">
        <v>246</v>
      </c>
      <c r="C249" t="str">
        <f>HYPERLINK("https://talan.bank.gov.ua/get-user-certificate/s1p1egAEOm6-Rs9NrZ8_","Завантажити сертифікат")</f>
        <v>Завантажити сертифікат</v>
      </c>
    </row>
    <row r="250" spans="1:3" x14ac:dyDescent="0.3">
      <c r="A250" s="1">
        <v>249</v>
      </c>
      <c r="B250" t="s">
        <v>247</v>
      </c>
      <c r="C250" t="str">
        <f>HYPERLINK("https://talan.bank.gov.ua/get-user-certificate/s1p1eFpgXSZyKXK04qo0","Завантажити сертифікат")</f>
        <v>Завантажити сертифікат</v>
      </c>
    </row>
    <row r="251" spans="1:3" x14ac:dyDescent="0.3">
      <c r="A251" s="1">
        <v>250</v>
      </c>
      <c r="B251" t="s">
        <v>248</v>
      </c>
      <c r="C251" t="str">
        <f>HYPERLINK("https://talan.bank.gov.ua/get-user-certificate/s1p1eSixTSjW5eBlh0zr","Завантажити сертифікат")</f>
        <v>Завантажити сертифікат</v>
      </c>
    </row>
    <row r="252" spans="1:3" x14ac:dyDescent="0.3">
      <c r="A252" s="1">
        <v>251</v>
      </c>
      <c r="B252" t="s">
        <v>249</v>
      </c>
      <c r="C252" t="str">
        <f>HYPERLINK("https://talan.bank.gov.ua/get-user-certificate/s1p1e5cjptyuJ5TAGhHZ","Завантажити сертифікат")</f>
        <v>Завантажити сертифікат</v>
      </c>
    </row>
    <row r="253" spans="1:3" x14ac:dyDescent="0.3">
      <c r="A253" s="1">
        <v>252</v>
      </c>
      <c r="B253" t="s">
        <v>250</v>
      </c>
      <c r="C253" t="str">
        <f>HYPERLINK("https://talan.bank.gov.ua/get-user-certificate/s1p1eXxI2kS770sVUY8N","Завантажити сертифікат")</f>
        <v>Завантажити сертифікат</v>
      </c>
    </row>
    <row r="254" spans="1:3" x14ac:dyDescent="0.3">
      <c r="A254" s="1">
        <v>253</v>
      </c>
      <c r="B254" t="s">
        <v>251</v>
      </c>
      <c r="C254" t="str">
        <f>HYPERLINK("https://talan.bank.gov.ua/get-user-certificate/s1p1eYNUnv_bTJmrWZ2g","Завантажити сертифікат")</f>
        <v>Завантажити сертифікат</v>
      </c>
    </row>
    <row r="255" spans="1:3" x14ac:dyDescent="0.3">
      <c r="A255" s="1">
        <v>254</v>
      </c>
      <c r="B255" t="s">
        <v>252</v>
      </c>
      <c r="C255" t="str">
        <f>HYPERLINK("https://talan.bank.gov.ua/get-user-certificate/s1p1en5Vif0yuqotRnAm","Завантажити сертифікат")</f>
        <v>Завантажити сертифікат</v>
      </c>
    </row>
    <row r="256" spans="1:3" x14ac:dyDescent="0.3">
      <c r="A256" s="1">
        <v>255</v>
      </c>
      <c r="B256" t="s">
        <v>253</v>
      </c>
      <c r="C256" t="str">
        <f>HYPERLINK("https://talan.bank.gov.ua/get-user-certificate/s1p1ec82rff6UZAiqdpg","Завантажити сертифікат")</f>
        <v>Завантажити сертифікат</v>
      </c>
    </row>
    <row r="257" spans="1:3" x14ac:dyDescent="0.3">
      <c r="A257" s="1">
        <v>256</v>
      </c>
      <c r="B257" t="s">
        <v>254</v>
      </c>
      <c r="C257" t="str">
        <f>HYPERLINK("https://talan.bank.gov.ua/get-user-certificate/s1p1ehnr6UlJJZoNzfI1","Завантажити сертифікат")</f>
        <v>Завантажити сертифікат</v>
      </c>
    </row>
    <row r="258" spans="1:3" x14ac:dyDescent="0.3">
      <c r="A258" s="1">
        <v>257</v>
      </c>
      <c r="B258" t="s">
        <v>255</v>
      </c>
      <c r="C258" t="str">
        <f>HYPERLINK("https://talan.bank.gov.ua/get-user-certificate/s1p1elx8CU6M2fVzeEMn","Завантажити сертифікат")</f>
        <v>Завантажити сертифікат</v>
      </c>
    </row>
    <row r="259" spans="1:3" x14ac:dyDescent="0.3">
      <c r="A259" s="1">
        <v>258</v>
      </c>
      <c r="B259" t="s">
        <v>256</v>
      </c>
      <c r="C259" t="str">
        <f>HYPERLINK("https://talan.bank.gov.ua/get-user-certificate/s1p1erN9CVh2yjiVx5q8","Завантажити сертифікат")</f>
        <v>Завантажити сертифікат</v>
      </c>
    </row>
    <row r="260" spans="1:3" x14ac:dyDescent="0.3">
      <c r="A260" s="1">
        <v>259</v>
      </c>
      <c r="B260" t="s">
        <v>257</v>
      </c>
      <c r="C260" t="str">
        <f>HYPERLINK("https://talan.bank.gov.ua/get-user-certificate/s1p1e8Igp6j9NFNm-nCP","Завантажити сертифікат")</f>
        <v>Завантажити сертифікат</v>
      </c>
    </row>
    <row r="261" spans="1:3" x14ac:dyDescent="0.3">
      <c r="A261" s="1">
        <v>260</v>
      </c>
      <c r="B261" t="s">
        <v>258</v>
      </c>
      <c r="C261" t="str">
        <f>HYPERLINK("https://talan.bank.gov.ua/get-user-certificate/s1p1eXj4j1cto7qnju7U","Завантажити сертифікат")</f>
        <v>Завантажити сертифікат</v>
      </c>
    </row>
    <row r="262" spans="1:3" x14ac:dyDescent="0.3">
      <c r="A262" s="1">
        <v>261</v>
      </c>
      <c r="B262" t="s">
        <v>259</v>
      </c>
      <c r="C262" t="str">
        <f>HYPERLINK("https://talan.bank.gov.ua/get-user-certificate/s1p1evtYXLsSymK9QL0w","Завантажити сертифікат")</f>
        <v>Завантажити сертифікат</v>
      </c>
    </row>
    <row r="263" spans="1:3" x14ac:dyDescent="0.3">
      <c r="A263" s="1">
        <v>262</v>
      </c>
      <c r="B263" t="s">
        <v>260</v>
      </c>
      <c r="C263" t="str">
        <f>HYPERLINK("https://talan.bank.gov.ua/get-user-certificate/s1p1eajaeuyylWkf-I3r","Завантажити сертифікат")</f>
        <v>Завантажити сертифікат</v>
      </c>
    </row>
    <row r="264" spans="1:3" x14ac:dyDescent="0.3">
      <c r="A264" s="1">
        <v>263</v>
      </c>
      <c r="B264" t="s">
        <v>261</v>
      </c>
      <c r="C264" t="str">
        <f>HYPERLINK("https://talan.bank.gov.ua/get-user-certificate/s1p1eC55g30VxhFbKqUQ","Завантажити сертифікат")</f>
        <v>Завантажити сертифікат</v>
      </c>
    </row>
    <row r="265" spans="1:3" x14ac:dyDescent="0.3">
      <c r="A265" s="1">
        <v>264</v>
      </c>
      <c r="B265" t="s">
        <v>262</v>
      </c>
      <c r="C265" t="str">
        <f>HYPERLINK("https://talan.bank.gov.ua/get-user-certificate/s1p1e8yCvIBKa4jcQod3","Завантажити сертифікат")</f>
        <v>Завантажити сертифікат</v>
      </c>
    </row>
    <row r="266" spans="1:3" x14ac:dyDescent="0.3">
      <c r="A266" s="1">
        <v>265</v>
      </c>
      <c r="B266" t="s">
        <v>263</v>
      </c>
      <c r="C266" t="str">
        <f>HYPERLINK("https://talan.bank.gov.ua/get-user-certificate/s1p1e952HAi4B1DQuJ71","Завантажити сертифікат")</f>
        <v>Завантажити сертифікат</v>
      </c>
    </row>
    <row r="267" spans="1:3" x14ac:dyDescent="0.3">
      <c r="A267" s="1">
        <v>266</v>
      </c>
      <c r="B267" t="s">
        <v>264</v>
      </c>
      <c r="C267" t="str">
        <f>HYPERLINK("https://talan.bank.gov.ua/get-user-certificate/s1p1eUbuAqsNOWY8bXig","Завантажити сертифікат")</f>
        <v>Завантажити сертифікат</v>
      </c>
    </row>
    <row r="268" spans="1:3" x14ac:dyDescent="0.3">
      <c r="A268" s="1">
        <v>267</v>
      </c>
      <c r="B268" t="s">
        <v>265</v>
      </c>
      <c r="C268" t="str">
        <f>HYPERLINK("https://talan.bank.gov.ua/get-user-certificate/s1p1euTBgWzP3Ppr_MAT","Завантажити сертифікат")</f>
        <v>Завантажити сертифікат</v>
      </c>
    </row>
    <row r="269" spans="1:3" x14ac:dyDescent="0.3">
      <c r="A269" s="1">
        <v>268</v>
      </c>
      <c r="B269" t="s">
        <v>266</v>
      </c>
      <c r="C269" t="str">
        <f>HYPERLINK("https://talan.bank.gov.ua/get-user-certificate/s1p1e9BJOb-33dNGuF1s","Завантажити сертифікат")</f>
        <v>Завантажити сертифікат</v>
      </c>
    </row>
    <row r="270" spans="1:3" x14ac:dyDescent="0.3">
      <c r="A270" s="1">
        <v>269</v>
      </c>
      <c r="B270" t="s">
        <v>267</v>
      </c>
      <c r="C270" t="str">
        <f>HYPERLINK("https://talan.bank.gov.ua/get-user-certificate/s1p1etJBajJ7mHxeQnxq","Завантажити сертифікат")</f>
        <v>Завантажити сертифікат</v>
      </c>
    </row>
    <row r="271" spans="1:3" x14ac:dyDescent="0.3">
      <c r="A271" s="1">
        <v>270</v>
      </c>
      <c r="B271" t="s">
        <v>268</v>
      </c>
      <c r="C271" t="str">
        <f>HYPERLINK("https://talan.bank.gov.ua/get-user-certificate/s1p1e2gflkQnKhn_q01l","Завантажити сертифікат")</f>
        <v>Завантажити сертифікат</v>
      </c>
    </row>
    <row r="272" spans="1:3" x14ac:dyDescent="0.3">
      <c r="A272" s="1">
        <v>271</v>
      </c>
      <c r="B272" t="s">
        <v>269</v>
      </c>
      <c r="C272" t="str">
        <f>HYPERLINK("https://talan.bank.gov.ua/get-user-certificate/s1p1eNnMoqVR5Ji9tYB7","Завантажити сертифікат")</f>
        <v>Завантажити сертифікат</v>
      </c>
    </row>
    <row r="273" spans="1:3" x14ac:dyDescent="0.3">
      <c r="A273" s="1">
        <v>272</v>
      </c>
      <c r="B273" t="s">
        <v>270</v>
      </c>
      <c r="C273" t="str">
        <f>HYPERLINK("https://talan.bank.gov.ua/get-user-certificate/s1p1eIJwHsixQEdl7dKg","Завантажити сертифікат")</f>
        <v>Завантажити сертифікат</v>
      </c>
    </row>
    <row r="274" spans="1:3" x14ac:dyDescent="0.3">
      <c r="A274" s="1">
        <v>273</v>
      </c>
      <c r="B274" t="s">
        <v>271</v>
      </c>
      <c r="C274" t="str">
        <f>HYPERLINK("https://talan.bank.gov.ua/get-user-certificate/s1p1ePdUStWeDgBj9KIb","Завантажити сертифікат")</f>
        <v>Завантажити сертифікат</v>
      </c>
    </row>
    <row r="275" spans="1:3" x14ac:dyDescent="0.3">
      <c r="A275" s="1">
        <v>274</v>
      </c>
      <c r="B275" t="s">
        <v>272</v>
      </c>
      <c r="C275" t="str">
        <f>HYPERLINK("https://talan.bank.gov.ua/get-user-certificate/s1p1e9oXDFNPBeKQsMRu","Завантажити сертифікат")</f>
        <v>Завантажити сертифікат</v>
      </c>
    </row>
    <row r="276" spans="1:3" x14ac:dyDescent="0.3">
      <c r="A276" s="1">
        <v>275</v>
      </c>
      <c r="B276" t="s">
        <v>273</v>
      </c>
      <c r="C276" t="str">
        <f>HYPERLINK("https://talan.bank.gov.ua/get-user-certificate/s1p1eFZ0T-MG3-9ZCdfC","Завантажити сертифікат")</f>
        <v>Завантажити сертифікат</v>
      </c>
    </row>
    <row r="277" spans="1:3" x14ac:dyDescent="0.3">
      <c r="A277" s="1">
        <v>276</v>
      </c>
      <c r="B277" t="s">
        <v>274</v>
      </c>
      <c r="C277" t="str">
        <f>HYPERLINK("https://talan.bank.gov.ua/get-user-certificate/s1p1eVnEFM0hjk8NVhgy","Завантажити сертифікат")</f>
        <v>Завантажити сертифікат</v>
      </c>
    </row>
    <row r="278" spans="1:3" x14ac:dyDescent="0.3">
      <c r="A278" s="1">
        <v>277</v>
      </c>
      <c r="B278" t="s">
        <v>275</v>
      </c>
      <c r="C278" t="str">
        <f>HYPERLINK("https://talan.bank.gov.ua/get-user-certificate/s1p1e-adhWlQr5oCdB1r","Завантажити сертифікат")</f>
        <v>Завантажити сертифікат</v>
      </c>
    </row>
    <row r="279" spans="1:3" x14ac:dyDescent="0.3">
      <c r="A279" s="1">
        <v>278</v>
      </c>
      <c r="B279" t="s">
        <v>276</v>
      </c>
      <c r="C279" t="str">
        <f>HYPERLINK("https://talan.bank.gov.ua/get-user-certificate/s1p1eGpMsIvVkGvXym8A","Завантажити сертифікат")</f>
        <v>Завантажити сертифікат</v>
      </c>
    </row>
    <row r="280" spans="1:3" x14ac:dyDescent="0.3">
      <c r="A280" s="1">
        <v>279</v>
      </c>
      <c r="B280" t="s">
        <v>277</v>
      </c>
      <c r="C280" t="str">
        <f>HYPERLINK("https://talan.bank.gov.ua/get-user-certificate/s1p1epBz7xWppZc_5dH7","Завантажити сертифікат")</f>
        <v>Завантажити сертифікат</v>
      </c>
    </row>
    <row r="281" spans="1:3" x14ac:dyDescent="0.3">
      <c r="A281" s="1">
        <v>280</v>
      </c>
      <c r="B281" t="s">
        <v>278</v>
      </c>
      <c r="C281" t="str">
        <f>HYPERLINK("https://talan.bank.gov.ua/get-user-certificate/s1p1eCWkDrEQgIzuQC2z","Завантажити сертифікат")</f>
        <v>Завантажити сертифікат</v>
      </c>
    </row>
    <row r="282" spans="1:3" x14ac:dyDescent="0.3">
      <c r="A282" s="1">
        <v>281</v>
      </c>
      <c r="B282" t="s">
        <v>279</v>
      </c>
      <c r="C282" t="str">
        <f>HYPERLINK("https://talan.bank.gov.ua/get-user-certificate/s1p1e1EQOZs97m0frRtM","Завантажити сертифікат")</f>
        <v>Завантажити сертифікат</v>
      </c>
    </row>
    <row r="283" spans="1:3" x14ac:dyDescent="0.3">
      <c r="A283" s="1">
        <v>282</v>
      </c>
      <c r="B283" t="s">
        <v>280</v>
      </c>
      <c r="C283" t="str">
        <f>HYPERLINK("https://talan.bank.gov.ua/get-user-certificate/s1p1edUegCP9xOUSaEmF","Завантажити сертифікат")</f>
        <v>Завантажити сертифікат</v>
      </c>
    </row>
    <row r="284" spans="1:3" x14ac:dyDescent="0.3">
      <c r="A284" s="1">
        <v>283</v>
      </c>
      <c r="B284" t="s">
        <v>281</v>
      </c>
      <c r="C284" t="str">
        <f>HYPERLINK("https://talan.bank.gov.ua/get-user-certificate/s1p1eszzZaRTrnvmslFJ","Завантажити сертифікат")</f>
        <v>Завантажити сертифікат</v>
      </c>
    </row>
    <row r="285" spans="1:3" x14ac:dyDescent="0.3">
      <c r="A285" s="1">
        <v>284</v>
      </c>
      <c r="B285" t="s">
        <v>282</v>
      </c>
      <c r="C285" t="str">
        <f>HYPERLINK("https://talan.bank.gov.ua/get-user-certificate/s1p1egfA_2dcq9Ql8Bg7","Завантажити сертифікат")</f>
        <v>Завантажити сертифікат</v>
      </c>
    </row>
    <row r="286" spans="1:3" x14ac:dyDescent="0.3">
      <c r="A286" s="1">
        <v>285</v>
      </c>
      <c r="B286" t="s">
        <v>283</v>
      </c>
      <c r="C286" t="str">
        <f>HYPERLINK("https://talan.bank.gov.ua/get-user-certificate/s1p1eRKifzXLv9gEGU7t","Завантажити сертифікат")</f>
        <v>Завантажити сертифікат</v>
      </c>
    </row>
    <row r="287" spans="1:3" x14ac:dyDescent="0.3">
      <c r="A287" s="1">
        <v>286</v>
      </c>
      <c r="B287" t="s">
        <v>284</v>
      </c>
      <c r="C287" t="str">
        <f>HYPERLINK("https://talan.bank.gov.ua/get-user-certificate/s1p1eJYiq_2YUs3DPsFq","Завантажити сертифікат")</f>
        <v>Завантажити сертифікат</v>
      </c>
    </row>
    <row r="288" spans="1:3" x14ac:dyDescent="0.3">
      <c r="A288" s="1">
        <v>287</v>
      </c>
      <c r="B288" t="s">
        <v>285</v>
      </c>
      <c r="C288" t="str">
        <f>HYPERLINK("https://talan.bank.gov.ua/get-user-certificate/s1p1eCPBNzPOVyAVli11","Завантажити сертифікат")</f>
        <v>Завантажити сертифікат</v>
      </c>
    </row>
    <row r="289" spans="1:3" x14ac:dyDescent="0.3">
      <c r="A289" s="1">
        <v>288</v>
      </c>
      <c r="B289" t="s">
        <v>286</v>
      </c>
      <c r="C289" t="str">
        <f>HYPERLINK("https://talan.bank.gov.ua/get-user-certificate/s1p1e1tQgth8d1-gfuFU","Завантажити сертифікат")</f>
        <v>Завантажити сертифікат</v>
      </c>
    </row>
    <row r="290" spans="1:3" x14ac:dyDescent="0.3">
      <c r="A290" s="1">
        <v>289</v>
      </c>
      <c r="B290" t="s">
        <v>287</v>
      </c>
      <c r="C290" t="str">
        <f>HYPERLINK("https://talan.bank.gov.ua/get-user-certificate/s1p1e636GSyGzB_I9HxO","Завантажити сертифікат")</f>
        <v>Завантажити сертифікат</v>
      </c>
    </row>
    <row r="291" spans="1:3" x14ac:dyDescent="0.3">
      <c r="A291" s="1">
        <v>290</v>
      </c>
      <c r="B291" t="s">
        <v>288</v>
      </c>
      <c r="C291" t="str">
        <f>HYPERLINK("https://talan.bank.gov.ua/get-user-certificate/s1p1e-SdMQm23R10N4UL","Завантажити сертифікат")</f>
        <v>Завантажити сертифікат</v>
      </c>
    </row>
    <row r="292" spans="1:3" x14ac:dyDescent="0.3">
      <c r="A292" s="1">
        <v>291</v>
      </c>
      <c r="B292" t="s">
        <v>289</v>
      </c>
      <c r="C292" t="str">
        <f>HYPERLINK("https://talan.bank.gov.ua/get-user-certificate/s1p1eRGHpzx0FSa2q-Nh","Завантажити сертифікат")</f>
        <v>Завантажити сертифікат</v>
      </c>
    </row>
    <row r="293" spans="1:3" x14ac:dyDescent="0.3">
      <c r="A293" s="1">
        <v>292</v>
      </c>
      <c r="B293" t="s">
        <v>290</v>
      </c>
      <c r="C293" t="str">
        <f>HYPERLINK("https://talan.bank.gov.ua/get-user-certificate/s1p1e6Nf8--HecsIRmlN","Завантажити сертифікат")</f>
        <v>Завантажити сертифікат</v>
      </c>
    </row>
    <row r="294" spans="1:3" x14ac:dyDescent="0.3">
      <c r="A294" s="1">
        <v>293</v>
      </c>
      <c r="B294" t="s">
        <v>291</v>
      </c>
      <c r="C294" t="str">
        <f>HYPERLINK("https://talan.bank.gov.ua/get-user-certificate/s1p1eBW3xpt2F61Xm2jW","Завантажити сертифікат")</f>
        <v>Завантажити сертифікат</v>
      </c>
    </row>
    <row r="295" spans="1:3" x14ac:dyDescent="0.3">
      <c r="A295" s="1">
        <v>294</v>
      </c>
      <c r="B295" t="s">
        <v>292</v>
      </c>
      <c r="C295" t="str">
        <f>HYPERLINK("https://talan.bank.gov.ua/get-user-certificate/s1p1ee0_pokjhoC12ain","Завантажити сертифікат")</f>
        <v>Завантажити сертифікат</v>
      </c>
    </row>
    <row r="296" spans="1:3" x14ac:dyDescent="0.3">
      <c r="A296" s="1">
        <v>295</v>
      </c>
      <c r="B296" t="s">
        <v>293</v>
      </c>
      <c r="C296" t="str">
        <f>HYPERLINK("https://talan.bank.gov.ua/get-user-certificate/s1p1eYrjNAuyjxTeb7VO","Завантажити сертифікат")</f>
        <v>Завантажити сертифікат</v>
      </c>
    </row>
    <row r="297" spans="1:3" x14ac:dyDescent="0.3">
      <c r="A297" s="1">
        <v>296</v>
      </c>
      <c r="B297" t="s">
        <v>294</v>
      </c>
      <c r="C297" t="str">
        <f>HYPERLINK("https://talan.bank.gov.ua/get-user-certificate/s1p1eHe3NXC2Qnf1Zzvm","Завантажити сертифікат")</f>
        <v>Завантажити сертифікат</v>
      </c>
    </row>
    <row r="298" spans="1:3" x14ac:dyDescent="0.3">
      <c r="A298" s="1">
        <v>297</v>
      </c>
      <c r="B298" t="s">
        <v>295</v>
      </c>
      <c r="C298" t="str">
        <f>HYPERLINK("https://talan.bank.gov.ua/get-user-certificate/s1p1eyCTxj5XfNpKSqem","Завантажити сертифікат")</f>
        <v>Завантажити сертифікат</v>
      </c>
    </row>
    <row r="299" spans="1:3" x14ac:dyDescent="0.3">
      <c r="A299" s="1">
        <v>298</v>
      </c>
      <c r="B299" t="s">
        <v>296</v>
      </c>
      <c r="C299" t="str">
        <f>HYPERLINK("https://talan.bank.gov.ua/get-user-certificate/s1p1eUS6ayX_sgB9HJXr","Завантажити сертифікат")</f>
        <v>Завантажити сертифікат</v>
      </c>
    </row>
    <row r="300" spans="1:3" x14ac:dyDescent="0.3">
      <c r="A300" s="1">
        <v>299</v>
      </c>
      <c r="B300" t="s">
        <v>297</v>
      </c>
      <c r="C300" t="str">
        <f>HYPERLINK("https://talan.bank.gov.ua/get-user-certificate/s1p1eCma9kIlfvr2IIkG","Завантажити сертифікат")</f>
        <v>Завантажити сертифікат</v>
      </c>
    </row>
    <row r="301" spans="1:3" x14ac:dyDescent="0.3">
      <c r="A301" s="1">
        <v>300</v>
      </c>
      <c r="B301" t="s">
        <v>298</v>
      </c>
      <c r="C301" t="str">
        <f>HYPERLINK("https://talan.bank.gov.ua/get-user-certificate/s1p1eeDLHC9XuQM3zz7E","Завантажити сертифікат")</f>
        <v>Завантажити сертифікат</v>
      </c>
    </row>
    <row r="302" spans="1:3" x14ac:dyDescent="0.3">
      <c r="A302" s="1">
        <v>301</v>
      </c>
      <c r="B302" t="s">
        <v>299</v>
      </c>
      <c r="C302" t="str">
        <f>HYPERLINK("https://talan.bank.gov.ua/get-user-certificate/s1p1ezOhkVaDLZzceKcl","Завантажити сертифікат")</f>
        <v>Завантажити сертифікат</v>
      </c>
    </row>
    <row r="303" spans="1:3" x14ac:dyDescent="0.3">
      <c r="A303" s="1">
        <v>302</v>
      </c>
      <c r="B303" t="s">
        <v>300</v>
      </c>
      <c r="C303" t="str">
        <f>HYPERLINK("https://talan.bank.gov.ua/get-user-certificate/s1p1efcMYkSxLMWxRGFg","Завантажити сертифікат")</f>
        <v>Завантажити сертифікат</v>
      </c>
    </row>
    <row r="304" spans="1:3" x14ac:dyDescent="0.3">
      <c r="A304" s="1">
        <v>303</v>
      </c>
      <c r="B304" t="s">
        <v>301</v>
      </c>
      <c r="C304" t="str">
        <f>HYPERLINK("https://talan.bank.gov.ua/get-user-certificate/s1p1efSsIOnBz5WwGokY","Завантажити сертифікат")</f>
        <v>Завантажити сертифікат</v>
      </c>
    </row>
    <row r="305" spans="1:3" x14ac:dyDescent="0.3">
      <c r="A305" s="1">
        <v>304</v>
      </c>
      <c r="B305" t="s">
        <v>302</v>
      </c>
      <c r="C305" t="str">
        <f>HYPERLINK("https://talan.bank.gov.ua/get-user-certificate/s1p1ef_7GPL-3MUK-Hj9","Завантажити сертифікат")</f>
        <v>Завантажити сертифікат</v>
      </c>
    </row>
    <row r="306" spans="1:3" x14ac:dyDescent="0.3">
      <c r="A306" s="1">
        <v>305</v>
      </c>
      <c r="B306" t="s">
        <v>303</v>
      </c>
      <c r="C306" t="str">
        <f>HYPERLINK("https://talan.bank.gov.ua/get-user-certificate/s1p1eBQNEY9NPbLxhO4G","Завантажити сертифікат")</f>
        <v>Завантажити сертифікат</v>
      </c>
    </row>
    <row r="307" spans="1:3" x14ac:dyDescent="0.3">
      <c r="A307" s="1">
        <v>306</v>
      </c>
      <c r="B307" t="s">
        <v>304</v>
      </c>
      <c r="C307" t="str">
        <f>HYPERLINK("https://talan.bank.gov.ua/get-user-certificate/s1p1eVgHoICF6QGnky0T","Завантажити сертифікат")</f>
        <v>Завантажити сертифікат</v>
      </c>
    </row>
    <row r="308" spans="1:3" x14ac:dyDescent="0.3">
      <c r="A308" s="1">
        <v>307</v>
      </c>
      <c r="B308" t="s">
        <v>305</v>
      </c>
      <c r="C308" t="str">
        <f>HYPERLINK("https://talan.bank.gov.ua/get-user-certificate/s1p1ebZWO1mkYBnh2br9","Завантажити сертифікат")</f>
        <v>Завантажити сертифікат</v>
      </c>
    </row>
    <row r="309" spans="1:3" x14ac:dyDescent="0.3">
      <c r="A309" s="1">
        <v>308</v>
      </c>
      <c r="B309" t="s">
        <v>306</v>
      </c>
      <c r="C309" t="str">
        <f>HYPERLINK("https://talan.bank.gov.ua/get-user-certificate/s1p1eCHuMpLIJB8yiYcT","Завантажити сертифікат")</f>
        <v>Завантажити сертифікат</v>
      </c>
    </row>
    <row r="310" spans="1:3" x14ac:dyDescent="0.3">
      <c r="A310" s="1">
        <v>309</v>
      </c>
      <c r="B310" t="s">
        <v>307</v>
      </c>
      <c r="C310" t="str">
        <f>HYPERLINK("https://talan.bank.gov.ua/get-user-certificate/s1p1e49HGyNBurMJTDJr","Завантажити сертифікат")</f>
        <v>Завантажити сертифікат</v>
      </c>
    </row>
    <row r="311" spans="1:3" x14ac:dyDescent="0.3">
      <c r="A311" s="1">
        <v>310</v>
      </c>
      <c r="B311" t="s">
        <v>308</v>
      </c>
      <c r="C311" t="str">
        <f>HYPERLINK("https://talan.bank.gov.ua/get-user-certificate/s1p1ekWgsopHLP1rLWmg","Завантажити сертифікат")</f>
        <v>Завантажити сертифікат</v>
      </c>
    </row>
    <row r="312" spans="1:3" x14ac:dyDescent="0.3">
      <c r="A312" s="1">
        <v>311</v>
      </c>
      <c r="B312" t="s">
        <v>309</v>
      </c>
      <c r="C312" t="str">
        <f>HYPERLINK("https://talan.bank.gov.ua/get-user-certificate/s1p1eiN54zjMxG-MrGx5","Завантажити сертифікат")</f>
        <v>Завантажити сертифікат</v>
      </c>
    </row>
    <row r="313" spans="1:3" x14ac:dyDescent="0.3">
      <c r="A313" s="1">
        <v>312</v>
      </c>
      <c r="B313" t="s">
        <v>310</v>
      </c>
      <c r="C313" t="str">
        <f>HYPERLINK("https://talan.bank.gov.ua/get-user-certificate/s1p1eCgzf2t3XzyoIavz","Завантажити сертифікат")</f>
        <v>Завантажити сертифікат</v>
      </c>
    </row>
    <row r="314" spans="1:3" x14ac:dyDescent="0.3">
      <c r="A314" s="1">
        <v>313</v>
      </c>
      <c r="B314" t="s">
        <v>311</v>
      </c>
      <c r="C314" t="str">
        <f>HYPERLINK("https://talan.bank.gov.ua/get-user-certificate/s1p1eXCk1DivkxmpYKtw","Завантажити сертифікат")</f>
        <v>Завантажити сертифікат</v>
      </c>
    </row>
    <row r="315" spans="1:3" x14ac:dyDescent="0.3">
      <c r="A315" s="1">
        <v>314</v>
      </c>
      <c r="B315" t="s">
        <v>312</v>
      </c>
      <c r="C315" t="str">
        <f>HYPERLINK("https://talan.bank.gov.ua/get-user-certificate/s1p1e5qGwUQO0X8BecdK","Завантажити сертифікат")</f>
        <v>Завантажити сертифікат</v>
      </c>
    </row>
    <row r="316" spans="1:3" x14ac:dyDescent="0.3">
      <c r="A316" s="1">
        <v>315</v>
      </c>
      <c r="B316" t="s">
        <v>313</v>
      </c>
      <c r="C316" t="str">
        <f>HYPERLINK("https://talan.bank.gov.ua/get-user-certificate/s1p1eMdWs3sOUwvIkSAZ","Завантажити сертифікат")</f>
        <v>Завантажити сертифікат</v>
      </c>
    </row>
    <row r="317" spans="1:3" x14ac:dyDescent="0.3">
      <c r="A317" s="1">
        <v>316</v>
      </c>
      <c r="B317" t="s">
        <v>314</v>
      </c>
      <c r="C317" t="str">
        <f>HYPERLINK("https://talan.bank.gov.ua/get-user-certificate/s1p1eVQZNNBHkPHBq5WA","Завантажити сертифікат")</f>
        <v>Завантажити сертифікат</v>
      </c>
    </row>
    <row r="318" spans="1:3" x14ac:dyDescent="0.3">
      <c r="A318" s="1">
        <v>317</v>
      </c>
      <c r="B318" t="s">
        <v>315</v>
      </c>
      <c r="C318" t="str">
        <f>HYPERLINK("https://talan.bank.gov.ua/get-user-certificate/s1p1eJt_P5V-nIuiSUaA","Завантажити сертифікат")</f>
        <v>Завантажити сертифікат</v>
      </c>
    </row>
    <row r="319" spans="1:3" x14ac:dyDescent="0.3">
      <c r="A319" s="1">
        <v>318</v>
      </c>
      <c r="B319" t="s">
        <v>316</v>
      </c>
      <c r="C319" t="str">
        <f>HYPERLINK("https://talan.bank.gov.ua/get-user-certificate/s1p1eQg4RiWSNRak-Sih","Завантажити сертифікат")</f>
        <v>Завантажити сертифікат</v>
      </c>
    </row>
    <row r="320" spans="1:3" x14ac:dyDescent="0.3">
      <c r="A320" s="1">
        <v>319</v>
      </c>
      <c r="B320" t="s">
        <v>317</v>
      </c>
      <c r="C320" t="str">
        <f>HYPERLINK("https://talan.bank.gov.ua/get-user-certificate/s1p1eW8zTr3UZygtrRwt","Завантажити сертифікат")</f>
        <v>Завантажити сертифікат</v>
      </c>
    </row>
    <row r="321" spans="1:3" x14ac:dyDescent="0.3">
      <c r="A321" s="1">
        <v>320</v>
      </c>
      <c r="B321" t="s">
        <v>318</v>
      </c>
      <c r="C321" t="str">
        <f>HYPERLINK("https://talan.bank.gov.ua/get-user-certificate/s1p1eKEra_dXpTHzAO4K","Завантажити сертифікат")</f>
        <v>Завантажити сертифікат</v>
      </c>
    </row>
    <row r="322" spans="1:3" x14ac:dyDescent="0.3">
      <c r="A322" s="1">
        <v>321</v>
      </c>
      <c r="B322" t="s">
        <v>319</v>
      </c>
      <c r="C322" t="str">
        <f>HYPERLINK("https://talan.bank.gov.ua/get-user-certificate/s1p1eNr5kbXi_C9yJwgd","Завантажити сертифікат")</f>
        <v>Завантажити сертифікат</v>
      </c>
    </row>
    <row r="323" spans="1:3" x14ac:dyDescent="0.3">
      <c r="A323" s="1">
        <v>322</v>
      </c>
      <c r="B323" t="s">
        <v>320</v>
      </c>
      <c r="C323" t="str">
        <f>HYPERLINK("https://talan.bank.gov.ua/get-user-certificate/s1p1eqWg7WECk9VVGYpL","Завантажити сертифікат")</f>
        <v>Завантажити сертифікат</v>
      </c>
    </row>
    <row r="324" spans="1:3" x14ac:dyDescent="0.3">
      <c r="A324" s="1">
        <v>323</v>
      </c>
      <c r="B324" t="s">
        <v>321</v>
      </c>
      <c r="C324" t="str">
        <f>HYPERLINK("https://talan.bank.gov.ua/get-user-certificate/s1p1eZ8p9dlRoRAqPggl","Завантажити сертифікат")</f>
        <v>Завантажити сертифікат</v>
      </c>
    </row>
    <row r="325" spans="1:3" x14ac:dyDescent="0.3">
      <c r="A325" s="1">
        <v>324</v>
      </c>
      <c r="B325" t="s">
        <v>322</v>
      </c>
      <c r="C325" t="str">
        <f>HYPERLINK("https://talan.bank.gov.ua/get-user-certificate/s1p1eHy-28QIXUbfsvMl","Завантажити сертифікат")</f>
        <v>Завантажити сертифікат</v>
      </c>
    </row>
    <row r="326" spans="1:3" x14ac:dyDescent="0.3">
      <c r="A326" s="1">
        <v>325</v>
      </c>
      <c r="B326" t="s">
        <v>323</v>
      </c>
      <c r="C326" t="str">
        <f>HYPERLINK("https://talan.bank.gov.ua/get-user-certificate/s1p1eP4oJY-nzgh6AjM9","Завантажити сертифікат")</f>
        <v>Завантажити сертифікат</v>
      </c>
    </row>
    <row r="327" spans="1:3" x14ac:dyDescent="0.3">
      <c r="A327" s="1">
        <v>326</v>
      </c>
      <c r="B327" t="s">
        <v>324</v>
      </c>
      <c r="C327" t="str">
        <f>HYPERLINK("https://talan.bank.gov.ua/get-user-certificate/s1p1eJyvxXNWOntEAJaZ","Завантажити сертифікат")</f>
        <v>Завантажити сертифікат</v>
      </c>
    </row>
    <row r="328" spans="1:3" x14ac:dyDescent="0.3">
      <c r="A328" s="1">
        <v>327</v>
      </c>
      <c r="B328" t="s">
        <v>325</v>
      </c>
      <c r="C328" t="str">
        <f>HYPERLINK("https://talan.bank.gov.ua/get-user-certificate/s1p1etR0hXY5-bTd04P4","Завантажити сертифікат")</f>
        <v>Завантажити сертифікат</v>
      </c>
    </row>
    <row r="329" spans="1:3" x14ac:dyDescent="0.3">
      <c r="A329" s="1">
        <v>328</v>
      </c>
      <c r="B329" t="s">
        <v>326</v>
      </c>
      <c r="C329" t="str">
        <f>HYPERLINK("https://talan.bank.gov.ua/get-user-certificate/s1p1ezz0ua6PIfD11nwl","Завантажити сертифікат")</f>
        <v>Завантажити сертифікат</v>
      </c>
    </row>
    <row r="330" spans="1:3" x14ac:dyDescent="0.3">
      <c r="A330" s="1">
        <v>329</v>
      </c>
      <c r="B330" t="s">
        <v>327</v>
      </c>
      <c r="C330" t="str">
        <f>HYPERLINK("https://talan.bank.gov.ua/get-user-certificate/s1p1eScLzccK5UQG8oqY","Завантажити сертифікат")</f>
        <v>Завантажити сертифікат</v>
      </c>
    </row>
    <row r="331" spans="1:3" x14ac:dyDescent="0.3">
      <c r="A331" s="1">
        <v>330</v>
      </c>
      <c r="B331" t="s">
        <v>328</v>
      </c>
      <c r="C331" t="str">
        <f>HYPERLINK("https://talan.bank.gov.ua/get-user-certificate/s1p1egiqnSWkZEHre1yZ","Завантажити сертифікат")</f>
        <v>Завантажити сертифікат</v>
      </c>
    </row>
    <row r="332" spans="1:3" x14ac:dyDescent="0.3">
      <c r="A332" s="1">
        <v>331</v>
      </c>
      <c r="B332" t="s">
        <v>329</v>
      </c>
      <c r="C332" t="str">
        <f>HYPERLINK("https://talan.bank.gov.ua/get-user-certificate/s1p1eulQZGeZcnyh5YTm","Завантажити сертифікат")</f>
        <v>Завантажити сертифікат</v>
      </c>
    </row>
    <row r="333" spans="1:3" x14ac:dyDescent="0.3">
      <c r="A333" s="1">
        <v>332</v>
      </c>
      <c r="B333" t="s">
        <v>330</v>
      </c>
      <c r="C333" t="str">
        <f>HYPERLINK("https://talan.bank.gov.ua/get-user-certificate/s1p1ebg_lp4aHQt5u7No","Завантажити сертифікат")</f>
        <v>Завантажити сертифікат</v>
      </c>
    </row>
    <row r="334" spans="1:3" x14ac:dyDescent="0.3">
      <c r="A334" s="1">
        <v>333</v>
      </c>
      <c r="B334" t="s">
        <v>331</v>
      </c>
      <c r="C334" t="str">
        <f>HYPERLINK("https://talan.bank.gov.ua/get-user-certificate/s1p1emer6RCTSVmVfc65","Завантажити сертифікат")</f>
        <v>Завантажити сертифікат</v>
      </c>
    </row>
    <row r="335" spans="1:3" x14ac:dyDescent="0.3">
      <c r="A335" s="1">
        <v>334</v>
      </c>
      <c r="B335" t="s">
        <v>332</v>
      </c>
      <c r="C335" t="str">
        <f>HYPERLINK("https://talan.bank.gov.ua/get-user-certificate/s1p1eoYRp-paxvHLLBUe","Завантажити сертифікат")</f>
        <v>Завантажити сертифікат</v>
      </c>
    </row>
    <row r="336" spans="1:3" x14ac:dyDescent="0.3">
      <c r="A336" s="1">
        <v>335</v>
      </c>
      <c r="B336" t="s">
        <v>333</v>
      </c>
      <c r="C336" t="str">
        <f>HYPERLINK("https://talan.bank.gov.ua/get-user-certificate/s1p1emPGA8zcfamrwUwR","Завантажити сертифікат")</f>
        <v>Завантажити сертифікат</v>
      </c>
    </row>
    <row r="337" spans="1:3" x14ac:dyDescent="0.3">
      <c r="A337" s="1">
        <v>336</v>
      </c>
      <c r="B337" t="s">
        <v>334</v>
      </c>
      <c r="C337" t="str">
        <f>HYPERLINK("https://talan.bank.gov.ua/get-user-certificate/s1p1eQqQYedHvZm3Wd3S","Завантажити сертифікат")</f>
        <v>Завантажити сертифікат</v>
      </c>
    </row>
    <row r="338" spans="1:3" x14ac:dyDescent="0.3">
      <c r="A338" s="1">
        <v>337</v>
      </c>
      <c r="B338" t="s">
        <v>335</v>
      </c>
      <c r="C338" t="str">
        <f>HYPERLINK("https://talan.bank.gov.ua/get-user-certificate/s1p1eWlNUSaIg_WojHyg","Завантажити сертифікат")</f>
        <v>Завантажити сертифікат</v>
      </c>
    </row>
    <row r="339" spans="1:3" x14ac:dyDescent="0.3">
      <c r="A339" s="1">
        <v>338</v>
      </c>
      <c r="B339" t="s">
        <v>336</v>
      </c>
      <c r="C339" t="str">
        <f>HYPERLINK("https://talan.bank.gov.ua/get-user-certificate/s1p1eEnixCc3IPuwimKR","Завантажити сертифікат")</f>
        <v>Завантажити сертифікат</v>
      </c>
    </row>
    <row r="340" spans="1:3" x14ac:dyDescent="0.3">
      <c r="A340" s="1">
        <v>339</v>
      </c>
      <c r="B340" t="s">
        <v>337</v>
      </c>
      <c r="C340" t="str">
        <f>HYPERLINK("https://talan.bank.gov.ua/get-user-certificate/s1p1e9zCnIvwZfNXAnXI","Завантажити сертифікат")</f>
        <v>Завантажити сертифікат</v>
      </c>
    </row>
    <row r="341" spans="1:3" x14ac:dyDescent="0.3">
      <c r="A341" s="1">
        <v>340</v>
      </c>
      <c r="B341" t="s">
        <v>338</v>
      </c>
      <c r="C341" t="str">
        <f>HYPERLINK("https://talan.bank.gov.ua/get-user-certificate/s1p1e79MWMn8LRZ2psGf","Завантажити сертифікат")</f>
        <v>Завантажити сертифікат</v>
      </c>
    </row>
    <row r="342" spans="1:3" x14ac:dyDescent="0.3">
      <c r="A342" s="1">
        <v>341</v>
      </c>
      <c r="B342" t="s">
        <v>339</v>
      </c>
      <c r="C342" t="str">
        <f>HYPERLINK("https://talan.bank.gov.ua/get-user-certificate/s1p1era3-NUQSWvZWu2q","Завантажити сертифікат")</f>
        <v>Завантажити сертифікат</v>
      </c>
    </row>
    <row r="343" spans="1:3" x14ac:dyDescent="0.3">
      <c r="A343" s="1">
        <v>342</v>
      </c>
      <c r="B343" t="s">
        <v>340</v>
      </c>
      <c r="C343" t="str">
        <f>HYPERLINK("https://talan.bank.gov.ua/get-user-certificate/s1p1ePK3Gkf1FUitAUEN","Завантажити сертифікат")</f>
        <v>Завантажити сертифікат</v>
      </c>
    </row>
    <row r="344" spans="1:3" x14ac:dyDescent="0.3">
      <c r="A344" s="1">
        <v>343</v>
      </c>
      <c r="B344" t="s">
        <v>341</v>
      </c>
      <c r="C344" t="str">
        <f>HYPERLINK("https://talan.bank.gov.ua/get-user-certificate/s1p1egeiUFI177-uZL0X","Завантажити сертифікат")</f>
        <v>Завантажити сертифікат</v>
      </c>
    </row>
    <row r="345" spans="1:3" x14ac:dyDescent="0.3">
      <c r="A345" s="1">
        <v>344</v>
      </c>
      <c r="B345" t="s">
        <v>342</v>
      </c>
      <c r="C345" t="str">
        <f>HYPERLINK("https://talan.bank.gov.ua/get-user-certificate/s1p1etu7PIIISgC5C8lw","Завантажити сертифікат")</f>
        <v>Завантажити сертифікат</v>
      </c>
    </row>
    <row r="346" spans="1:3" x14ac:dyDescent="0.3">
      <c r="A346" s="1">
        <v>345</v>
      </c>
      <c r="B346" t="s">
        <v>343</v>
      </c>
      <c r="C346" t="str">
        <f>HYPERLINK("https://talan.bank.gov.ua/get-user-certificate/s1p1emKF9Tj8IFljsRsB","Завантажити сертифікат")</f>
        <v>Завантажити сертифікат</v>
      </c>
    </row>
    <row r="347" spans="1:3" x14ac:dyDescent="0.3">
      <c r="A347" s="1">
        <v>346</v>
      </c>
      <c r="B347" t="s">
        <v>344</v>
      </c>
      <c r="C347" t="str">
        <f>HYPERLINK("https://talan.bank.gov.ua/get-user-certificate/s1p1eBlmC5lyR8pKRfU8","Завантажити сертифікат")</f>
        <v>Завантажити сертифікат</v>
      </c>
    </row>
    <row r="348" spans="1:3" x14ac:dyDescent="0.3">
      <c r="A348" s="1">
        <v>347</v>
      </c>
      <c r="B348" t="s">
        <v>345</v>
      </c>
      <c r="C348" t="str">
        <f>HYPERLINK("https://talan.bank.gov.ua/get-user-certificate/s1p1ec6yGZtu9DeKO2q1","Завантажити сертифікат")</f>
        <v>Завантажити сертифікат</v>
      </c>
    </row>
    <row r="349" spans="1:3" x14ac:dyDescent="0.3">
      <c r="A349" s="1">
        <v>348</v>
      </c>
      <c r="B349" t="s">
        <v>346</v>
      </c>
      <c r="C349" t="str">
        <f>HYPERLINK("https://talan.bank.gov.ua/get-user-certificate/s1p1eVw4O7uHLgIPMuqX","Завантажити сертифікат")</f>
        <v>Завантажити сертифікат</v>
      </c>
    </row>
    <row r="350" spans="1:3" x14ac:dyDescent="0.3">
      <c r="A350" s="1">
        <v>349</v>
      </c>
      <c r="B350" t="s">
        <v>347</v>
      </c>
      <c r="C350" t="str">
        <f>HYPERLINK("https://talan.bank.gov.ua/get-user-certificate/s1p1eQlFyRnF-buQu1bZ","Завантажити сертифікат")</f>
        <v>Завантажити сертифікат</v>
      </c>
    </row>
    <row r="351" spans="1:3" x14ac:dyDescent="0.3">
      <c r="A351" s="1">
        <v>350</v>
      </c>
      <c r="B351" t="s">
        <v>348</v>
      </c>
      <c r="C351" t="str">
        <f>HYPERLINK("https://talan.bank.gov.ua/get-user-certificate/s1p1eZg-MFbwF-nNed1X","Завантажити сертифікат")</f>
        <v>Завантажити сертифікат</v>
      </c>
    </row>
    <row r="352" spans="1:3" x14ac:dyDescent="0.3">
      <c r="A352" s="1">
        <v>351</v>
      </c>
      <c r="B352" t="s">
        <v>349</v>
      </c>
      <c r="C352" t="str">
        <f>HYPERLINK("https://talan.bank.gov.ua/get-user-certificate/s1p1ekRsLljQIH9syml4","Завантажити сертифікат")</f>
        <v>Завантажити сертифікат</v>
      </c>
    </row>
    <row r="353" spans="1:3" x14ac:dyDescent="0.3">
      <c r="A353" s="1">
        <v>352</v>
      </c>
      <c r="B353" t="s">
        <v>350</v>
      </c>
      <c r="C353" t="str">
        <f>HYPERLINK("https://talan.bank.gov.ua/get-user-certificate/s1p1eY9fdJfjtiVfM7Eq","Завантажити сертифікат")</f>
        <v>Завантажити сертифікат</v>
      </c>
    </row>
    <row r="354" spans="1:3" x14ac:dyDescent="0.3">
      <c r="A354" s="1">
        <v>353</v>
      </c>
      <c r="B354" t="s">
        <v>351</v>
      </c>
      <c r="C354" t="str">
        <f>HYPERLINK("https://talan.bank.gov.ua/get-user-certificate/s1p1eZHcsLRaM_GZXkeZ","Завантажити сертифікат")</f>
        <v>Завантажити сертифікат</v>
      </c>
    </row>
    <row r="355" spans="1:3" x14ac:dyDescent="0.3">
      <c r="A355" s="1">
        <v>354</v>
      </c>
      <c r="B355" t="s">
        <v>352</v>
      </c>
      <c r="C355" t="str">
        <f>HYPERLINK("https://talan.bank.gov.ua/get-user-certificate/s1p1e2gJsNqOpuHqGq6_","Завантажити сертифікат")</f>
        <v>Завантажити сертифікат</v>
      </c>
    </row>
    <row r="356" spans="1:3" x14ac:dyDescent="0.3">
      <c r="A356" s="1">
        <v>355</v>
      </c>
      <c r="B356" t="s">
        <v>353</v>
      </c>
      <c r="C356" t="str">
        <f>HYPERLINK("https://talan.bank.gov.ua/get-user-certificate/s1p1eUWJxvFJsjcr-nAK","Завантажити сертифікат")</f>
        <v>Завантажити сертифікат</v>
      </c>
    </row>
    <row r="357" spans="1:3" x14ac:dyDescent="0.3">
      <c r="A357" s="1">
        <v>356</v>
      </c>
      <c r="B357" t="s">
        <v>354</v>
      </c>
      <c r="C357" t="str">
        <f>HYPERLINK("https://talan.bank.gov.ua/get-user-certificate/s1p1eshiSc8l4OFogfpr","Завантажити сертифікат")</f>
        <v>Завантажити сертифікат</v>
      </c>
    </row>
    <row r="358" spans="1:3" x14ac:dyDescent="0.3">
      <c r="A358" s="1">
        <v>357</v>
      </c>
      <c r="B358" t="s">
        <v>355</v>
      </c>
      <c r="C358" t="str">
        <f>HYPERLINK("https://talan.bank.gov.ua/get-user-certificate/s1p1el-RVX3LuOVlFLtF","Завантажити сертифікат")</f>
        <v>Завантажити сертифікат</v>
      </c>
    </row>
    <row r="359" spans="1:3" x14ac:dyDescent="0.3">
      <c r="A359" s="1">
        <v>358</v>
      </c>
      <c r="B359" t="s">
        <v>356</v>
      </c>
      <c r="C359" t="str">
        <f>HYPERLINK("https://talan.bank.gov.ua/get-user-certificate/s1p1egyTKtr0vCzf1gMW","Завантажити сертифікат")</f>
        <v>Завантажити сертифікат</v>
      </c>
    </row>
    <row r="360" spans="1:3" x14ac:dyDescent="0.3">
      <c r="A360" s="1">
        <v>359</v>
      </c>
      <c r="B360" t="s">
        <v>357</v>
      </c>
      <c r="C360" t="str">
        <f>HYPERLINK("https://talan.bank.gov.ua/get-user-certificate/s1p1ecAbPE_zJ1Z3lz5_","Завантажити сертифікат")</f>
        <v>Завантажити сертифікат</v>
      </c>
    </row>
    <row r="361" spans="1:3" x14ac:dyDescent="0.3">
      <c r="A361" s="1">
        <v>360</v>
      </c>
      <c r="B361" t="s">
        <v>358</v>
      </c>
      <c r="C361" t="str">
        <f>HYPERLINK("https://talan.bank.gov.ua/get-user-certificate/s1p1eK8tmev7bf-6q6NI","Завантажити сертифікат")</f>
        <v>Завантажити сертифікат</v>
      </c>
    </row>
    <row r="362" spans="1:3" x14ac:dyDescent="0.3">
      <c r="A362" s="1">
        <v>361</v>
      </c>
      <c r="B362" t="s">
        <v>359</v>
      </c>
      <c r="C362" t="str">
        <f>HYPERLINK("https://talan.bank.gov.ua/get-user-certificate/s1p1eyf3Nlvh4UtFFizn","Завантажити сертифікат")</f>
        <v>Завантажити сертифікат</v>
      </c>
    </row>
    <row r="363" spans="1:3" x14ac:dyDescent="0.3">
      <c r="A363" s="1">
        <v>362</v>
      </c>
      <c r="B363" t="s">
        <v>360</v>
      </c>
      <c r="C363" t="str">
        <f>HYPERLINK("https://talan.bank.gov.ua/get-user-certificate/s1p1esR1P8D9b6t5RvqU","Завантажити сертифікат")</f>
        <v>Завантажити сертифікат</v>
      </c>
    </row>
    <row r="364" spans="1:3" x14ac:dyDescent="0.3">
      <c r="A364" s="1">
        <v>363</v>
      </c>
      <c r="B364" t="s">
        <v>361</v>
      </c>
      <c r="C364" t="str">
        <f>HYPERLINK("https://talan.bank.gov.ua/get-user-certificate/s1p1eXByIUN9U7U-w0Jc","Завантажити сертифікат")</f>
        <v>Завантажити сертифікат</v>
      </c>
    </row>
    <row r="365" spans="1:3" x14ac:dyDescent="0.3">
      <c r="A365" s="1">
        <v>364</v>
      </c>
      <c r="B365" t="s">
        <v>362</v>
      </c>
      <c r="C365" t="str">
        <f>HYPERLINK("https://talan.bank.gov.ua/get-user-certificate/s1p1ecvRFCAcRb9ry11J","Завантажити сертифікат")</f>
        <v>Завантажити сертифікат</v>
      </c>
    </row>
    <row r="366" spans="1:3" x14ac:dyDescent="0.3">
      <c r="A366" s="1">
        <v>365</v>
      </c>
      <c r="B366" t="s">
        <v>363</v>
      </c>
      <c r="C366" t="str">
        <f>HYPERLINK("https://talan.bank.gov.ua/get-user-certificate/s1p1eKkFrqMSjvcAZ65g","Завантажити сертифікат")</f>
        <v>Завантажити сертифікат</v>
      </c>
    </row>
    <row r="367" spans="1:3" x14ac:dyDescent="0.3">
      <c r="A367" s="1">
        <v>366</v>
      </c>
      <c r="B367" t="s">
        <v>364</v>
      </c>
      <c r="C367" t="str">
        <f>HYPERLINK("https://talan.bank.gov.ua/get-user-certificate/s1p1e-Oh2TKCfK-JvPN3","Завантажити сертифікат")</f>
        <v>Завантажити сертифікат</v>
      </c>
    </row>
    <row r="368" spans="1:3" x14ac:dyDescent="0.3">
      <c r="A368" s="1">
        <v>367</v>
      </c>
      <c r="B368" t="s">
        <v>365</v>
      </c>
      <c r="C368" t="str">
        <f>HYPERLINK("https://talan.bank.gov.ua/get-user-certificate/s1p1eZszgtRr3xligKhH","Завантажити сертифікат")</f>
        <v>Завантажити сертифікат</v>
      </c>
    </row>
    <row r="369" spans="1:3" x14ac:dyDescent="0.3">
      <c r="A369" s="1">
        <v>368</v>
      </c>
      <c r="B369" t="s">
        <v>366</v>
      </c>
      <c r="C369" t="str">
        <f>HYPERLINK("https://talan.bank.gov.ua/get-user-certificate/s1p1e52vdxqXGLsZfyre","Завантажити сертифікат")</f>
        <v>Завантажити сертифікат</v>
      </c>
    </row>
    <row r="370" spans="1:3" x14ac:dyDescent="0.3">
      <c r="A370" s="1">
        <v>369</v>
      </c>
      <c r="B370" t="s">
        <v>367</v>
      </c>
      <c r="C370" t="str">
        <f>HYPERLINK("https://talan.bank.gov.ua/get-user-certificate/s1p1eYtf7vLy_lkeT--N","Завантажити сертифікат")</f>
        <v>Завантажити сертифікат</v>
      </c>
    </row>
    <row r="371" spans="1:3" x14ac:dyDescent="0.3">
      <c r="A371" s="1">
        <v>370</v>
      </c>
      <c r="B371" t="s">
        <v>368</v>
      </c>
      <c r="C371" t="str">
        <f>HYPERLINK("https://talan.bank.gov.ua/get-user-certificate/s1p1eMVn0cd0Bf_ojbHl","Завантажити сертифікат")</f>
        <v>Завантажити сертифікат</v>
      </c>
    </row>
    <row r="372" spans="1:3" x14ac:dyDescent="0.3">
      <c r="A372" s="1">
        <v>371</v>
      </c>
      <c r="B372" t="s">
        <v>369</v>
      </c>
      <c r="C372" t="str">
        <f>HYPERLINK("https://talan.bank.gov.ua/get-user-certificate/s1p1e9xir_G-ssjvNQGR","Завантажити сертифікат")</f>
        <v>Завантажити сертифікат</v>
      </c>
    </row>
    <row r="373" spans="1:3" x14ac:dyDescent="0.3">
      <c r="A373" s="1">
        <v>372</v>
      </c>
      <c r="B373" t="s">
        <v>370</v>
      </c>
      <c r="C373" t="str">
        <f>HYPERLINK("https://talan.bank.gov.ua/get-user-certificate/s1p1eRb1TVeRrBSzMG3e","Завантажити сертифікат")</f>
        <v>Завантажити сертифікат</v>
      </c>
    </row>
    <row r="374" spans="1:3" x14ac:dyDescent="0.3">
      <c r="A374" s="1">
        <v>373</v>
      </c>
      <c r="B374" t="s">
        <v>371</v>
      </c>
      <c r="C374" t="str">
        <f>HYPERLINK("https://talan.bank.gov.ua/get-user-certificate/s1p1eM41zpvNm15eUHjg","Завантажити сертифікат")</f>
        <v>Завантажити сертифікат</v>
      </c>
    </row>
    <row r="375" spans="1:3" x14ac:dyDescent="0.3">
      <c r="A375" s="1">
        <v>374</v>
      </c>
      <c r="B375" t="s">
        <v>372</v>
      </c>
      <c r="C375" t="str">
        <f>HYPERLINK("https://talan.bank.gov.ua/get-user-certificate/s1p1e_gB3AOrkZi4sM7g","Завантажити сертифікат")</f>
        <v>Завантажити сертифікат</v>
      </c>
    </row>
    <row r="376" spans="1:3" x14ac:dyDescent="0.3">
      <c r="A376" s="1">
        <v>375</v>
      </c>
      <c r="B376" t="s">
        <v>373</v>
      </c>
      <c r="C376" t="str">
        <f>HYPERLINK("https://talan.bank.gov.ua/get-user-certificate/s1p1eyT-ZaCBY3aj9Y8p","Завантажити сертифікат")</f>
        <v>Завантажити сертифікат</v>
      </c>
    </row>
    <row r="377" spans="1:3" x14ac:dyDescent="0.3">
      <c r="A377" s="1">
        <v>376</v>
      </c>
      <c r="B377" t="s">
        <v>374</v>
      </c>
      <c r="C377" t="str">
        <f>HYPERLINK("https://talan.bank.gov.ua/get-user-certificate/s1p1eVG65oFO2ewUw_Xj","Завантажити сертифікат")</f>
        <v>Завантажити сертифікат</v>
      </c>
    </row>
    <row r="378" spans="1:3" x14ac:dyDescent="0.3">
      <c r="A378" s="1">
        <v>377</v>
      </c>
      <c r="B378" t="s">
        <v>375</v>
      </c>
      <c r="C378" t="str">
        <f>HYPERLINK("https://talan.bank.gov.ua/get-user-certificate/s1p1e9N9x1mdlGVYdP_A","Завантажити сертифікат")</f>
        <v>Завантажити сертифікат</v>
      </c>
    </row>
    <row r="379" spans="1:3" x14ac:dyDescent="0.3">
      <c r="A379" s="1">
        <v>378</v>
      </c>
      <c r="B379" t="s">
        <v>376</v>
      </c>
      <c r="C379" t="str">
        <f>HYPERLINK("https://talan.bank.gov.ua/get-user-certificate/s1p1e4UZxAGHDFA_XuL6","Завантажити сертифікат")</f>
        <v>Завантажити сертифікат</v>
      </c>
    </row>
    <row r="380" spans="1:3" x14ac:dyDescent="0.3">
      <c r="A380" s="1">
        <v>379</v>
      </c>
      <c r="B380" t="s">
        <v>377</v>
      </c>
      <c r="C380" t="str">
        <f>HYPERLINK("https://talan.bank.gov.ua/get-user-certificate/s1p1erlHIjRjQjRg7R8O","Завантажити сертифікат")</f>
        <v>Завантажити сертифікат</v>
      </c>
    </row>
    <row r="381" spans="1:3" x14ac:dyDescent="0.3">
      <c r="A381" s="1">
        <v>380</v>
      </c>
      <c r="B381" t="s">
        <v>378</v>
      </c>
      <c r="C381" t="str">
        <f>HYPERLINK("https://talan.bank.gov.ua/get-user-certificate/s1p1e0qtwb_S5peJ_eBE","Завантажити сертифікат")</f>
        <v>Завантажити сертифікат</v>
      </c>
    </row>
    <row r="382" spans="1:3" x14ac:dyDescent="0.3">
      <c r="A382" s="1">
        <v>381</v>
      </c>
      <c r="B382" t="s">
        <v>379</v>
      </c>
      <c r="C382" t="str">
        <f>HYPERLINK("https://talan.bank.gov.ua/get-user-certificate/s1p1elCViCLyvTegwfb7","Завантажити сертифікат")</f>
        <v>Завантажити сертифікат</v>
      </c>
    </row>
    <row r="383" spans="1:3" x14ac:dyDescent="0.3">
      <c r="A383" s="1">
        <v>382</v>
      </c>
      <c r="B383" t="s">
        <v>380</v>
      </c>
      <c r="C383" t="str">
        <f>HYPERLINK("https://talan.bank.gov.ua/get-user-certificate/s1p1ep7wXpXFduS26cSE","Завантажити сертифікат")</f>
        <v>Завантажити сертифікат</v>
      </c>
    </row>
    <row r="384" spans="1:3" x14ac:dyDescent="0.3">
      <c r="A384" s="1">
        <v>383</v>
      </c>
      <c r="B384" t="s">
        <v>381</v>
      </c>
      <c r="C384" t="str">
        <f>HYPERLINK("https://talan.bank.gov.ua/get-user-certificate/s1p1e0Q5kr2B4gqQenf3","Завантажити сертифікат")</f>
        <v>Завантажити сертифікат</v>
      </c>
    </row>
    <row r="385" spans="1:3" x14ac:dyDescent="0.3">
      <c r="A385" s="1">
        <v>384</v>
      </c>
      <c r="B385" t="s">
        <v>382</v>
      </c>
      <c r="C385" t="str">
        <f>HYPERLINK("https://talan.bank.gov.ua/get-user-certificate/s1p1eN_POrudqWzIJEEc","Завантажити сертифікат")</f>
        <v>Завантажити сертифікат</v>
      </c>
    </row>
    <row r="386" spans="1:3" x14ac:dyDescent="0.3">
      <c r="A386" s="1">
        <v>385</v>
      </c>
      <c r="B386" t="s">
        <v>383</v>
      </c>
      <c r="C386" t="str">
        <f>HYPERLINK("https://talan.bank.gov.ua/get-user-certificate/s1p1eEopF93WUkXeHXpW","Завантажити сертифікат")</f>
        <v>Завантажити сертифікат</v>
      </c>
    </row>
    <row r="387" spans="1:3" x14ac:dyDescent="0.3">
      <c r="A387" s="1">
        <v>386</v>
      </c>
      <c r="B387" t="s">
        <v>384</v>
      </c>
      <c r="C387" t="str">
        <f>HYPERLINK("https://talan.bank.gov.ua/get-user-certificate/s1p1eARB4LeUs5gbgZgg","Завантажити сертифікат")</f>
        <v>Завантажити сертифікат</v>
      </c>
    </row>
    <row r="388" spans="1:3" x14ac:dyDescent="0.3">
      <c r="A388" s="1">
        <v>387</v>
      </c>
      <c r="B388" t="s">
        <v>385</v>
      </c>
      <c r="C388" t="str">
        <f>HYPERLINK("https://talan.bank.gov.ua/get-user-certificate/s1p1e2vbtI0REN_CyVQu","Завантажити сертифікат")</f>
        <v>Завантажити сертифікат</v>
      </c>
    </row>
    <row r="389" spans="1:3" x14ac:dyDescent="0.3">
      <c r="A389" s="1">
        <v>388</v>
      </c>
      <c r="B389" t="s">
        <v>386</v>
      </c>
      <c r="C389" t="str">
        <f>HYPERLINK("https://talan.bank.gov.ua/get-user-certificate/s1p1eTjuFfkYCQCx9mWE","Завантажити сертифікат")</f>
        <v>Завантажити сертифікат</v>
      </c>
    </row>
    <row r="390" spans="1:3" x14ac:dyDescent="0.3">
      <c r="A390" s="1">
        <v>389</v>
      </c>
      <c r="B390" t="s">
        <v>387</v>
      </c>
      <c r="C390" t="str">
        <f>HYPERLINK("https://talan.bank.gov.ua/get-user-certificate/s1p1ezklVzke0Ab11_na","Завантажити сертифікат")</f>
        <v>Завантажити сертифікат</v>
      </c>
    </row>
    <row r="391" spans="1:3" x14ac:dyDescent="0.3">
      <c r="A391" s="1">
        <v>390</v>
      </c>
      <c r="B391" t="s">
        <v>388</v>
      </c>
      <c r="C391" t="str">
        <f>HYPERLINK("https://talan.bank.gov.ua/get-user-certificate/s1p1eD-Tr4d9N-Ykga-f","Завантажити сертифікат")</f>
        <v>Завантажити сертифікат</v>
      </c>
    </row>
    <row r="392" spans="1:3" x14ac:dyDescent="0.3">
      <c r="A392" s="1">
        <v>391</v>
      </c>
      <c r="B392" t="s">
        <v>389</v>
      </c>
      <c r="C392" t="str">
        <f>HYPERLINK("https://talan.bank.gov.ua/get-user-certificate/s1p1ej8zAE6zLeHdjIfH","Завантажити сертифікат")</f>
        <v>Завантажити сертифікат</v>
      </c>
    </row>
    <row r="393" spans="1:3" x14ac:dyDescent="0.3">
      <c r="A393" s="1">
        <v>392</v>
      </c>
      <c r="B393" t="s">
        <v>390</v>
      </c>
      <c r="C393" t="str">
        <f>HYPERLINK("https://talan.bank.gov.ua/get-user-certificate/s1p1eRH6cUltxB_RrK6A","Завантажити сертифікат")</f>
        <v>Завантажити сертифікат</v>
      </c>
    </row>
    <row r="394" spans="1:3" x14ac:dyDescent="0.3">
      <c r="A394" s="1">
        <v>393</v>
      </c>
      <c r="B394" t="s">
        <v>391</v>
      </c>
      <c r="C394" t="str">
        <f>HYPERLINK("https://talan.bank.gov.ua/get-user-certificate/s1p1e9NsU-CZu6x0aElY","Завантажити сертифікат")</f>
        <v>Завантажити сертифікат</v>
      </c>
    </row>
    <row r="395" spans="1:3" x14ac:dyDescent="0.3">
      <c r="A395" s="1">
        <v>394</v>
      </c>
      <c r="B395" t="s">
        <v>392</v>
      </c>
      <c r="C395" t="str">
        <f>HYPERLINK("https://talan.bank.gov.ua/get-user-certificate/s1p1eLd5htR863IaXC99","Завантажити сертифікат")</f>
        <v>Завантажити сертифікат</v>
      </c>
    </row>
    <row r="396" spans="1:3" x14ac:dyDescent="0.3">
      <c r="A396" s="1">
        <v>395</v>
      </c>
      <c r="B396" t="s">
        <v>393</v>
      </c>
      <c r="C396" t="str">
        <f>HYPERLINK("https://talan.bank.gov.ua/get-user-certificate/s1p1eFlWkPdg96b68sqQ","Завантажити сертифікат")</f>
        <v>Завантажити сертифікат</v>
      </c>
    </row>
    <row r="397" spans="1:3" x14ac:dyDescent="0.3">
      <c r="A397" s="1">
        <v>396</v>
      </c>
      <c r="B397" t="s">
        <v>394</v>
      </c>
      <c r="C397" t="str">
        <f>HYPERLINK("https://talan.bank.gov.ua/get-user-certificate/s1p1en7eWwLvApuhZHpD","Завантажити сертифікат")</f>
        <v>Завантажити сертифікат</v>
      </c>
    </row>
    <row r="398" spans="1:3" x14ac:dyDescent="0.3">
      <c r="A398" s="1">
        <v>397</v>
      </c>
      <c r="B398" t="s">
        <v>395</v>
      </c>
      <c r="C398" t="str">
        <f>HYPERLINK("https://talan.bank.gov.ua/get-user-certificate/s1p1ewhCdD4_5kEwBCU4","Завантажити сертифікат")</f>
        <v>Завантажити сертифікат</v>
      </c>
    </row>
    <row r="399" spans="1:3" x14ac:dyDescent="0.3">
      <c r="A399" s="1">
        <v>398</v>
      </c>
      <c r="B399" t="s">
        <v>396</v>
      </c>
      <c r="C399" t="str">
        <f>HYPERLINK("https://talan.bank.gov.ua/get-user-certificate/s1p1ep2O1oV_OjlJRJjc","Завантажити сертифікат")</f>
        <v>Завантажити сертифікат</v>
      </c>
    </row>
    <row r="400" spans="1:3" x14ac:dyDescent="0.3">
      <c r="A400" s="1">
        <v>399</v>
      </c>
      <c r="B400" t="s">
        <v>397</v>
      </c>
      <c r="C400" t="str">
        <f>HYPERLINK("https://talan.bank.gov.ua/get-user-certificate/s1p1ewoUn4ACZXM7kVln","Завантажити сертифікат")</f>
        <v>Завантажити сертифікат</v>
      </c>
    </row>
    <row r="401" spans="1:3" x14ac:dyDescent="0.3">
      <c r="A401" s="1">
        <v>400</v>
      </c>
      <c r="B401" t="s">
        <v>398</v>
      </c>
      <c r="C401" t="str">
        <f>HYPERLINK("https://talan.bank.gov.ua/get-user-certificate/s1p1eNsL5OH47-5n6fYP","Завантажити сертифікат")</f>
        <v>Завантажити сертифікат</v>
      </c>
    </row>
    <row r="402" spans="1:3" x14ac:dyDescent="0.3">
      <c r="A402" s="1">
        <v>401</v>
      </c>
      <c r="B402" t="s">
        <v>399</v>
      </c>
      <c r="C402" t="str">
        <f>HYPERLINK("https://talan.bank.gov.ua/get-user-certificate/s1p1eVjFbAN8INnOdciD","Завантажити сертифікат")</f>
        <v>Завантажити сертифікат</v>
      </c>
    </row>
    <row r="403" spans="1:3" x14ac:dyDescent="0.3">
      <c r="A403" s="1">
        <v>402</v>
      </c>
      <c r="B403" t="s">
        <v>400</v>
      </c>
      <c r="C403" t="str">
        <f>HYPERLINK("https://talan.bank.gov.ua/get-user-certificate/s1p1ef8H_jJ7CovzQZot","Завантажити сертифікат")</f>
        <v>Завантажити сертифікат</v>
      </c>
    </row>
    <row r="404" spans="1:3" x14ac:dyDescent="0.3">
      <c r="A404" s="1">
        <v>403</v>
      </c>
      <c r="B404" t="s">
        <v>401</v>
      </c>
      <c r="C404" t="str">
        <f>HYPERLINK("https://talan.bank.gov.ua/get-user-certificate/s1p1e0B2mt2obWUnUTMk","Завантажити сертифікат")</f>
        <v>Завантажити сертифікат</v>
      </c>
    </row>
    <row r="405" spans="1:3" x14ac:dyDescent="0.3">
      <c r="A405" s="1">
        <v>404</v>
      </c>
      <c r="B405" t="s">
        <v>328</v>
      </c>
      <c r="C405" t="str">
        <f>HYPERLINK("https://talan.bank.gov.ua/get-user-certificate/s1p1egJ301v7xr4GEInJ","Завантажити сертифікат")</f>
        <v>Завантажити сертифікат</v>
      </c>
    </row>
    <row r="406" spans="1:3" x14ac:dyDescent="0.3">
      <c r="A406" s="1">
        <v>405</v>
      </c>
      <c r="B406" t="s">
        <v>402</v>
      </c>
      <c r="C406" t="str">
        <f>HYPERLINK("https://talan.bank.gov.ua/get-user-certificate/s1p1eAQZPgldbNuxMXSk","Завантажити сертифікат")</f>
        <v>Завантажити сертифікат</v>
      </c>
    </row>
    <row r="407" spans="1:3" x14ac:dyDescent="0.3">
      <c r="A407" s="1">
        <v>406</v>
      </c>
      <c r="B407" t="s">
        <v>403</v>
      </c>
      <c r="C407" t="str">
        <f>HYPERLINK("https://talan.bank.gov.ua/get-user-certificate/s1p1eIqzrLmyDpCxFpLf","Завантажити сертифікат")</f>
        <v>Завантажити сертифікат</v>
      </c>
    </row>
    <row r="408" spans="1:3" x14ac:dyDescent="0.3">
      <c r="A408" s="1">
        <v>407</v>
      </c>
      <c r="B408" t="s">
        <v>404</v>
      </c>
      <c r="C408" t="str">
        <f>HYPERLINK("https://talan.bank.gov.ua/get-user-certificate/s1p1ecehJOBzRXUvxpxh","Завантажити сертифікат")</f>
        <v>Завантажити сертифікат</v>
      </c>
    </row>
    <row r="409" spans="1:3" x14ac:dyDescent="0.3">
      <c r="A409" s="1">
        <v>408</v>
      </c>
      <c r="B409" t="s">
        <v>405</v>
      </c>
      <c r="C409" t="str">
        <f>HYPERLINK("https://talan.bank.gov.ua/get-user-certificate/s1p1eyEhkflzO-fSD0t9","Завантажити сертифікат")</f>
        <v>Завантажити сертифікат</v>
      </c>
    </row>
    <row r="410" spans="1:3" x14ac:dyDescent="0.3">
      <c r="A410" s="1">
        <v>409</v>
      </c>
      <c r="B410" t="s">
        <v>406</v>
      </c>
      <c r="C410" t="str">
        <f>HYPERLINK("https://talan.bank.gov.ua/get-user-certificate/s1p1ebqHej35dyRp5n9n","Завантажити сертифікат")</f>
        <v>Завантажити сертифікат</v>
      </c>
    </row>
    <row r="411" spans="1:3" x14ac:dyDescent="0.3">
      <c r="A411" s="1">
        <v>410</v>
      </c>
      <c r="B411" t="s">
        <v>407</v>
      </c>
      <c r="C411" t="str">
        <f>HYPERLINK("https://talan.bank.gov.ua/get-user-certificate/s1p1eGVw2jAj1Y_pzIKt","Завантажити сертифікат")</f>
        <v>Завантажити сертифікат</v>
      </c>
    </row>
    <row r="412" spans="1:3" x14ac:dyDescent="0.3">
      <c r="A412" s="1">
        <v>411</v>
      </c>
      <c r="B412" t="s">
        <v>329</v>
      </c>
      <c r="C412" t="str">
        <f>HYPERLINK("https://talan.bank.gov.ua/get-user-certificate/s1p1e9D3uRyzPyfQNrRZ","Завантажити сертифікат")</f>
        <v>Завантажити сертифікат</v>
      </c>
    </row>
    <row r="413" spans="1:3" x14ac:dyDescent="0.3">
      <c r="A413" s="1">
        <v>412</v>
      </c>
      <c r="B413" t="s">
        <v>408</v>
      </c>
      <c r="C413" t="str">
        <f>HYPERLINK("https://talan.bank.gov.ua/get-user-certificate/s1p1et4c2Ss7ixpE0jPt","Завантажити сертифікат")</f>
        <v>Завантажити сертифікат</v>
      </c>
    </row>
    <row r="414" spans="1:3" x14ac:dyDescent="0.3">
      <c r="A414" s="1">
        <v>413</v>
      </c>
      <c r="B414" t="s">
        <v>409</v>
      </c>
      <c r="C414" t="str">
        <f>HYPERLINK("https://talan.bank.gov.ua/get-user-certificate/s1p1e6VGDg7SE-gVLkwX","Завантажити сертифікат")</f>
        <v>Завантажити сертифікат</v>
      </c>
    </row>
    <row r="415" spans="1:3" x14ac:dyDescent="0.3">
      <c r="A415" s="1">
        <v>414</v>
      </c>
      <c r="B415" t="s">
        <v>410</v>
      </c>
      <c r="C415" t="str">
        <f>HYPERLINK("https://talan.bank.gov.ua/get-user-certificate/s1p1eZsgtYE_SaZcuHpj","Завантажити сертифікат")</f>
        <v>Завантажити сертифікат</v>
      </c>
    </row>
    <row r="416" spans="1:3" x14ac:dyDescent="0.3">
      <c r="A416" s="1">
        <v>415</v>
      </c>
      <c r="B416" t="s">
        <v>411</v>
      </c>
      <c r="C416" t="str">
        <f>HYPERLINK("https://talan.bank.gov.ua/get-user-certificate/s1p1eI53O95O-OeGHJW-","Завантажити сертифікат")</f>
        <v>Завантажити сертифікат</v>
      </c>
    </row>
    <row r="417" spans="1:3" x14ac:dyDescent="0.3">
      <c r="A417" s="1">
        <v>416</v>
      </c>
      <c r="B417" t="s">
        <v>412</v>
      </c>
      <c r="C417" t="str">
        <f>HYPERLINK("https://talan.bank.gov.ua/get-user-certificate/s1p1e7sBGf4oOflCNjeG","Завантажити сертифікат")</f>
        <v>Завантажити сертифікат</v>
      </c>
    </row>
    <row r="418" spans="1:3" x14ac:dyDescent="0.3">
      <c r="A418" s="1">
        <v>417</v>
      </c>
      <c r="B418" t="s">
        <v>413</v>
      </c>
      <c r="C418" t="str">
        <f>HYPERLINK("https://talan.bank.gov.ua/get-user-certificate/s1p1e6JjQuS3lEWoLSn0","Завантажити сертифікат")</f>
        <v>Завантажити сертифікат</v>
      </c>
    </row>
    <row r="419" spans="1:3" x14ac:dyDescent="0.3">
      <c r="A419" s="1">
        <v>418</v>
      </c>
      <c r="B419" t="s">
        <v>414</v>
      </c>
      <c r="C419" t="str">
        <f>HYPERLINK("https://talan.bank.gov.ua/get-user-certificate/s1p1ezmkt4LMle-QVAim","Завантажити сертифікат")</f>
        <v>Завантажити сертифікат</v>
      </c>
    </row>
    <row r="420" spans="1:3" x14ac:dyDescent="0.3">
      <c r="A420" s="1">
        <v>419</v>
      </c>
      <c r="B420" t="s">
        <v>415</v>
      </c>
      <c r="C420" t="str">
        <f>HYPERLINK("https://talan.bank.gov.ua/get-user-certificate/s1p1elluMgJN1dLTjG8p","Завантажити сертифікат")</f>
        <v>Завантажити сертифікат</v>
      </c>
    </row>
    <row r="421" spans="1:3" x14ac:dyDescent="0.3">
      <c r="A421" s="1">
        <v>420</v>
      </c>
      <c r="B421" t="s">
        <v>416</v>
      </c>
      <c r="C421" t="str">
        <f>HYPERLINK("https://talan.bank.gov.ua/get-user-certificate/s1p1eDdJapuYX4JP1RJq","Завантажити сертифікат")</f>
        <v>Завантажити сертифікат</v>
      </c>
    </row>
    <row r="422" spans="1:3" x14ac:dyDescent="0.3">
      <c r="A422" s="1">
        <v>421</v>
      </c>
      <c r="B422" t="s">
        <v>417</v>
      </c>
      <c r="C422" t="str">
        <f>HYPERLINK("https://talan.bank.gov.ua/get-user-certificate/s1p1e03K3ynhimP84dcE","Завантажити сертифікат")</f>
        <v>Завантажити сертифікат</v>
      </c>
    </row>
    <row r="423" spans="1:3" x14ac:dyDescent="0.3">
      <c r="A423" s="1">
        <v>422</v>
      </c>
      <c r="B423" t="s">
        <v>418</v>
      </c>
      <c r="C423" t="str">
        <f>HYPERLINK("https://talan.bank.gov.ua/get-user-certificate/s1p1eeyVF7Ez-fXVGzp4","Завантажити сертифікат")</f>
        <v>Завантажити сертифікат</v>
      </c>
    </row>
    <row r="424" spans="1:3" x14ac:dyDescent="0.3">
      <c r="A424" s="1">
        <v>423</v>
      </c>
      <c r="B424" t="s">
        <v>419</v>
      </c>
      <c r="C424" t="str">
        <f>HYPERLINK("https://talan.bank.gov.ua/get-user-certificate/s1p1eattbSTmVhpdkFbN","Завантажити сертифікат")</f>
        <v>Завантажити сертифікат</v>
      </c>
    </row>
    <row r="425" spans="1:3" x14ac:dyDescent="0.3">
      <c r="A425" s="1">
        <v>424</v>
      </c>
      <c r="B425" t="s">
        <v>420</v>
      </c>
      <c r="C425" t="str">
        <f>HYPERLINK("https://talan.bank.gov.ua/get-user-certificate/s1p1enwaSd0z7LpXF2PI","Завантажити сертифікат")</f>
        <v>Завантажити сертифікат</v>
      </c>
    </row>
    <row r="426" spans="1:3" x14ac:dyDescent="0.3">
      <c r="A426" s="1">
        <v>425</v>
      </c>
      <c r="B426" t="s">
        <v>421</v>
      </c>
      <c r="C426" t="str">
        <f>HYPERLINK("https://talan.bank.gov.ua/get-user-certificate/s1p1eMkyQbMdKGyWANWU","Завантажити сертифікат")</f>
        <v>Завантажити сертифікат</v>
      </c>
    </row>
    <row r="427" spans="1:3" x14ac:dyDescent="0.3">
      <c r="A427" s="1">
        <v>426</v>
      </c>
      <c r="B427" t="s">
        <v>422</v>
      </c>
      <c r="C427" t="str">
        <f>HYPERLINK("https://talan.bank.gov.ua/get-user-certificate/s1p1ekVjaiH3x5WFTRnr","Завантажити сертифікат")</f>
        <v>Завантажити сертифікат</v>
      </c>
    </row>
    <row r="428" spans="1:3" x14ac:dyDescent="0.3">
      <c r="A428" s="1">
        <v>427</v>
      </c>
      <c r="B428" t="s">
        <v>423</v>
      </c>
      <c r="C428" t="str">
        <f>HYPERLINK("https://talan.bank.gov.ua/get-user-certificate/s1p1ekTOflOh2E0SM4xl","Завантажити сертифікат")</f>
        <v>Завантажити сертифікат</v>
      </c>
    </row>
    <row r="429" spans="1:3" x14ac:dyDescent="0.3">
      <c r="A429" s="1">
        <v>428</v>
      </c>
      <c r="B429" t="s">
        <v>424</v>
      </c>
      <c r="C429" t="str">
        <f>HYPERLINK("https://talan.bank.gov.ua/get-user-certificate/s1p1eo5vjDkzpvmBcwys","Завантажити сертифікат")</f>
        <v>Завантажити сертифікат</v>
      </c>
    </row>
    <row r="430" spans="1:3" x14ac:dyDescent="0.3">
      <c r="A430" s="1">
        <v>429</v>
      </c>
      <c r="B430" t="s">
        <v>425</v>
      </c>
      <c r="C430" t="str">
        <f>HYPERLINK("https://talan.bank.gov.ua/get-user-certificate/s1p1eMgbqt5Ehq4hHTw0","Завантажити сертифікат")</f>
        <v>Завантажити сертифікат</v>
      </c>
    </row>
    <row r="431" spans="1:3" x14ac:dyDescent="0.3">
      <c r="A431" s="1">
        <v>430</v>
      </c>
      <c r="B431" t="s">
        <v>426</v>
      </c>
      <c r="C431" t="str">
        <f>HYPERLINK("https://talan.bank.gov.ua/get-user-certificate/s1p1eAB8I0zPBXjxG1PX","Завантажити сертифікат")</f>
        <v>Завантажити сертифікат</v>
      </c>
    </row>
    <row r="432" spans="1:3" x14ac:dyDescent="0.3">
      <c r="A432" s="1">
        <v>431</v>
      </c>
      <c r="B432" t="s">
        <v>427</v>
      </c>
      <c r="C432" t="str">
        <f>HYPERLINK("https://talan.bank.gov.ua/get-user-certificate/s1p1egs-yzxz8cj_PneY","Завантажити сертифікат")</f>
        <v>Завантажити сертифікат</v>
      </c>
    </row>
    <row r="433" spans="1:3" x14ac:dyDescent="0.3">
      <c r="A433" s="1">
        <v>432</v>
      </c>
      <c r="B433" t="s">
        <v>428</v>
      </c>
      <c r="C433" t="str">
        <f>HYPERLINK("https://talan.bank.gov.ua/get-user-certificate/s1p1eEnBRJGCEMRb98HA","Завантажити сертифікат")</f>
        <v>Завантажити сертифікат</v>
      </c>
    </row>
    <row r="434" spans="1:3" x14ac:dyDescent="0.3">
      <c r="A434" s="1">
        <v>433</v>
      </c>
      <c r="B434" t="s">
        <v>429</v>
      </c>
      <c r="C434" t="str">
        <f>HYPERLINK("https://talan.bank.gov.ua/get-user-certificate/s1p1eFFxC7nUAnm4fHaQ","Завантажити сертифікат")</f>
        <v>Завантажити сертифікат</v>
      </c>
    </row>
    <row r="435" spans="1:3" x14ac:dyDescent="0.3">
      <c r="A435" s="1">
        <v>434</v>
      </c>
      <c r="B435" t="s">
        <v>430</v>
      </c>
      <c r="C435" t="str">
        <f>HYPERLINK("https://talan.bank.gov.ua/get-user-certificate/s1p1eeIUkUyoYUpSx-9g","Завантажити сертифікат")</f>
        <v>Завантажити сертифікат</v>
      </c>
    </row>
    <row r="436" spans="1:3" x14ac:dyDescent="0.3">
      <c r="A436" s="1">
        <v>435</v>
      </c>
      <c r="B436" t="s">
        <v>431</v>
      </c>
      <c r="C436" t="str">
        <f>HYPERLINK("https://talan.bank.gov.ua/get-user-certificate/s1p1eEwq1Y6knYagZnBL","Завантажити сертифікат")</f>
        <v>Завантажити сертифікат</v>
      </c>
    </row>
    <row r="437" spans="1:3" x14ac:dyDescent="0.3">
      <c r="A437" s="1">
        <v>436</v>
      </c>
      <c r="B437" t="s">
        <v>432</v>
      </c>
      <c r="C437" t="str">
        <f>HYPERLINK("https://talan.bank.gov.ua/get-user-certificate/s1p1eM3IVz6Q8qYfS8DQ","Завантажити сертифікат")</f>
        <v>Завантажити сертифікат</v>
      </c>
    </row>
    <row r="438" spans="1:3" x14ac:dyDescent="0.3">
      <c r="A438" s="1">
        <v>437</v>
      </c>
      <c r="B438" t="s">
        <v>433</v>
      </c>
      <c r="C438" t="str">
        <f>HYPERLINK("https://talan.bank.gov.ua/get-user-certificate/s1p1eHE5greiIFh-QDC3","Завантажити сертифікат")</f>
        <v>Завантажити сертифікат</v>
      </c>
    </row>
    <row r="439" spans="1:3" x14ac:dyDescent="0.3">
      <c r="A439" s="1">
        <v>438</v>
      </c>
      <c r="B439" t="s">
        <v>434</v>
      </c>
      <c r="C439" t="str">
        <f>HYPERLINK("https://talan.bank.gov.ua/get-user-certificate/s1p1ejyw0Kbav3TgXD4N","Завантажити сертифікат")</f>
        <v>Завантажити сертифікат</v>
      </c>
    </row>
    <row r="440" spans="1:3" x14ac:dyDescent="0.3">
      <c r="A440" s="1">
        <v>439</v>
      </c>
      <c r="B440" t="s">
        <v>435</v>
      </c>
      <c r="C440" t="str">
        <f>HYPERLINK("https://talan.bank.gov.ua/get-user-certificate/s1p1euX9WrPSYT_ExPUU","Завантажити сертифікат")</f>
        <v>Завантажити сертифікат</v>
      </c>
    </row>
    <row r="441" spans="1:3" x14ac:dyDescent="0.3">
      <c r="A441" s="1">
        <v>440</v>
      </c>
      <c r="B441" t="s">
        <v>436</v>
      </c>
      <c r="C441" t="str">
        <f>HYPERLINK("https://talan.bank.gov.ua/get-user-certificate/s1p1eYr5-tw8krF9GLuu","Завантажити сертифікат")</f>
        <v>Завантажити сертифікат</v>
      </c>
    </row>
    <row r="442" spans="1:3" x14ac:dyDescent="0.3">
      <c r="A442" s="1">
        <v>441</v>
      </c>
      <c r="B442" t="s">
        <v>437</v>
      </c>
      <c r="C442" t="str">
        <f>HYPERLINK("https://talan.bank.gov.ua/get-user-certificate/s1p1eQz1wU8wh59_cAzP","Завантажити сертифікат")</f>
        <v>Завантажити сертифікат</v>
      </c>
    </row>
    <row r="443" spans="1:3" x14ac:dyDescent="0.3">
      <c r="A443" s="1">
        <v>442</v>
      </c>
      <c r="B443" t="s">
        <v>438</v>
      </c>
      <c r="C443" t="str">
        <f>HYPERLINK("https://talan.bank.gov.ua/get-user-certificate/s1p1ezGIxf9AkPgumAen","Завантажити сертифікат")</f>
        <v>Завантажити сертифікат</v>
      </c>
    </row>
    <row r="444" spans="1:3" x14ac:dyDescent="0.3">
      <c r="A444" s="1">
        <v>443</v>
      </c>
      <c r="B444" t="s">
        <v>439</v>
      </c>
      <c r="C444" t="str">
        <f>HYPERLINK("https://talan.bank.gov.ua/get-user-certificate/s1p1e1aJUoI_dukyDmsg","Завантажити сертифікат")</f>
        <v>Завантажити сертифікат</v>
      </c>
    </row>
    <row r="445" spans="1:3" x14ac:dyDescent="0.3">
      <c r="A445" s="1">
        <v>444</v>
      </c>
      <c r="B445" t="s">
        <v>440</v>
      </c>
      <c r="C445" t="str">
        <f>HYPERLINK("https://talan.bank.gov.ua/get-user-certificate/s1p1eiOrghfkwZYpmH1H","Завантажити сертифікат")</f>
        <v>Завантажити сертифікат</v>
      </c>
    </row>
    <row r="446" spans="1:3" x14ac:dyDescent="0.3">
      <c r="A446" s="1">
        <v>445</v>
      </c>
      <c r="B446" t="s">
        <v>441</v>
      </c>
      <c r="C446" t="str">
        <f>HYPERLINK("https://talan.bank.gov.ua/get-user-certificate/s1p1eqDN4SvXIIFmuhW6","Завантажити сертифікат")</f>
        <v>Завантажити сертифікат</v>
      </c>
    </row>
    <row r="447" spans="1:3" x14ac:dyDescent="0.3">
      <c r="A447" s="1">
        <v>446</v>
      </c>
      <c r="B447" t="s">
        <v>442</v>
      </c>
      <c r="C447" t="str">
        <f>HYPERLINK("https://talan.bank.gov.ua/get-user-certificate/s1p1eU2qrV9E6xU4sah9","Завантажити сертифікат")</f>
        <v>Завантажити сертифікат</v>
      </c>
    </row>
    <row r="448" spans="1:3" x14ac:dyDescent="0.3">
      <c r="A448" s="1">
        <v>447</v>
      </c>
      <c r="B448" t="s">
        <v>443</v>
      </c>
      <c r="C448" t="str">
        <f>HYPERLINK("https://talan.bank.gov.ua/get-user-certificate/s1p1evs1vwgXS3CNs7Dp","Завантажити сертифікат")</f>
        <v>Завантажити сертифікат</v>
      </c>
    </row>
    <row r="449" spans="1:3" x14ac:dyDescent="0.3">
      <c r="A449" s="1">
        <v>448</v>
      </c>
      <c r="B449" t="s">
        <v>444</v>
      </c>
      <c r="C449" t="str">
        <f>HYPERLINK("https://talan.bank.gov.ua/get-user-certificate/s1p1etpZdvkqGmGIqzyB","Завантажити сертифікат")</f>
        <v>Завантажити сертифікат</v>
      </c>
    </row>
    <row r="450" spans="1:3" x14ac:dyDescent="0.3">
      <c r="A450" s="1">
        <v>449</v>
      </c>
      <c r="B450" t="s">
        <v>445</v>
      </c>
      <c r="C450" t="str">
        <f>HYPERLINK("https://talan.bank.gov.ua/get-user-certificate/s1p1e1Qja4u9GIdEdzWE","Завантажити сертифікат")</f>
        <v>Завантажити сертифікат</v>
      </c>
    </row>
    <row r="451" spans="1:3" x14ac:dyDescent="0.3">
      <c r="A451" s="1">
        <v>450</v>
      </c>
      <c r="B451" t="s">
        <v>446</v>
      </c>
      <c r="C451" t="str">
        <f>HYPERLINK("https://talan.bank.gov.ua/get-user-certificate/s1p1eFJlBuvRd-_jLco6","Завантажити сертифікат")</f>
        <v>Завантажити сертифікат</v>
      </c>
    </row>
    <row r="452" spans="1:3" x14ac:dyDescent="0.3">
      <c r="A452" s="1">
        <v>451</v>
      </c>
      <c r="B452" t="s">
        <v>447</v>
      </c>
      <c r="C452" t="str">
        <f>HYPERLINK("https://talan.bank.gov.ua/get-user-certificate/s1p1edUcNi9EAni7vRnw","Завантажити сертифікат")</f>
        <v>Завантажити сертифікат</v>
      </c>
    </row>
    <row r="453" spans="1:3" x14ac:dyDescent="0.3">
      <c r="A453" s="1">
        <v>452</v>
      </c>
      <c r="B453" t="s">
        <v>448</v>
      </c>
      <c r="C453" t="str">
        <f>HYPERLINK("https://talan.bank.gov.ua/get-user-certificate/s1p1eti1zqy1NKSZ9Y8_","Завантажити сертифікат")</f>
        <v>Завантажити сертифікат</v>
      </c>
    </row>
    <row r="454" spans="1:3" x14ac:dyDescent="0.3">
      <c r="A454" s="1">
        <v>453</v>
      </c>
      <c r="B454" t="s">
        <v>449</v>
      </c>
      <c r="C454" t="str">
        <f>HYPERLINK("https://talan.bank.gov.ua/get-user-certificate/s1p1egQwS21pQHTpZFR0","Завантажити сертифікат")</f>
        <v>Завантажити сертифікат</v>
      </c>
    </row>
    <row r="455" spans="1:3" x14ac:dyDescent="0.3">
      <c r="A455" s="1">
        <v>454</v>
      </c>
      <c r="B455" t="s">
        <v>450</v>
      </c>
      <c r="C455" t="str">
        <f>HYPERLINK("https://talan.bank.gov.ua/get-user-certificate/s1p1eVqtBgLe3Hx6bO37","Завантажити сертифікат")</f>
        <v>Завантажити сертифікат</v>
      </c>
    </row>
    <row r="456" spans="1:3" x14ac:dyDescent="0.3">
      <c r="A456" s="1">
        <v>455</v>
      </c>
      <c r="B456" t="s">
        <v>451</v>
      </c>
      <c r="C456" t="str">
        <f>HYPERLINK("https://talan.bank.gov.ua/get-user-certificate/s1p1e_6UcKtTbLLMR7tq","Завантажити сертифікат")</f>
        <v>Завантажити сертифікат</v>
      </c>
    </row>
    <row r="457" spans="1:3" x14ac:dyDescent="0.3">
      <c r="A457" s="1">
        <v>456</v>
      </c>
      <c r="B457" t="s">
        <v>452</v>
      </c>
      <c r="C457" t="str">
        <f>HYPERLINK("https://talan.bank.gov.ua/get-user-certificate/s1p1eBYr_XLvFWZyO0VH","Завантажити сертифікат")</f>
        <v>Завантажити сертифікат</v>
      </c>
    </row>
    <row r="458" spans="1:3" x14ac:dyDescent="0.3">
      <c r="A458" s="1">
        <v>457</v>
      </c>
      <c r="B458" t="s">
        <v>453</v>
      </c>
      <c r="C458" t="str">
        <f>HYPERLINK("https://talan.bank.gov.ua/get-user-certificate/s1p1eAHXH3ZAv7ocNlNm","Завантажити сертифікат")</f>
        <v>Завантажити сертифікат</v>
      </c>
    </row>
    <row r="459" spans="1:3" x14ac:dyDescent="0.3">
      <c r="A459" s="1">
        <v>458</v>
      </c>
      <c r="B459" t="s">
        <v>454</v>
      </c>
      <c r="C459" t="str">
        <f>HYPERLINK("https://talan.bank.gov.ua/get-user-certificate/s1p1ehFMkI5XYRXGosaE","Завантажити сертифікат")</f>
        <v>Завантажити сертифікат</v>
      </c>
    </row>
    <row r="460" spans="1:3" x14ac:dyDescent="0.3">
      <c r="A460" s="1">
        <v>459</v>
      </c>
      <c r="B460" t="s">
        <v>455</v>
      </c>
      <c r="C460" t="str">
        <f>HYPERLINK("https://talan.bank.gov.ua/get-user-certificate/s1p1eZmcSa9H2OOeol9l","Завантажити сертифікат")</f>
        <v>Завантажити сертифікат</v>
      </c>
    </row>
    <row r="461" spans="1:3" x14ac:dyDescent="0.3">
      <c r="A461" s="1">
        <v>460</v>
      </c>
      <c r="B461" t="s">
        <v>456</v>
      </c>
      <c r="C461" t="str">
        <f>HYPERLINK("https://talan.bank.gov.ua/get-user-certificate/s1p1eZKepeNTYGEV8vhx","Завантажити сертифікат")</f>
        <v>Завантажити сертифікат</v>
      </c>
    </row>
    <row r="462" spans="1:3" x14ac:dyDescent="0.3">
      <c r="A462" s="1">
        <v>461</v>
      </c>
      <c r="B462" t="s">
        <v>457</v>
      </c>
      <c r="C462" t="str">
        <f>HYPERLINK("https://talan.bank.gov.ua/get-user-certificate/s1p1eym1RpV6Z1qlUsXx","Завантажити сертифікат")</f>
        <v>Завантажити сертифікат</v>
      </c>
    </row>
    <row r="463" spans="1:3" x14ac:dyDescent="0.3">
      <c r="A463" s="1">
        <v>462</v>
      </c>
      <c r="B463" t="s">
        <v>458</v>
      </c>
      <c r="C463" t="str">
        <f>HYPERLINK("https://talan.bank.gov.ua/get-user-certificate/s1p1eB6twUYRFBhZ-5RZ","Завантажити сертифікат")</f>
        <v>Завантажити сертифікат</v>
      </c>
    </row>
    <row r="464" spans="1:3" x14ac:dyDescent="0.3">
      <c r="A464" s="1">
        <v>463</v>
      </c>
      <c r="B464" t="s">
        <v>459</v>
      </c>
      <c r="C464" t="str">
        <f>HYPERLINK("https://talan.bank.gov.ua/get-user-certificate/s1p1ekVsKtzlm_sWtxB2","Завантажити сертифікат")</f>
        <v>Завантажити сертифікат</v>
      </c>
    </row>
    <row r="465" spans="1:3" x14ac:dyDescent="0.3">
      <c r="A465" s="1">
        <v>464</v>
      </c>
      <c r="B465" t="s">
        <v>460</v>
      </c>
      <c r="C465" t="str">
        <f>HYPERLINK("https://talan.bank.gov.ua/get-user-certificate/s1p1eBiU599KbvW9jplB","Завантажити сертифікат")</f>
        <v>Завантажити сертифікат</v>
      </c>
    </row>
    <row r="466" spans="1:3" x14ac:dyDescent="0.3">
      <c r="A466" s="1">
        <v>465</v>
      </c>
      <c r="B466" t="s">
        <v>461</v>
      </c>
      <c r="C466" t="str">
        <f>HYPERLINK("https://talan.bank.gov.ua/get-user-certificate/s1p1eRKsgXTGgxL8nHRh","Завантажити сертифікат")</f>
        <v>Завантажити сертифікат</v>
      </c>
    </row>
    <row r="467" spans="1:3" x14ac:dyDescent="0.3">
      <c r="A467" s="1">
        <v>466</v>
      </c>
      <c r="B467" t="s">
        <v>462</v>
      </c>
      <c r="C467" t="str">
        <f>HYPERLINK("https://talan.bank.gov.ua/get-user-certificate/s1p1eWVGWrzPZ0tcVInK","Завантажити сертифікат")</f>
        <v>Завантажити сертифікат</v>
      </c>
    </row>
    <row r="468" spans="1:3" x14ac:dyDescent="0.3">
      <c r="A468" s="1">
        <v>467</v>
      </c>
      <c r="B468" t="s">
        <v>463</v>
      </c>
      <c r="C468" t="str">
        <f>HYPERLINK("https://talan.bank.gov.ua/get-user-certificate/s1p1eCcQm_9nie4hdo78","Завантажити сертифікат")</f>
        <v>Завантажити сертифікат</v>
      </c>
    </row>
    <row r="469" spans="1:3" x14ac:dyDescent="0.3">
      <c r="A469" s="1">
        <v>468</v>
      </c>
      <c r="B469" t="s">
        <v>464</v>
      </c>
      <c r="C469" t="str">
        <f>HYPERLINK("https://talan.bank.gov.ua/get-user-certificate/s1p1eZSslo3WoISEzp4O","Завантажити сертифікат")</f>
        <v>Завантажити сертифікат</v>
      </c>
    </row>
    <row r="470" spans="1:3" x14ac:dyDescent="0.3">
      <c r="A470" s="1">
        <v>469</v>
      </c>
      <c r="B470" t="s">
        <v>465</v>
      </c>
      <c r="C470" t="str">
        <f>HYPERLINK("https://talan.bank.gov.ua/get-user-certificate/s1p1evQJPmLQ6Iq3wT4C","Завантажити сертифікат")</f>
        <v>Завантажити сертифікат</v>
      </c>
    </row>
    <row r="471" spans="1:3" x14ac:dyDescent="0.3">
      <c r="A471" s="1">
        <v>470</v>
      </c>
      <c r="B471" t="s">
        <v>466</v>
      </c>
      <c r="C471" t="str">
        <f>HYPERLINK("https://talan.bank.gov.ua/get-user-certificate/s1p1erpq0T1oALl_OLWJ","Завантажити сертифікат")</f>
        <v>Завантажити сертифікат</v>
      </c>
    </row>
    <row r="472" spans="1:3" x14ac:dyDescent="0.3">
      <c r="A472" s="1">
        <v>471</v>
      </c>
      <c r="B472" t="s">
        <v>467</v>
      </c>
      <c r="C472" t="str">
        <f>HYPERLINK("https://talan.bank.gov.ua/get-user-certificate/s1p1eEJe3QuATddN99w5","Завантажити сертифікат")</f>
        <v>Завантажити сертифікат</v>
      </c>
    </row>
    <row r="473" spans="1:3" x14ac:dyDescent="0.3">
      <c r="A473" s="1">
        <v>472</v>
      </c>
      <c r="B473" t="s">
        <v>468</v>
      </c>
      <c r="C473" t="str">
        <f>HYPERLINK("https://talan.bank.gov.ua/get-user-certificate/s1p1eljrStc__e-ti8kp","Завантажити сертифікат")</f>
        <v>Завантажити сертифікат</v>
      </c>
    </row>
    <row r="474" spans="1:3" x14ac:dyDescent="0.3">
      <c r="A474" s="1">
        <v>473</v>
      </c>
      <c r="B474" t="s">
        <v>469</v>
      </c>
      <c r="C474" t="str">
        <f>HYPERLINK("https://talan.bank.gov.ua/get-user-certificate/s1p1eE6AHqZQnokGclQ3","Завантажити сертифікат")</f>
        <v>Завантажити сертифікат</v>
      </c>
    </row>
    <row r="475" spans="1:3" x14ac:dyDescent="0.3">
      <c r="A475" s="1">
        <v>474</v>
      </c>
      <c r="B475" t="s">
        <v>470</v>
      </c>
      <c r="C475" t="str">
        <f>HYPERLINK("https://talan.bank.gov.ua/get-user-certificate/s1p1eiEDXB2P7PvXp_jq","Завантажити сертифікат")</f>
        <v>Завантажити сертифікат</v>
      </c>
    </row>
    <row r="476" spans="1:3" x14ac:dyDescent="0.3">
      <c r="A476" s="1">
        <v>475</v>
      </c>
      <c r="B476" t="s">
        <v>471</v>
      </c>
      <c r="C476" t="str">
        <f>HYPERLINK("https://talan.bank.gov.ua/get-user-certificate/s1p1edVwQD_-OOAgJJbD","Завантажити сертифікат")</f>
        <v>Завантажити сертифікат</v>
      </c>
    </row>
    <row r="477" spans="1:3" x14ac:dyDescent="0.3">
      <c r="A477" s="1">
        <v>476</v>
      </c>
      <c r="B477" t="s">
        <v>472</v>
      </c>
      <c r="C477" t="str">
        <f>HYPERLINK("https://talan.bank.gov.ua/get-user-certificate/s1p1eeb7waEkn0jNBe31","Завантажити сертифікат")</f>
        <v>Завантажити сертифікат</v>
      </c>
    </row>
    <row r="478" spans="1:3" x14ac:dyDescent="0.3">
      <c r="A478" s="1">
        <v>477</v>
      </c>
      <c r="B478" t="s">
        <v>473</v>
      </c>
      <c r="C478" t="str">
        <f>HYPERLINK("https://talan.bank.gov.ua/get-user-certificate/s1p1eDapH9jWj4V7Aey9","Завантажити сертифікат")</f>
        <v>Завантажити сертифікат</v>
      </c>
    </row>
    <row r="479" spans="1:3" x14ac:dyDescent="0.3">
      <c r="A479" s="1">
        <v>478</v>
      </c>
      <c r="B479" t="s">
        <v>474</v>
      </c>
      <c r="C479" t="str">
        <f>HYPERLINK("https://talan.bank.gov.ua/get-user-certificate/s1p1eZhfezV8mdODMrsI","Завантажити сертифікат")</f>
        <v>Завантажити сертифікат</v>
      </c>
    </row>
    <row r="480" spans="1:3" x14ac:dyDescent="0.3">
      <c r="A480" s="1">
        <v>479</v>
      </c>
      <c r="B480" t="s">
        <v>475</v>
      </c>
      <c r="C480" t="str">
        <f>HYPERLINK("https://talan.bank.gov.ua/get-user-certificate/s1p1eBS25SgENQtWcsyV","Завантажити сертифікат")</f>
        <v>Завантажити сертифікат</v>
      </c>
    </row>
    <row r="481" spans="1:3" x14ac:dyDescent="0.3">
      <c r="A481" s="1">
        <v>480</v>
      </c>
      <c r="B481" t="s">
        <v>476</v>
      </c>
      <c r="C481" t="str">
        <f>HYPERLINK("https://talan.bank.gov.ua/get-user-certificate/s1p1ehGQLBOXkMBIVXMO","Завантажити сертифікат")</f>
        <v>Завантажити сертифікат</v>
      </c>
    </row>
    <row r="482" spans="1:3" x14ac:dyDescent="0.3">
      <c r="A482" s="1">
        <v>481</v>
      </c>
      <c r="B482" t="s">
        <v>477</v>
      </c>
      <c r="C482" t="str">
        <f>HYPERLINK("https://talan.bank.gov.ua/get-user-certificate/s1p1eQqnBFyRQ6gxdkzv","Завантажити сертифікат")</f>
        <v>Завантажити сертифікат</v>
      </c>
    </row>
    <row r="483" spans="1:3" x14ac:dyDescent="0.3">
      <c r="A483" s="1">
        <v>482</v>
      </c>
      <c r="B483" t="s">
        <v>478</v>
      </c>
      <c r="C483" t="str">
        <f>HYPERLINK("https://talan.bank.gov.ua/get-user-certificate/s1p1eE6ElO8YYGSLq8ZO","Завантажити сертифікат")</f>
        <v>Завантажити сертифікат</v>
      </c>
    </row>
    <row r="484" spans="1:3" x14ac:dyDescent="0.3">
      <c r="A484" s="1">
        <v>483</v>
      </c>
      <c r="B484" t="s">
        <v>479</v>
      </c>
      <c r="C484" t="str">
        <f>HYPERLINK("https://talan.bank.gov.ua/get-user-certificate/s1p1eaDzcoycewcPIGq3","Завантажити сертифікат")</f>
        <v>Завантажити сертифікат</v>
      </c>
    </row>
    <row r="485" spans="1:3" x14ac:dyDescent="0.3">
      <c r="A485" s="1">
        <v>484</v>
      </c>
      <c r="B485" t="s">
        <v>480</v>
      </c>
      <c r="C485" t="str">
        <f>HYPERLINK("https://talan.bank.gov.ua/get-user-certificate/s1p1eH0g-yxrdF5geqcF","Завантажити сертифікат")</f>
        <v>Завантажити сертифікат</v>
      </c>
    </row>
    <row r="486" spans="1:3" x14ac:dyDescent="0.3">
      <c r="A486" s="1">
        <v>485</v>
      </c>
      <c r="B486" t="s">
        <v>481</v>
      </c>
      <c r="C486" t="str">
        <f>HYPERLINK("https://talan.bank.gov.ua/get-user-certificate/s1p1e9WJ7Yj6IKo2538t","Завантажити сертифікат")</f>
        <v>Завантажити сертифікат</v>
      </c>
    </row>
    <row r="487" spans="1:3" x14ac:dyDescent="0.3">
      <c r="A487" s="1">
        <v>486</v>
      </c>
      <c r="B487" t="s">
        <v>482</v>
      </c>
      <c r="C487" t="str">
        <f>HYPERLINK("https://talan.bank.gov.ua/get-user-certificate/s1p1eyUXxrlOlktWXX4J","Завантажити сертифікат")</f>
        <v>Завантажити сертифікат</v>
      </c>
    </row>
    <row r="488" spans="1:3" x14ac:dyDescent="0.3">
      <c r="A488" s="1">
        <v>487</v>
      </c>
      <c r="B488" t="s">
        <v>483</v>
      </c>
      <c r="C488" t="str">
        <f>HYPERLINK("https://talan.bank.gov.ua/get-user-certificate/s1p1ex7AKWBCd3_0iQz0","Завантажити сертифікат")</f>
        <v>Завантажити сертифікат</v>
      </c>
    </row>
    <row r="489" spans="1:3" x14ac:dyDescent="0.3">
      <c r="A489" s="1">
        <v>488</v>
      </c>
      <c r="B489" t="s">
        <v>484</v>
      </c>
      <c r="C489" t="str">
        <f>HYPERLINK("https://talan.bank.gov.ua/get-user-certificate/s1p1eB92s385rZ6txaSM","Завантажити сертифікат")</f>
        <v>Завантажити сертифікат</v>
      </c>
    </row>
    <row r="490" spans="1:3" x14ac:dyDescent="0.3">
      <c r="A490" s="1">
        <v>489</v>
      </c>
      <c r="B490" t="s">
        <v>485</v>
      </c>
      <c r="C490" t="str">
        <f>HYPERLINK("https://talan.bank.gov.ua/get-user-certificate/s1p1eecp2qXtjChS71LZ","Завантажити сертифікат")</f>
        <v>Завантажити сертифікат</v>
      </c>
    </row>
    <row r="491" spans="1:3" x14ac:dyDescent="0.3">
      <c r="A491" s="1">
        <v>490</v>
      </c>
      <c r="B491" t="s">
        <v>336</v>
      </c>
      <c r="C491" t="str">
        <f>HYPERLINK("https://talan.bank.gov.ua/get-user-certificate/s1p1eAEZjSSYpPLSfzcX","Завантажити сертифікат")</f>
        <v>Завантажити сертифікат</v>
      </c>
    </row>
    <row r="492" spans="1:3" x14ac:dyDescent="0.3">
      <c r="A492" s="1">
        <v>491</v>
      </c>
      <c r="B492" t="s">
        <v>486</v>
      </c>
      <c r="C492" t="str">
        <f>HYPERLINK("https://talan.bank.gov.ua/get-user-certificate/s1p1eLcVOlHp5_rz2gNc","Завантажити сертифікат")</f>
        <v>Завантажити сертифікат</v>
      </c>
    </row>
    <row r="493" spans="1:3" x14ac:dyDescent="0.3">
      <c r="A493" s="1">
        <v>492</v>
      </c>
      <c r="B493" t="s">
        <v>487</v>
      </c>
      <c r="C493" t="str">
        <f>HYPERLINK("https://talan.bank.gov.ua/get-user-certificate/s1p1eJiqafqaTT3WPAgJ","Завантажити сертифікат")</f>
        <v>Завантажити сертифікат</v>
      </c>
    </row>
    <row r="494" spans="1:3" x14ac:dyDescent="0.3">
      <c r="A494" s="1">
        <v>493</v>
      </c>
      <c r="B494" t="s">
        <v>488</v>
      </c>
      <c r="C494" t="str">
        <f>HYPERLINK("https://talan.bank.gov.ua/get-user-certificate/s1p1eGUoAUxUrX4hNCZs","Завантажити сертифікат")</f>
        <v>Завантажити сертифікат</v>
      </c>
    </row>
    <row r="495" spans="1:3" x14ac:dyDescent="0.3">
      <c r="A495" s="1">
        <v>494</v>
      </c>
      <c r="B495" t="s">
        <v>489</v>
      </c>
      <c r="C495" t="str">
        <f>HYPERLINK("https://talan.bank.gov.ua/get-user-certificate/s1p1eoTMDHCj-iPU-Bl5","Завантажити сертифікат")</f>
        <v>Завантажити сертифікат</v>
      </c>
    </row>
    <row r="496" spans="1:3" x14ac:dyDescent="0.3">
      <c r="A496" s="1">
        <v>495</v>
      </c>
      <c r="B496" t="s">
        <v>490</v>
      </c>
      <c r="C496" t="str">
        <f>HYPERLINK("https://talan.bank.gov.ua/get-user-certificate/s1p1ePCyQhliaWpK3HeZ","Завантажити сертифікат")</f>
        <v>Завантажити сертифікат</v>
      </c>
    </row>
    <row r="497" spans="1:3" x14ac:dyDescent="0.3">
      <c r="A497" s="1">
        <v>496</v>
      </c>
      <c r="B497" t="s">
        <v>491</v>
      </c>
      <c r="C497" t="str">
        <f>HYPERLINK("https://talan.bank.gov.ua/get-user-certificate/s1p1emAZWLjPd6GZIkgZ","Завантажити сертифікат")</f>
        <v>Завантажити сертифікат</v>
      </c>
    </row>
    <row r="498" spans="1:3" x14ac:dyDescent="0.3">
      <c r="A498" s="1">
        <v>497</v>
      </c>
      <c r="B498" t="s">
        <v>492</v>
      </c>
      <c r="C498" t="str">
        <f>HYPERLINK("https://talan.bank.gov.ua/get-user-certificate/s1p1ePuEvhAJMfpEIpA9","Завантажити сертифікат")</f>
        <v>Завантажити сертифікат</v>
      </c>
    </row>
    <row r="499" spans="1:3" x14ac:dyDescent="0.3">
      <c r="A499" s="1">
        <v>498</v>
      </c>
      <c r="B499" t="s">
        <v>493</v>
      </c>
      <c r="C499" t="str">
        <f>HYPERLINK("https://talan.bank.gov.ua/get-user-certificate/s1p1eRwbTTNcleFB6SLU","Завантажити сертифікат")</f>
        <v>Завантажити сертифікат</v>
      </c>
    </row>
    <row r="500" spans="1:3" x14ac:dyDescent="0.3">
      <c r="A500" s="1">
        <v>499</v>
      </c>
      <c r="B500" t="s">
        <v>494</v>
      </c>
      <c r="C500" t="str">
        <f>HYPERLINK("https://talan.bank.gov.ua/get-user-certificate/s1p1eDctqwkxA0KrfghJ","Завантажити сертифікат")</f>
        <v>Завантажити сертифікат</v>
      </c>
    </row>
    <row r="501" spans="1:3" x14ac:dyDescent="0.3">
      <c r="A501" s="1">
        <v>500</v>
      </c>
      <c r="B501" t="s">
        <v>495</v>
      </c>
      <c r="C501" t="str">
        <f>HYPERLINK("https://talan.bank.gov.ua/get-user-certificate/s1p1eDYTrQdJJc8CN7Vc","Завантажити сертифікат")</f>
        <v>Завантажити сертифікат</v>
      </c>
    </row>
    <row r="502" spans="1:3" x14ac:dyDescent="0.3">
      <c r="A502" s="1">
        <v>501</v>
      </c>
      <c r="B502" t="s">
        <v>326</v>
      </c>
      <c r="C502" t="str">
        <f>HYPERLINK("https://talan.bank.gov.ua/get-user-certificate/s1p1e8EqwlM-kA7jc8dJ","Завантажити сертифікат")</f>
        <v>Завантажити сертифікат</v>
      </c>
    </row>
    <row r="503" spans="1:3" x14ac:dyDescent="0.3">
      <c r="A503" s="1">
        <v>502</v>
      </c>
      <c r="B503" t="s">
        <v>496</v>
      </c>
      <c r="C503" t="str">
        <f>HYPERLINK("https://talan.bank.gov.ua/get-user-certificate/s1p1e45LZhJD88CVy_Na","Завантажити сертифікат")</f>
        <v>Завантажити сертифікат</v>
      </c>
    </row>
    <row r="504" spans="1:3" x14ac:dyDescent="0.3">
      <c r="A504" s="1">
        <v>503</v>
      </c>
      <c r="B504" t="s">
        <v>497</v>
      </c>
      <c r="C504" t="str">
        <f>HYPERLINK("https://talan.bank.gov.ua/get-user-certificate/s1p1e_Okx6vF7VjPqdKx","Завантажити сертифікат")</f>
        <v>Завантажити сертифікат</v>
      </c>
    </row>
    <row r="505" spans="1:3" x14ac:dyDescent="0.3">
      <c r="A505" s="1">
        <v>504</v>
      </c>
      <c r="B505" t="s">
        <v>498</v>
      </c>
      <c r="C505" t="str">
        <f>HYPERLINK("https://talan.bank.gov.ua/get-user-certificate/s1p1e5TPMR2wjOztzkso","Завантажити сертифікат")</f>
        <v>Завантажити сертифікат</v>
      </c>
    </row>
    <row r="506" spans="1:3" x14ac:dyDescent="0.3">
      <c r="A506" s="1">
        <v>505</v>
      </c>
      <c r="B506" t="s">
        <v>499</v>
      </c>
      <c r="C506" t="str">
        <f>HYPERLINK("https://talan.bank.gov.ua/get-user-certificate/s1p1euLu1D6LnMQyJMLG","Завантажити сертифікат")</f>
        <v>Завантажити сертифікат</v>
      </c>
    </row>
    <row r="507" spans="1:3" x14ac:dyDescent="0.3">
      <c r="A507" s="1">
        <v>506</v>
      </c>
      <c r="B507" t="s">
        <v>500</v>
      </c>
      <c r="C507" t="str">
        <f>HYPERLINK("https://talan.bank.gov.ua/get-user-certificate/s1p1eFa4zdlsYaa7Pt05","Завантажити сертифікат")</f>
        <v>Завантажити сертифікат</v>
      </c>
    </row>
    <row r="508" spans="1:3" x14ac:dyDescent="0.3">
      <c r="A508" s="1">
        <v>507</v>
      </c>
      <c r="B508" t="s">
        <v>501</v>
      </c>
      <c r="C508" t="str">
        <f>HYPERLINK("https://talan.bank.gov.ua/get-user-certificate/s1p1ehnArbo-9Fp-vqPV","Завантажити сертифікат")</f>
        <v>Завантажити сертифікат</v>
      </c>
    </row>
    <row r="509" spans="1:3" x14ac:dyDescent="0.3">
      <c r="A509" s="1">
        <v>508</v>
      </c>
      <c r="B509" t="s">
        <v>502</v>
      </c>
      <c r="C509" t="str">
        <f>HYPERLINK("https://talan.bank.gov.ua/get-user-certificate/s1p1ev_GhBuFkcLtYg6n","Завантажити сертифікат")</f>
        <v>Завантажити сертифікат</v>
      </c>
    </row>
    <row r="510" spans="1:3" x14ac:dyDescent="0.3">
      <c r="A510" s="1">
        <v>509</v>
      </c>
      <c r="B510" t="s">
        <v>503</v>
      </c>
      <c r="C510" t="str">
        <f>HYPERLINK("https://talan.bank.gov.ua/get-user-certificate/s1p1e-DY4S7Dig6XdrRO","Завантажити сертифікат")</f>
        <v>Завантажити сертифікат</v>
      </c>
    </row>
    <row r="511" spans="1:3" x14ac:dyDescent="0.3">
      <c r="A511" s="1">
        <v>510</v>
      </c>
      <c r="B511" t="s">
        <v>504</v>
      </c>
      <c r="C511" t="str">
        <f>HYPERLINK("https://talan.bank.gov.ua/get-user-certificate/s1p1ermp5ZSkZ3Cwh62p","Завантажити сертифікат")</f>
        <v>Завантажити сертифікат</v>
      </c>
    </row>
    <row r="512" spans="1:3" x14ac:dyDescent="0.3">
      <c r="A512" s="1">
        <v>511</v>
      </c>
      <c r="B512" t="s">
        <v>505</v>
      </c>
      <c r="C512" t="str">
        <f>HYPERLINK("https://talan.bank.gov.ua/get-user-certificate/s1p1ef9hg7L_kI8aI9iK","Завантажити сертифікат")</f>
        <v>Завантажити сертифікат</v>
      </c>
    </row>
    <row r="513" spans="1:3" x14ac:dyDescent="0.3">
      <c r="A513" s="1">
        <v>512</v>
      </c>
      <c r="B513" t="s">
        <v>506</v>
      </c>
      <c r="C513" t="str">
        <f>HYPERLINK("https://talan.bank.gov.ua/get-user-certificate/s1p1eysdKU9caJ9bLbDn","Завантажити сертифікат")</f>
        <v>Завантажити сертифікат</v>
      </c>
    </row>
    <row r="514" spans="1:3" x14ac:dyDescent="0.3">
      <c r="A514" s="1">
        <v>513</v>
      </c>
      <c r="B514" t="s">
        <v>507</v>
      </c>
      <c r="C514" t="str">
        <f>HYPERLINK("https://talan.bank.gov.ua/get-user-certificate/s1p1enORCWiKXzQ-QFk9","Завантажити сертифікат")</f>
        <v>Завантажити сертифікат</v>
      </c>
    </row>
    <row r="515" spans="1:3" x14ac:dyDescent="0.3">
      <c r="A515" s="1">
        <v>514</v>
      </c>
      <c r="B515" t="s">
        <v>508</v>
      </c>
      <c r="C515" t="str">
        <f>HYPERLINK("https://talan.bank.gov.ua/get-user-certificate/s1p1e67UyoOyOir8dVmg","Завантажити сертифікат")</f>
        <v>Завантажити сертифікат</v>
      </c>
    </row>
    <row r="516" spans="1:3" x14ac:dyDescent="0.3">
      <c r="A516" s="1">
        <v>515</v>
      </c>
      <c r="B516" t="s">
        <v>509</v>
      </c>
      <c r="C516" t="str">
        <f>HYPERLINK("https://talan.bank.gov.ua/get-user-certificate/s1p1e3MhHCoBJqVy54S7","Завантажити сертифікат")</f>
        <v>Завантажити сертифікат</v>
      </c>
    </row>
    <row r="517" spans="1:3" x14ac:dyDescent="0.3">
      <c r="A517" s="1">
        <v>516</v>
      </c>
      <c r="B517" t="s">
        <v>510</v>
      </c>
      <c r="C517" t="str">
        <f>HYPERLINK("https://talan.bank.gov.ua/get-user-certificate/s1p1eyMrct7sbLOmQqEV","Завантажити сертифікат")</f>
        <v>Завантажити сертифікат</v>
      </c>
    </row>
    <row r="518" spans="1:3" x14ac:dyDescent="0.3">
      <c r="A518" s="1">
        <v>517</v>
      </c>
      <c r="B518" t="s">
        <v>511</v>
      </c>
      <c r="C518" t="str">
        <f>HYPERLINK("https://talan.bank.gov.ua/get-user-certificate/s1p1e76EAmZoRyRfv6bs","Завантажити сертифікат")</f>
        <v>Завантажити сертифікат</v>
      </c>
    </row>
    <row r="519" spans="1:3" x14ac:dyDescent="0.3">
      <c r="A519" s="1">
        <v>518</v>
      </c>
      <c r="B519" t="s">
        <v>512</v>
      </c>
      <c r="C519" t="str">
        <f>HYPERLINK("https://talan.bank.gov.ua/get-user-certificate/s1p1eW85pbrMG1BMwI1C","Завантажити сертифікат")</f>
        <v>Завантажити сертифікат</v>
      </c>
    </row>
    <row r="520" spans="1:3" x14ac:dyDescent="0.3">
      <c r="A520" s="1">
        <v>519</v>
      </c>
      <c r="B520" t="s">
        <v>159</v>
      </c>
      <c r="C520" t="str">
        <f>HYPERLINK("https://talan.bank.gov.ua/get-user-certificate/s1p1ecuTOixDVMJ756Gy","Завантажити сертифікат")</f>
        <v>Завантажити сертифікат</v>
      </c>
    </row>
    <row r="521" spans="1:3" x14ac:dyDescent="0.3">
      <c r="A521" s="1">
        <v>520</v>
      </c>
      <c r="B521" t="s">
        <v>160</v>
      </c>
      <c r="C521" t="str">
        <f>HYPERLINK("https://talan.bank.gov.ua/get-user-certificate/s1p1e8dH_BV1vC95o2mC","Завантажити сертифікат")</f>
        <v>Завантажити сертифікат</v>
      </c>
    </row>
    <row r="522" spans="1:3" x14ac:dyDescent="0.3">
      <c r="A522" s="1">
        <v>521</v>
      </c>
      <c r="B522" t="s">
        <v>513</v>
      </c>
      <c r="C522" t="str">
        <f>HYPERLINK("https://talan.bank.gov.ua/get-user-certificate/s1p1eOvej_uJEapO3KOH","Завантажити сертифікат")</f>
        <v>Завантажити сертифікат</v>
      </c>
    </row>
    <row r="523" spans="1:3" x14ac:dyDescent="0.3">
      <c r="A523" s="1">
        <v>522</v>
      </c>
      <c r="B523" t="s">
        <v>161</v>
      </c>
      <c r="C523" t="str">
        <f>HYPERLINK("https://talan.bank.gov.ua/get-user-certificate/s1p1ex46JU9Vq3hDQmJ1","Завантажити сертифікат")</f>
        <v>Завантажити сертифікат</v>
      </c>
    </row>
    <row r="524" spans="1:3" x14ac:dyDescent="0.3">
      <c r="A524" s="1">
        <v>523</v>
      </c>
      <c r="B524" t="s">
        <v>514</v>
      </c>
      <c r="C524" t="str">
        <f>HYPERLINK("https://talan.bank.gov.ua/get-user-certificate/s1p1e0urQAyPo1naEn8v","Завантажити сертифікат")</f>
        <v>Завантажити сертифікат</v>
      </c>
    </row>
    <row r="525" spans="1:3" x14ac:dyDescent="0.3">
      <c r="A525" s="1">
        <v>524</v>
      </c>
      <c r="B525" t="s">
        <v>515</v>
      </c>
      <c r="C525" t="str">
        <f>HYPERLINK("https://talan.bank.gov.ua/get-user-certificate/s1p1eVi5HgwVlQNRMz9i","Завантажити сертифікат")</f>
        <v>Завантажити сертифікат</v>
      </c>
    </row>
    <row r="526" spans="1:3" x14ac:dyDescent="0.3">
      <c r="A526" s="1">
        <v>525</v>
      </c>
      <c r="B526" t="s">
        <v>516</v>
      </c>
      <c r="C526" t="str">
        <f>HYPERLINK("https://talan.bank.gov.ua/get-user-certificate/s1p1ecDGuGCICtlK57dk","Завантажити сертифікат")</f>
        <v>Завантажити сертифікат</v>
      </c>
    </row>
    <row r="527" spans="1:3" x14ac:dyDescent="0.3">
      <c r="A527" s="1">
        <v>526</v>
      </c>
      <c r="B527" t="s">
        <v>517</v>
      </c>
      <c r="C527" t="str">
        <f>HYPERLINK("https://talan.bank.gov.ua/get-user-certificate/s1p1eqlgalPnVBPrRMHv","Завантажити сертифікат")</f>
        <v>Завантажити сертифікат</v>
      </c>
    </row>
    <row r="528" spans="1:3" x14ac:dyDescent="0.3">
      <c r="A528" s="1">
        <v>527</v>
      </c>
      <c r="B528" t="s">
        <v>518</v>
      </c>
      <c r="C528" t="str">
        <f>HYPERLINK("https://talan.bank.gov.ua/get-user-certificate/s1p1em7cC2GtD0oyNm9j","Завантажити сертифікат")</f>
        <v>Завантажити сертифікат</v>
      </c>
    </row>
    <row r="529" spans="1:3" x14ac:dyDescent="0.3">
      <c r="A529" s="1">
        <v>528</v>
      </c>
      <c r="B529" t="s">
        <v>519</v>
      </c>
      <c r="C529" t="str">
        <f>HYPERLINK("https://talan.bank.gov.ua/get-user-certificate/s1p1eC4mHmmZI-uz3g97","Завантажити сертифікат")</f>
        <v>Завантажити сертифікат</v>
      </c>
    </row>
    <row r="530" spans="1:3" x14ac:dyDescent="0.3">
      <c r="A530" s="1">
        <v>529</v>
      </c>
      <c r="B530" t="s">
        <v>520</v>
      </c>
      <c r="C530" t="str">
        <f>HYPERLINK("https://talan.bank.gov.ua/get-user-certificate/s1p1eAMKxyYaDW30qY-q","Завантажити сертифікат")</f>
        <v>Завантажити сертифікат</v>
      </c>
    </row>
    <row r="531" spans="1:3" x14ac:dyDescent="0.3">
      <c r="A531" s="1">
        <v>530</v>
      </c>
      <c r="B531" t="s">
        <v>521</v>
      </c>
      <c r="C531" t="str">
        <f>HYPERLINK("https://talan.bank.gov.ua/get-user-certificate/s1p1eKt1jGxD2Jie_b45","Завантажити сертифікат")</f>
        <v>Завантажити сертифікат</v>
      </c>
    </row>
    <row r="532" spans="1:3" x14ac:dyDescent="0.3">
      <c r="A532" s="1">
        <v>531</v>
      </c>
      <c r="B532" t="s">
        <v>522</v>
      </c>
      <c r="C532" t="str">
        <f>HYPERLINK("https://talan.bank.gov.ua/get-user-certificate/s1p1emq-6pSJ8e31hVd4","Завантажити сертифікат")</f>
        <v>Завантажити сертифікат</v>
      </c>
    </row>
    <row r="533" spans="1:3" x14ac:dyDescent="0.3">
      <c r="A533" s="1">
        <v>532</v>
      </c>
      <c r="B533" t="s">
        <v>523</v>
      </c>
      <c r="C533" t="str">
        <f>HYPERLINK("https://talan.bank.gov.ua/get-user-certificate/s1p1eOCuOj_u9whGSig_","Завантажити сертифікат")</f>
        <v>Завантажити сертифікат</v>
      </c>
    </row>
    <row r="534" spans="1:3" x14ac:dyDescent="0.3">
      <c r="A534" s="1">
        <v>533</v>
      </c>
      <c r="B534" t="s">
        <v>524</v>
      </c>
      <c r="C534" t="str">
        <f>HYPERLINK("https://talan.bank.gov.ua/get-user-certificate/s1p1eoTWAep1oJfZwfp7","Завантажити сертифікат")</f>
        <v>Завантажити сертифікат</v>
      </c>
    </row>
    <row r="535" spans="1:3" x14ac:dyDescent="0.3">
      <c r="A535" s="1">
        <v>534</v>
      </c>
      <c r="B535" t="s">
        <v>525</v>
      </c>
      <c r="C535" t="str">
        <f>HYPERLINK("https://talan.bank.gov.ua/get-user-certificate/s1p1ezi2PXwQjPL4OAEU","Завантажити сертифікат")</f>
        <v>Завантажити сертифікат</v>
      </c>
    </row>
    <row r="536" spans="1:3" x14ac:dyDescent="0.3">
      <c r="A536" s="1">
        <v>535</v>
      </c>
      <c r="B536" t="s">
        <v>526</v>
      </c>
      <c r="C536" t="str">
        <f>HYPERLINK("https://talan.bank.gov.ua/get-user-certificate/s1p1e6ndIIOzpsJ_OVfo","Завантажити сертифікат")</f>
        <v>Завантажити сертифікат</v>
      </c>
    </row>
    <row r="537" spans="1:3" x14ac:dyDescent="0.3">
      <c r="A537" s="1">
        <v>536</v>
      </c>
      <c r="B537" t="s">
        <v>527</v>
      </c>
      <c r="C537" t="str">
        <f>HYPERLINK("https://talan.bank.gov.ua/get-user-certificate/s1p1eDDbPQfl5bdI0b7A","Завантажити сертифікат")</f>
        <v>Завантажити сертифікат</v>
      </c>
    </row>
    <row r="538" spans="1:3" x14ac:dyDescent="0.3">
      <c r="A538" s="1">
        <v>537</v>
      </c>
      <c r="B538" t="s">
        <v>528</v>
      </c>
      <c r="C538" t="str">
        <f>HYPERLINK("https://talan.bank.gov.ua/get-user-certificate/s1p1emfHKY5i-U8qvdPT","Завантажити сертифікат")</f>
        <v>Завантажити сертифікат</v>
      </c>
    </row>
    <row r="539" spans="1:3" x14ac:dyDescent="0.3">
      <c r="A539" s="1">
        <v>538</v>
      </c>
      <c r="B539" t="s">
        <v>529</v>
      </c>
      <c r="C539" t="str">
        <f>HYPERLINK("https://talan.bank.gov.ua/get-user-certificate/s1p1eVoPdKK0f3OC8_gd","Завантажити сертифікат")</f>
        <v>Завантажити сертифікат</v>
      </c>
    </row>
    <row r="540" spans="1:3" x14ac:dyDescent="0.3">
      <c r="A540" s="1">
        <v>539</v>
      </c>
      <c r="B540" t="s">
        <v>530</v>
      </c>
      <c r="C540" t="str">
        <f>HYPERLINK("https://talan.bank.gov.ua/get-user-certificate/s1p1etGSN7QVJzcHamnu","Завантажити сертифікат")</f>
        <v>Завантажити сертифікат</v>
      </c>
    </row>
    <row r="541" spans="1:3" x14ac:dyDescent="0.3">
      <c r="A541" s="1">
        <v>540</v>
      </c>
      <c r="B541" t="s">
        <v>531</v>
      </c>
      <c r="C541" t="str">
        <f>HYPERLINK("https://talan.bank.gov.ua/get-user-certificate/s1p1ec3MQKpqOsmXNjl8","Завантажити сертифікат")</f>
        <v>Завантажити сертифікат</v>
      </c>
    </row>
    <row r="542" spans="1:3" x14ac:dyDescent="0.3">
      <c r="A542" s="1">
        <v>541</v>
      </c>
      <c r="B542" t="s">
        <v>532</v>
      </c>
      <c r="C542" t="str">
        <f>HYPERLINK("https://talan.bank.gov.ua/get-user-certificate/s1p1e327hmWMtAL0uARd","Завантажити сертифікат")</f>
        <v>Завантажити сертифікат</v>
      </c>
    </row>
    <row r="543" spans="1:3" x14ac:dyDescent="0.3">
      <c r="A543" s="1">
        <v>542</v>
      </c>
      <c r="B543" t="s">
        <v>533</v>
      </c>
      <c r="C543" t="str">
        <f>HYPERLINK("https://talan.bank.gov.ua/get-user-certificate/s1p1em0Ms9XaoOms3VRX","Завантажити сертифікат")</f>
        <v>Завантажити сертифікат</v>
      </c>
    </row>
    <row r="544" spans="1:3" x14ac:dyDescent="0.3">
      <c r="A544" s="1">
        <v>543</v>
      </c>
      <c r="B544" t="s">
        <v>534</v>
      </c>
      <c r="C544" t="str">
        <f>HYPERLINK("https://talan.bank.gov.ua/get-user-certificate/s1p1eOUyllGF11qthGC1","Завантажити сертифікат")</f>
        <v>Завантажити сертифікат</v>
      </c>
    </row>
    <row r="545" spans="1:3" x14ac:dyDescent="0.3">
      <c r="A545" s="1">
        <v>544</v>
      </c>
      <c r="B545" t="s">
        <v>535</v>
      </c>
      <c r="C545" t="str">
        <f>HYPERLINK("https://talan.bank.gov.ua/get-user-certificate/s1p1e4Ge-R99UGp-bLZJ","Завантажити сертифікат")</f>
        <v>Завантажити сертифікат</v>
      </c>
    </row>
    <row r="546" spans="1:3" x14ac:dyDescent="0.3">
      <c r="A546" s="1">
        <v>545</v>
      </c>
      <c r="B546" t="s">
        <v>536</v>
      </c>
      <c r="C546" t="str">
        <f>HYPERLINK("https://talan.bank.gov.ua/get-user-certificate/s1p1e29enXoCNdr7k1uR","Завантажити сертифікат")</f>
        <v>Завантажити сертифікат</v>
      </c>
    </row>
    <row r="547" spans="1:3" x14ac:dyDescent="0.3">
      <c r="A547" s="1">
        <v>546</v>
      </c>
      <c r="B547" t="s">
        <v>537</v>
      </c>
      <c r="C547" t="str">
        <f>HYPERLINK("https://talan.bank.gov.ua/get-user-certificate/s1p1e2v2Kl4wdGvbf2a2","Завантажити сертифікат")</f>
        <v>Завантажити сертифікат</v>
      </c>
    </row>
    <row r="548" spans="1:3" x14ac:dyDescent="0.3">
      <c r="A548" s="1">
        <v>547</v>
      </c>
      <c r="B548" t="s">
        <v>538</v>
      </c>
      <c r="C548" t="str">
        <f>HYPERLINK("https://talan.bank.gov.ua/get-user-certificate/s1p1eVyGzkw6LDG-Y3Aj","Завантажити сертифікат")</f>
        <v>Завантажити сертифікат</v>
      </c>
    </row>
    <row r="549" spans="1:3" x14ac:dyDescent="0.3">
      <c r="A549" s="1">
        <v>548</v>
      </c>
      <c r="B549" t="s">
        <v>539</v>
      </c>
      <c r="C549" t="str">
        <f>HYPERLINK("https://talan.bank.gov.ua/get-user-certificate/s1p1eEMsT29Lkc5LyFoE","Завантажити сертифікат")</f>
        <v>Завантажити сертифікат</v>
      </c>
    </row>
    <row r="550" spans="1:3" x14ac:dyDescent="0.3">
      <c r="A550" s="1">
        <v>549</v>
      </c>
      <c r="B550" t="s">
        <v>540</v>
      </c>
      <c r="C550" t="str">
        <f>HYPERLINK("https://talan.bank.gov.ua/get-user-certificate/s1p1e1p2bqBMOPB3Oojc","Завантажити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C2" r:id="rId1" tooltip="Завантажити сертифікат" display="Завантажити сертифікат"/>
    <hyperlink ref="C3" r:id="rId2" tooltip="Завантажити сертифікат" display="Завантажити сертифікат"/>
    <hyperlink ref="C4" r:id="rId3" tooltip="Завантажити сертифікат" display="Завантажити сертифікат"/>
    <hyperlink ref="C5" r:id="rId4" tooltip="Завантажити сертифікат" display="Завантажити сертифікат"/>
    <hyperlink ref="C6" r:id="rId5" tooltip="Завантажити сертифікат" display="Завантажити сертифікат"/>
    <hyperlink ref="C7" r:id="rId6" tooltip="Завантажити сертифікат" display="Завантажити сертифікат"/>
    <hyperlink ref="C8" r:id="rId7" tooltip="Завантажити сертифікат" display="Завантажити сертифікат"/>
    <hyperlink ref="C9" r:id="rId8" tooltip="Завантажити сертифікат" display="Завантажити сертифікат"/>
    <hyperlink ref="C10" r:id="rId9" tooltip="Завантажити сертифікат" display="Завантажити сертифікат"/>
    <hyperlink ref="C11" r:id="rId10" tooltip="Завантажити сертифікат" display="Завантажити сертифікат"/>
    <hyperlink ref="C12" r:id="rId11" tooltip="Завантажити сертифікат" display="Завантажити сертифікат"/>
    <hyperlink ref="C13" r:id="rId12" tooltip="Завантажити сертифікат" display="Завантажити сертифікат"/>
    <hyperlink ref="C14" r:id="rId13" tooltip="Завантажити сертифікат" display="Завантажити сертифікат"/>
    <hyperlink ref="C15" r:id="rId14" tooltip="Завантажити сертифікат" display="Завантажити сертифікат"/>
    <hyperlink ref="C16" r:id="rId15" tooltip="Завантажити сертифікат" display="Завантажити сертифікат"/>
    <hyperlink ref="C17" r:id="rId16" tooltip="Завантажити сертифікат" display="Завантажити сертифікат"/>
    <hyperlink ref="C18" r:id="rId17" tooltip="Завантажити сертифікат" display="Завантажити сертифікат"/>
    <hyperlink ref="C19" r:id="rId18" tooltip="Завантажити сертифікат" display="Завантажити сертифікат"/>
    <hyperlink ref="C20" r:id="rId19" tooltip="Завантажити сертифікат" display="Завантажити сертифікат"/>
    <hyperlink ref="C21" r:id="rId20" tooltip="Завантажити сертифікат" display="Завантажити сертифікат"/>
    <hyperlink ref="C22" r:id="rId21" tooltip="Завантажити сертифікат" display="Завантажити сертифікат"/>
    <hyperlink ref="C23" r:id="rId22" tooltip="Завантажити сертифікат" display="Завантажити сертифікат"/>
    <hyperlink ref="C24" r:id="rId23" tooltip="Завантажити сертифікат" display="Завантажити сертифікат"/>
    <hyperlink ref="C25" r:id="rId24" tooltip="Завантажити сертифікат" display="Завантажити сертифікат"/>
    <hyperlink ref="C26" r:id="rId25" tooltip="Завантажити сертифікат" display="Завантажити сертифікат"/>
    <hyperlink ref="C27" r:id="rId26" tooltip="Завантажити сертифікат" display="Завантажити сертифікат"/>
    <hyperlink ref="C28" r:id="rId27" tooltip="Завантажити сертифікат" display="Завантажити сертифікат"/>
    <hyperlink ref="C29" r:id="rId28" tooltip="Завантажити сертифікат" display="Завантажити сертифікат"/>
    <hyperlink ref="C30" r:id="rId29" tooltip="Завантажити сертифікат" display="Завантажити сертифікат"/>
    <hyperlink ref="C31" r:id="rId30" tooltip="Завантажити сертифікат" display="Завантажити сертифікат"/>
    <hyperlink ref="C32" r:id="rId31" tooltip="Завантажити сертифікат" display="Завантажити сертифікат"/>
    <hyperlink ref="C33" r:id="rId32" tooltip="Завантажити сертифікат" display="Завантажити сертифікат"/>
    <hyperlink ref="C34" r:id="rId33" tooltip="Завантажити сертифікат" display="Завантажити сертифікат"/>
    <hyperlink ref="C35" r:id="rId34" tooltip="Завантажити сертифікат" display="Завантажити сертифікат"/>
    <hyperlink ref="C36" r:id="rId35" tooltip="Завантажити сертифікат" display="Завантажити сертифікат"/>
    <hyperlink ref="C37" r:id="rId36" tooltip="Завантажити сертифікат" display="Завантажити сертифікат"/>
    <hyperlink ref="C38" r:id="rId37" tooltip="Завантажити сертифікат" display="Завантажити сертифікат"/>
    <hyperlink ref="C39" r:id="rId38" tooltip="Завантажити сертифікат" display="Завантажити сертифікат"/>
    <hyperlink ref="C40" r:id="rId39" tooltip="Завантажити сертифікат" display="Завантажити сертифікат"/>
    <hyperlink ref="C41" r:id="rId40" tooltip="Завантажити сертифікат" display="Завантажити сертифікат"/>
    <hyperlink ref="C42" r:id="rId41" tooltip="Завантажити сертифікат" display="Завантажити сертифікат"/>
    <hyperlink ref="C43" r:id="rId42" tooltip="Завантажити сертифікат" display="Завантажити сертифікат"/>
    <hyperlink ref="C44" r:id="rId43" tooltip="Завантажити сертифікат" display="Завантажити сертифікат"/>
    <hyperlink ref="C45" r:id="rId44" tooltip="Завантажити сертифікат" display="Завантажити сертифікат"/>
    <hyperlink ref="C46" r:id="rId45" tooltip="Завантажити сертифікат" display="Завантажити сертифікат"/>
    <hyperlink ref="C47" r:id="rId46" tooltip="Завантажити сертифікат" display="Завантажити сертифікат"/>
    <hyperlink ref="C48" r:id="rId47" tooltip="Завантажити сертифікат" display="Завантажити сертифікат"/>
    <hyperlink ref="C49" r:id="rId48" tooltip="Завантажити сертифікат" display="Завантажити сертифікат"/>
    <hyperlink ref="C50" r:id="rId49" tooltip="Завантажити сертифікат" display="Завантажити сертифікат"/>
    <hyperlink ref="C51" r:id="rId50" tooltip="Завантажити сертифікат" display="Завантажити сертифікат"/>
    <hyperlink ref="C52" r:id="rId51" tooltip="Завантажити сертифікат" display="Завантажити сертифікат"/>
    <hyperlink ref="C53" r:id="rId52" tooltip="Завантажити сертифікат" display="Завантажити сертифікат"/>
    <hyperlink ref="C54" r:id="rId53" tooltip="Завантажити сертифікат" display="Завантажити сертифікат"/>
    <hyperlink ref="C55" r:id="rId54" tooltip="Завантажити сертифікат" display="Завантажити сертифікат"/>
    <hyperlink ref="C56" r:id="rId55" tooltip="Завантажити сертифікат" display="Завантажити сертифікат"/>
    <hyperlink ref="C57" r:id="rId56" tooltip="Завантажити сертифікат" display="Завантажити сертифікат"/>
    <hyperlink ref="C58" r:id="rId57" tooltip="Завантажити сертифікат" display="Завантажити сертифікат"/>
    <hyperlink ref="C59" r:id="rId58" tooltip="Завантажити сертифікат" display="Завантажити сертифікат"/>
    <hyperlink ref="C60" r:id="rId59" tooltip="Завантажити сертифікат" display="Завантажити сертифікат"/>
    <hyperlink ref="C61" r:id="rId60" tooltip="Завантажити сертифікат" display="Завантажити сертифікат"/>
    <hyperlink ref="C62" r:id="rId61" tooltip="Завантажити сертифікат" display="Завантажити сертифікат"/>
    <hyperlink ref="C63" r:id="rId62" tooltip="Завантажити сертифікат" display="Завантажити сертифікат"/>
    <hyperlink ref="C64" r:id="rId63" tooltip="Завантажити сертифікат" display="Завантажити сертифікат"/>
    <hyperlink ref="C65" r:id="rId64" tooltip="Завантажити сертифікат" display="Завантажити сертифікат"/>
    <hyperlink ref="C66" r:id="rId65" tooltip="Завантажити сертифікат" display="Завантажити сертифікат"/>
    <hyperlink ref="C67" r:id="rId66" tooltip="Завантажити сертифікат" display="Завантажити сертифікат"/>
    <hyperlink ref="C68" r:id="rId67" tooltip="Завантажити сертифікат" display="Завантажити сертифікат"/>
    <hyperlink ref="C69" r:id="rId68" tooltip="Завантажити сертифікат" display="Завантажити сертифікат"/>
    <hyperlink ref="C70" r:id="rId69" tooltip="Завантажити сертифікат" display="Завантажити сертифікат"/>
    <hyperlink ref="C71" r:id="rId70" tooltip="Завантажити сертифікат" display="Завантажити сертифікат"/>
    <hyperlink ref="C72" r:id="rId71" tooltip="Завантажити сертифікат" display="Завантажити сертифікат"/>
    <hyperlink ref="C73" r:id="rId72" tooltip="Завантажити сертифікат" display="Завантажити сертифікат"/>
    <hyperlink ref="C74" r:id="rId73" tooltip="Завантажити сертифікат" display="Завантажити сертифікат"/>
    <hyperlink ref="C75" r:id="rId74" tooltip="Завантажити сертифікат" display="Завантажити сертифікат"/>
    <hyperlink ref="C76" r:id="rId75" tooltip="Завантажити сертифікат" display="Завантажити сертифікат"/>
    <hyperlink ref="C77" r:id="rId76" tooltip="Завантажити сертифікат" display="Завантажити сертифікат"/>
    <hyperlink ref="C78" r:id="rId77" tooltip="Завантажити сертифікат" display="Завантажити сертифікат"/>
    <hyperlink ref="C79" r:id="rId78" tooltip="Завантажити сертифікат" display="Завантажити сертифікат"/>
    <hyperlink ref="C80" r:id="rId79" tooltip="Завантажити сертифікат" display="Завантажити сертифікат"/>
    <hyperlink ref="C81" r:id="rId80" tooltip="Завантажити сертифікат" display="Завантажити сертифікат"/>
    <hyperlink ref="C82" r:id="rId81" tooltip="Завантажити сертифікат" display="Завантажити сертифікат"/>
    <hyperlink ref="C83" r:id="rId82" tooltip="Завантажити сертифікат" display="Завантажити сертифікат"/>
    <hyperlink ref="C84" r:id="rId83" tooltip="Завантажити сертифікат" display="Завантажити сертифікат"/>
    <hyperlink ref="C85" r:id="rId84" tooltip="Завантажити сертифікат" display="Завантажити сертифікат"/>
    <hyperlink ref="C86" r:id="rId85" tooltip="Завантажити сертифікат" display="Завантажити сертифікат"/>
    <hyperlink ref="C87" r:id="rId86" tooltip="Завантажити сертифікат" display="Завантажити сертифікат"/>
    <hyperlink ref="C88" r:id="rId87" tooltip="Завантажити сертифікат" display="Завантажити сертифікат"/>
    <hyperlink ref="C89" r:id="rId88" tooltip="Завантажити сертифікат" display="Завантажити сертифікат"/>
    <hyperlink ref="C90" r:id="rId89" tooltip="Завантажити сертифікат" display="Завантажити сертифікат"/>
    <hyperlink ref="C91" r:id="rId90" tooltip="Завантажити сертифікат" display="Завантажити сертифікат"/>
    <hyperlink ref="C92" r:id="rId91" tooltip="Завантажити сертифікат" display="Завантажити сертифікат"/>
    <hyperlink ref="C93" r:id="rId92" tooltip="Завантажити сертифікат" display="Завантажити сертифікат"/>
    <hyperlink ref="C94" r:id="rId93" tooltip="Завантажити сертифікат" display="Завантажити сертифікат"/>
    <hyperlink ref="C95" r:id="rId94" tooltip="Завантажити сертифікат" display="Завантажити сертифікат"/>
    <hyperlink ref="C96" r:id="rId95" tooltip="Завантажити сертифікат" display="Завантажити сертифікат"/>
    <hyperlink ref="C97" r:id="rId96" tooltip="Завантажити сертифікат" display="Завантажити сертифікат"/>
    <hyperlink ref="C98" r:id="rId97" tooltip="Завантажити сертифікат" display="Завантажити сертифікат"/>
    <hyperlink ref="C99" r:id="rId98" tooltip="Завантажити сертифікат" display="Завантажити сертифікат"/>
    <hyperlink ref="C100" r:id="rId99" tooltip="Завантажити сертифікат" display="Завантажити сертифікат"/>
    <hyperlink ref="C101" r:id="rId100" tooltip="Завантажити сертифікат" display="Завантажити сертифікат"/>
    <hyperlink ref="C102" r:id="rId101" tooltip="Завантажити сертифікат" display="Завантажити сертифікат"/>
    <hyperlink ref="C103" r:id="rId102" tooltip="Завантажити сертифікат" display="Завантажити сертифікат"/>
    <hyperlink ref="C104" r:id="rId103" tooltip="Завантажити сертифікат" display="Завантажити сертифікат"/>
    <hyperlink ref="C105" r:id="rId104" tooltip="Завантажити сертифікат" display="Завантажити сертифікат"/>
    <hyperlink ref="C106" r:id="rId105" tooltip="Завантажити сертифікат" display="Завантажити сертифікат"/>
    <hyperlink ref="C107" r:id="rId106" tooltip="Завантажити сертифікат" display="Завантажити сертифікат"/>
    <hyperlink ref="C108" r:id="rId107" tooltip="Завантажити сертифікат" display="Завантажити сертифікат"/>
    <hyperlink ref="C109" r:id="rId108" tooltip="Завантажити сертифікат" display="Завантажити сертифікат"/>
    <hyperlink ref="C110" r:id="rId109" tooltip="Завантажити сертифікат" display="Завантажити сертифікат"/>
    <hyperlink ref="C111" r:id="rId110" tooltip="Завантажити сертифікат" display="Завантажити сертифікат"/>
    <hyperlink ref="C112" r:id="rId111" tooltip="Завантажити сертифікат" display="Завантажити сертифікат"/>
    <hyperlink ref="C113" r:id="rId112" tooltip="Завантажити сертифікат" display="Завантажити сертифікат"/>
    <hyperlink ref="C114" r:id="rId113" tooltip="Завантажити сертифікат" display="Завантажити сертифікат"/>
    <hyperlink ref="C115" r:id="rId114" tooltip="Завантажити сертифікат" display="Завантажити сертифікат"/>
    <hyperlink ref="C116" r:id="rId115" tooltip="Завантажити сертифікат" display="Завантажити сертифікат"/>
    <hyperlink ref="C117" r:id="rId116" tooltip="Завантажити сертифікат" display="Завантажити сертифікат"/>
    <hyperlink ref="C118" r:id="rId117" tooltip="Завантажити сертифікат" display="Завантажити сертифікат"/>
    <hyperlink ref="C119" r:id="rId118" tooltip="Завантажити сертифікат" display="Завантажити сертифікат"/>
    <hyperlink ref="C120" r:id="rId119" tooltip="Завантажити сертифікат" display="Завантажити сертифікат"/>
    <hyperlink ref="C121" r:id="rId120" tooltip="Завантажити сертифікат" display="Завантажити сертифікат"/>
    <hyperlink ref="C122" r:id="rId121" tooltip="Завантажити сертифікат" display="Завантажити сертифікат"/>
    <hyperlink ref="C123" r:id="rId122" tooltip="Завантажити сертифікат" display="Завантажити сертифікат"/>
    <hyperlink ref="C124" r:id="rId123" tooltip="Завантажити сертифікат" display="Завантажити сертифікат"/>
    <hyperlink ref="C125" r:id="rId124" tooltip="Завантажити сертифікат" display="Завантажити сертифікат"/>
    <hyperlink ref="C126" r:id="rId125" tooltip="Завантажити сертифікат" display="Завантажити сертифікат"/>
    <hyperlink ref="C127" r:id="rId126" tooltip="Завантажити сертифікат" display="Завантажити сертифікат"/>
    <hyperlink ref="C128" r:id="rId127" tooltip="Завантажити сертифікат" display="Завантажити сертифікат"/>
    <hyperlink ref="C129" r:id="rId128" tooltip="Завантажити сертифікат" display="Завантажити сертифікат"/>
    <hyperlink ref="C130" r:id="rId129" tooltip="Завантажити сертифікат" display="Завантажити сертифікат"/>
    <hyperlink ref="C131" r:id="rId130" tooltip="Завантажити сертифікат" display="Завантажити сертифікат"/>
    <hyperlink ref="C132" r:id="rId131" tooltip="Завантажити сертифікат" display="Завантажити сертифікат"/>
    <hyperlink ref="C133" r:id="rId132" tooltip="Завантажити сертифікат" display="Завантажити сертифікат"/>
    <hyperlink ref="C134" r:id="rId133" tooltip="Завантажити сертифікат" display="Завантажити сертифікат"/>
    <hyperlink ref="C135" r:id="rId134" tooltip="Завантажити сертифікат" display="Завантажити сертифікат"/>
    <hyperlink ref="C136" r:id="rId135" tooltip="Завантажити сертифікат" display="Завантажити сертифікат"/>
    <hyperlink ref="C137" r:id="rId136" tooltip="Завантажити сертифікат" display="Завантажити сертифікат"/>
    <hyperlink ref="C138" r:id="rId137" tooltip="Завантажити сертифікат" display="Завантажити сертифікат"/>
    <hyperlink ref="C139" r:id="rId138" tooltip="Завантажити сертифікат" display="Завантажити сертифікат"/>
    <hyperlink ref="C140" r:id="rId139" tooltip="Завантажити сертифікат" display="Завантажити сертифікат"/>
    <hyperlink ref="C141" r:id="rId140" tooltip="Завантажити сертифікат" display="Завантажити сертифікат"/>
    <hyperlink ref="C142" r:id="rId141" tooltip="Завантажити сертифікат" display="Завантажити сертифікат"/>
    <hyperlink ref="C143" r:id="rId142" tooltip="Завантажити сертифікат" display="Завантажити сертифікат"/>
    <hyperlink ref="C144" r:id="rId143" tooltip="Завантажити сертифікат" display="Завантажити сертифікат"/>
    <hyperlink ref="C145" r:id="rId144" tooltip="Завантажити сертифікат" display="Завантажити сертифікат"/>
    <hyperlink ref="C146" r:id="rId145" tooltip="Завантажити сертифікат" display="Завантажити сертифікат"/>
    <hyperlink ref="C147" r:id="rId146" tooltip="Завантажити сертифікат" display="Завантажити сертифікат"/>
    <hyperlink ref="C148" r:id="rId147" tooltip="Завантажити сертифікат" display="Завантажити сертифікат"/>
    <hyperlink ref="C149" r:id="rId148" tooltip="Завантажити сертифікат" display="Завантажити сертифікат"/>
    <hyperlink ref="C150" r:id="rId149" tooltip="Завантажити сертифікат" display="Завантажити сертифікат"/>
    <hyperlink ref="C151" r:id="rId150" tooltip="Завантажити сертифікат" display="Завантажити сертифікат"/>
    <hyperlink ref="C152" r:id="rId151" tooltip="Завантажити сертифікат" display="Завантажити сертифікат"/>
    <hyperlink ref="C153" r:id="rId152" tooltip="Завантажити сертифікат" display="Завантажити сертифікат"/>
    <hyperlink ref="C154" r:id="rId153" tooltip="Завантажити сертифікат" display="Завантажити сертифікат"/>
    <hyperlink ref="C155" r:id="rId154" tooltip="Завантажити сертифікат" display="Завантажити сертифікат"/>
    <hyperlink ref="C156" r:id="rId155" tooltip="Завантажити сертифікат" display="Завантажити сертифікат"/>
    <hyperlink ref="C157" r:id="rId156" tooltip="Завантажити сертифікат" display="Завантажити сертифікат"/>
    <hyperlink ref="C158" r:id="rId157" tooltip="Завантажити сертифікат" display="Завантажити сертифікат"/>
    <hyperlink ref="C159" r:id="rId158" tooltip="Завантажити сертифікат" display="Завантажити сертифікат"/>
    <hyperlink ref="C160" r:id="rId159" tooltip="Завантажити сертифікат" display="Завантажити сертифікат"/>
    <hyperlink ref="C161" r:id="rId160" tooltip="Завантажити сертифікат" display="Завантажити сертифікат"/>
    <hyperlink ref="C162" r:id="rId161" tooltip="Завантажити сертифікат" display="Завантажити сертифікат"/>
    <hyperlink ref="C163" r:id="rId162" tooltip="Завантажити сертифікат" display="Завантажити сертифікат"/>
    <hyperlink ref="C164" r:id="rId163" tooltip="Завантажити сертифікат" display="Завантажити сертифікат"/>
    <hyperlink ref="C165" r:id="rId164" tooltip="Завантажити сертифікат" display="Завантажити сертифікат"/>
    <hyperlink ref="C166" r:id="rId165" tooltip="Завантажити сертифікат" display="Завантажити сертифікат"/>
    <hyperlink ref="C167" r:id="rId166" tooltip="Завантажити сертифікат" display="Завантажити сертифікат"/>
    <hyperlink ref="C168" r:id="rId167" tooltip="Завантажити сертифікат" display="Завантажити сертифікат"/>
    <hyperlink ref="C169" r:id="rId168" tooltip="Завантажити сертифікат" display="Завантажити сертифікат"/>
    <hyperlink ref="C170" r:id="rId169" tooltip="Завантажити сертифікат" display="Завантажити сертифікат"/>
    <hyperlink ref="C171" r:id="rId170" tooltip="Завантажити сертифікат" display="Завантажити сертифікат"/>
    <hyperlink ref="C172" r:id="rId171" tooltip="Завантажити сертифікат" display="Завантажити сертифікат"/>
    <hyperlink ref="C173" r:id="rId172" tooltip="Завантажити сертифікат" display="Завантажити сертифікат"/>
    <hyperlink ref="C174" r:id="rId173" tooltip="Завантажити сертифікат" display="Завантажити сертифікат"/>
    <hyperlink ref="C175" r:id="rId174" tooltip="Завантажити сертифікат" display="Завантажити сертифікат"/>
    <hyperlink ref="C176" r:id="rId175" tooltip="Завантажити сертифікат" display="Завантажити сертифікат"/>
    <hyperlink ref="C177" r:id="rId176" tooltip="Завантажити сертифікат" display="Завантажити сертифікат"/>
    <hyperlink ref="C178" r:id="rId177" tooltip="Завантажити сертифікат" display="Завантажити сертифікат"/>
    <hyperlink ref="C179" r:id="rId178" tooltip="Завантажити сертифікат" display="Завантажити сертифікат"/>
    <hyperlink ref="C180" r:id="rId179" tooltip="Завантажити сертифікат" display="Завантажити сертифікат"/>
    <hyperlink ref="C181" r:id="rId180" tooltip="Завантажити сертифікат" display="Завантажити сертифікат"/>
    <hyperlink ref="C182" r:id="rId181" tooltip="Завантажити сертифікат" display="Завантажити сертифікат"/>
    <hyperlink ref="C183" r:id="rId182" tooltip="Завантажити сертифікат" display="Завантажити сертифікат"/>
    <hyperlink ref="C184" r:id="rId183" tooltip="Завантажити сертифікат" display="Завантажити сертифікат"/>
    <hyperlink ref="C185" r:id="rId184" tooltip="Завантажити сертифікат" display="Завантажити сертифікат"/>
    <hyperlink ref="C186" r:id="rId185" tooltip="Завантажити сертифікат" display="Завантажити сертифікат"/>
    <hyperlink ref="C187" r:id="rId186" tooltip="Завантажити сертифікат" display="Завантажити сертифікат"/>
    <hyperlink ref="C188" r:id="rId187" tooltip="Завантажити сертифікат" display="Завантажити сертифікат"/>
    <hyperlink ref="C189" r:id="rId188" tooltip="Завантажити сертифікат" display="Завантажити сертифікат"/>
    <hyperlink ref="C190" r:id="rId189" tooltip="Завантажити сертифікат" display="Завантажити сертифікат"/>
    <hyperlink ref="C191" r:id="rId190" tooltip="Завантажити сертифікат" display="Завантажити сертифікат"/>
    <hyperlink ref="C192" r:id="rId191" tooltip="Завантажити сертифікат" display="Завантажити сертифікат"/>
    <hyperlink ref="C193" r:id="rId192" tooltip="Завантажити сертифікат" display="Завантажити сертифікат"/>
    <hyperlink ref="C194" r:id="rId193" tooltip="Завантажити сертифікат" display="Завантажити сертифікат"/>
    <hyperlink ref="C195" r:id="rId194" tooltip="Завантажити сертифікат" display="Завантажити сертифікат"/>
    <hyperlink ref="C196" r:id="rId195" tooltip="Завантажити сертифікат" display="Завантажити сертифікат"/>
    <hyperlink ref="C197" r:id="rId196" tooltip="Завантажити сертифікат" display="Завантажити сертифікат"/>
    <hyperlink ref="C198" r:id="rId197" tooltip="Завантажити сертифікат" display="Завантажити сертифікат"/>
    <hyperlink ref="C199" r:id="rId198" tooltip="Завантажити сертифікат" display="Завантажити сертифікат"/>
    <hyperlink ref="C200" r:id="rId199" tooltip="Завантажити сертифікат" display="Завантажити сертифікат"/>
    <hyperlink ref="C201" r:id="rId200" tooltip="Завантажити сертифікат" display="Завантажити сертифікат"/>
    <hyperlink ref="C202" r:id="rId201" tooltip="Завантажити сертифікат" display="Завантажити сертифікат"/>
    <hyperlink ref="C203" r:id="rId202" tooltip="Завантажити сертифікат" display="Завантажити сертифікат"/>
    <hyperlink ref="C204" r:id="rId203" tooltip="Завантажити сертифікат" display="Завантажити сертифікат"/>
    <hyperlink ref="C205" r:id="rId204" tooltip="Завантажити сертифікат" display="Завантажити сертифікат"/>
    <hyperlink ref="C206" r:id="rId205" tooltip="Завантажити сертифікат" display="Завантажити сертифікат"/>
    <hyperlink ref="C207" r:id="rId206" tooltip="Завантажити сертифікат" display="Завантажити сертифікат"/>
    <hyperlink ref="C208" r:id="rId207" tooltip="Завантажити сертифікат" display="Завантажити сертифікат"/>
    <hyperlink ref="C209" r:id="rId208" tooltip="Завантажити сертифікат" display="Завантажити сертифікат"/>
    <hyperlink ref="C210" r:id="rId209" tooltip="Завантажити сертифікат" display="Завантажити сертифікат"/>
    <hyperlink ref="C211" r:id="rId210" tooltip="Завантажити сертифікат" display="Завантажити сертифікат"/>
    <hyperlink ref="C212" r:id="rId211" tooltip="Завантажити сертифікат" display="Завантажити сертифікат"/>
    <hyperlink ref="C213" r:id="rId212" tooltip="Завантажити сертифікат" display="Завантажити сертифікат"/>
    <hyperlink ref="C214" r:id="rId213" tooltip="Завантажити сертифікат" display="Завантажити сертифікат"/>
    <hyperlink ref="C215" r:id="rId214" tooltip="Завантажити сертифікат" display="Завантажити сертифікат"/>
    <hyperlink ref="C216" r:id="rId215" tooltip="Завантажити сертифікат" display="Завантажити сертифікат"/>
    <hyperlink ref="C217" r:id="rId216" tooltip="Завантажити сертифікат" display="Завантажити сертифікат"/>
    <hyperlink ref="C218" r:id="rId217" tooltip="Завантажити сертифікат" display="Завантажити сертифікат"/>
    <hyperlink ref="C219" r:id="rId218" tooltip="Завантажити сертифікат" display="Завантажити сертифікат"/>
    <hyperlink ref="C220" r:id="rId219" tooltip="Завантажити сертифікат" display="Завантажити сертифікат"/>
    <hyperlink ref="C221" r:id="rId220" tooltip="Завантажити сертифікат" display="Завантажити сертифікат"/>
    <hyperlink ref="C222" r:id="rId221" tooltip="Завантажити сертифікат" display="Завантажити сертифікат"/>
    <hyperlink ref="C223" r:id="rId222" tooltip="Завантажити сертифікат" display="Завантажити сертифікат"/>
    <hyperlink ref="C224" r:id="rId223" tooltip="Завантажити сертифікат" display="Завантажити сертифікат"/>
    <hyperlink ref="C225" r:id="rId224" tooltip="Завантажити сертифікат" display="Завантажити сертифікат"/>
    <hyperlink ref="C226" r:id="rId225" tooltip="Завантажити сертифікат" display="Завантажити сертифікат"/>
    <hyperlink ref="C227" r:id="rId226" tooltip="Завантажити сертифікат" display="Завантажити сертифікат"/>
    <hyperlink ref="C228" r:id="rId227" tooltip="Завантажити сертифікат" display="Завантажити сертифікат"/>
    <hyperlink ref="C229" r:id="rId228" tooltip="Завантажити сертифікат" display="Завантажити сертифікат"/>
    <hyperlink ref="C230" r:id="rId229" tooltip="Завантажити сертифікат" display="Завантажити сертифікат"/>
    <hyperlink ref="C231" r:id="rId230" tooltip="Завантажити сертифікат" display="Завантажити сертифікат"/>
    <hyperlink ref="C232" r:id="rId231" tooltip="Завантажити сертифікат" display="Завантажити сертифікат"/>
    <hyperlink ref="C233" r:id="rId232" tooltip="Завантажити сертифікат" display="Завантажити сертифікат"/>
    <hyperlink ref="C234" r:id="rId233" tooltip="Завантажити сертифікат" display="Завантажити сертифікат"/>
    <hyperlink ref="C235" r:id="rId234" tooltip="Завантажити сертифікат" display="Завантажити сертифікат"/>
    <hyperlink ref="C236" r:id="rId235" tooltip="Завантажити сертифікат" display="Завантажити сертифікат"/>
    <hyperlink ref="C237" r:id="rId236" tooltip="Завантажити сертифікат" display="Завантажити сертифікат"/>
    <hyperlink ref="C238" r:id="rId237" tooltip="Завантажити сертифікат" display="Завантажити сертифікат"/>
    <hyperlink ref="C239" r:id="rId238" tooltip="Завантажити сертифікат" display="Завантажити сертифікат"/>
    <hyperlink ref="C240" r:id="rId239" tooltip="Завантажити сертифікат" display="Завантажити сертифікат"/>
    <hyperlink ref="C241" r:id="rId240" tooltip="Завантажити сертифікат" display="Завантажити сертифікат"/>
    <hyperlink ref="C242" r:id="rId241" tooltip="Завантажити сертифікат" display="Завантажити сертифікат"/>
    <hyperlink ref="C243" r:id="rId242" tooltip="Завантажити сертифікат" display="Завантажити сертифікат"/>
    <hyperlink ref="C244" r:id="rId243" tooltip="Завантажити сертифікат" display="Завантажити сертифікат"/>
    <hyperlink ref="C245" r:id="rId244" tooltip="Завантажити сертифікат" display="Завантажити сертифікат"/>
    <hyperlink ref="C246" r:id="rId245" tooltip="Завантажити сертифікат" display="Завантажити сертифікат"/>
    <hyperlink ref="C247" r:id="rId246" tooltip="Завантажити сертифікат" display="Завантажити сертифікат"/>
    <hyperlink ref="C248" r:id="rId247" tooltip="Завантажити сертифікат" display="Завантажити сертифікат"/>
    <hyperlink ref="C249" r:id="rId248" tooltip="Завантажити сертифікат" display="Завантажити сертифікат"/>
    <hyperlink ref="C250" r:id="rId249" tooltip="Завантажити сертифікат" display="Завантажити сертифікат"/>
    <hyperlink ref="C251" r:id="rId250" tooltip="Завантажити сертифікат" display="Завантажити сертифікат"/>
    <hyperlink ref="C252" r:id="rId251" tooltip="Завантажити сертифікат" display="Завантажити сертифікат"/>
    <hyperlink ref="C253" r:id="rId252" tooltip="Завантажити сертифікат" display="Завантажити сертифікат"/>
    <hyperlink ref="C254" r:id="rId253" tooltip="Завантажити сертифікат" display="Завантажити сертифікат"/>
    <hyperlink ref="C255" r:id="rId254" tooltip="Завантажити сертифікат" display="Завантажити сертифікат"/>
    <hyperlink ref="C256" r:id="rId255" tooltip="Завантажити сертифікат" display="Завантажити сертифікат"/>
    <hyperlink ref="C257" r:id="rId256" tooltip="Завантажити сертифікат" display="Завантажити сертифікат"/>
    <hyperlink ref="C258" r:id="rId257" tooltip="Завантажити сертифікат" display="Завантажити сертифікат"/>
    <hyperlink ref="C259" r:id="rId258" tooltip="Завантажити сертифікат" display="Завантажити сертифікат"/>
    <hyperlink ref="C260" r:id="rId259" tooltip="Завантажити сертифікат" display="Завантажити сертифікат"/>
    <hyperlink ref="C261" r:id="rId260" tooltip="Завантажити сертифікат" display="Завантажити сертифікат"/>
    <hyperlink ref="C262" r:id="rId261" tooltip="Завантажити сертифікат" display="Завантажити сертифікат"/>
    <hyperlink ref="C263" r:id="rId262" tooltip="Завантажити сертифікат" display="Завантажити сертифікат"/>
    <hyperlink ref="C264" r:id="rId263" tooltip="Завантажити сертифікат" display="Завантажити сертифікат"/>
    <hyperlink ref="C265" r:id="rId264" tooltip="Завантажити сертифікат" display="Завантажити сертифікат"/>
    <hyperlink ref="C266" r:id="rId265" tooltip="Завантажити сертифікат" display="Завантажити сертифікат"/>
    <hyperlink ref="C267" r:id="rId266" tooltip="Завантажити сертифікат" display="Завантажити сертифікат"/>
    <hyperlink ref="C268" r:id="rId267" tooltip="Завантажити сертифікат" display="Завантажити сертифікат"/>
    <hyperlink ref="C269" r:id="rId268" tooltip="Завантажити сертифікат" display="Завантажити сертифікат"/>
    <hyperlink ref="C270" r:id="rId269" tooltip="Завантажити сертифікат" display="Завантажити сертифікат"/>
    <hyperlink ref="C271" r:id="rId270" tooltip="Завантажити сертифікат" display="Завантажити сертифікат"/>
    <hyperlink ref="C272" r:id="rId271" tooltip="Завантажити сертифікат" display="Завантажити сертифікат"/>
    <hyperlink ref="C273" r:id="rId272" tooltip="Завантажити сертифікат" display="Завантажити сертифікат"/>
    <hyperlink ref="C274" r:id="rId273" tooltip="Завантажити сертифікат" display="Завантажити сертифікат"/>
    <hyperlink ref="C275" r:id="rId274" tooltip="Завантажити сертифікат" display="Завантажити сертифікат"/>
    <hyperlink ref="C276" r:id="rId275" tooltip="Завантажити сертифікат" display="Завантажити сертифікат"/>
    <hyperlink ref="C277" r:id="rId276" tooltip="Завантажити сертифікат" display="Завантажити сертифікат"/>
    <hyperlink ref="C278" r:id="rId277" tooltip="Завантажити сертифікат" display="Завантажити сертифікат"/>
    <hyperlink ref="C279" r:id="rId278" tooltip="Завантажити сертифікат" display="Завантажити сертифікат"/>
    <hyperlink ref="C280" r:id="rId279" tooltip="Завантажити сертифікат" display="Завантажити сертифікат"/>
    <hyperlink ref="C281" r:id="rId280" tooltip="Завантажити сертифікат" display="Завантажити сертифікат"/>
    <hyperlink ref="C282" r:id="rId281" tooltip="Завантажити сертифікат" display="Завантажити сертифікат"/>
    <hyperlink ref="C283" r:id="rId282" tooltip="Завантажити сертифікат" display="Завантажити сертифікат"/>
    <hyperlink ref="C284" r:id="rId283" tooltip="Завантажити сертифікат" display="Завантажити сертифікат"/>
    <hyperlink ref="C285" r:id="rId284" tooltip="Завантажити сертифікат" display="Завантажити сертифікат"/>
    <hyperlink ref="C286" r:id="rId285" tooltip="Завантажити сертифікат" display="Завантажити сертифікат"/>
    <hyperlink ref="C287" r:id="rId286" tooltip="Завантажити сертифікат" display="Завантажити сертифікат"/>
    <hyperlink ref="C288" r:id="rId287" tooltip="Завантажити сертифікат" display="Завантажити сертифікат"/>
    <hyperlink ref="C289" r:id="rId288" tooltip="Завантажити сертифікат" display="Завантажити сертифікат"/>
    <hyperlink ref="C290" r:id="rId289" tooltip="Завантажити сертифікат" display="Завантажити сертифікат"/>
    <hyperlink ref="C291" r:id="rId290" tooltip="Завантажити сертифікат" display="Завантажити сертифікат"/>
    <hyperlink ref="C292" r:id="rId291" tooltip="Завантажити сертифікат" display="Завантажити сертифікат"/>
    <hyperlink ref="C293" r:id="rId292" tooltip="Завантажити сертифікат" display="Завантажити сертифікат"/>
    <hyperlink ref="C294" r:id="rId293" tooltip="Завантажити сертифікат" display="Завантажити сертифікат"/>
    <hyperlink ref="C295" r:id="rId294" tooltip="Завантажити сертифікат" display="Завантажити сертифікат"/>
    <hyperlink ref="C296" r:id="rId295" tooltip="Завантажити сертифікат" display="Завантажити сертифікат"/>
    <hyperlink ref="C297" r:id="rId296" tooltip="Завантажити сертифікат" display="Завантажити сертифікат"/>
    <hyperlink ref="C298" r:id="rId297" tooltip="Завантажити сертифікат" display="Завантажити сертифікат"/>
    <hyperlink ref="C299" r:id="rId298" tooltip="Завантажити сертифікат" display="Завантажити сертифікат"/>
    <hyperlink ref="C300" r:id="rId299" tooltip="Завантажити сертифікат" display="Завантажити сертифікат"/>
    <hyperlink ref="C301" r:id="rId300" tooltip="Завантажити сертифікат" display="Завантажити сертифікат"/>
    <hyperlink ref="C302" r:id="rId301" tooltip="Завантажити сертифікат" display="Завантажити сертифікат"/>
    <hyperlink ref="C303" r:id="rId302" tooltip="Завантажити сертифікат" display="Завантажити сертифікат"/>
    <hyperlink ref="C304" r:id="rId303" tooltip="Завантажити сертифікат" display="Завантажити сертифікат"/>
    <hyperlink ref="C305" r:id="rId304" tooltip="Завантажити сертифікат" display="Завантажити сертифікат"/>
    <hyperlink ref="C306" r:id="rId305" tooltip="Завантажити сертифікат" display="Завантажити сертифікат"/>
    <hyperlink ref="C307" r:id="rId306" tooltip="Завантажити сертифікат" display="Завантажити сертифікат"/>
    <hyperlink ref="C308" r:id="rId307" tooltip="Завантажити сертифікат" display="Завантажити сертифікат"/>
    <hyperlink ref="C309" r:id="rId308" tooltip="Завантажити сертифікат" display="Завантажити сертифікат"/>
    <hyperlink ref="C310" r:id="rId309" tooltip="Завантажити сертифікат" display="Завантажити сертифікат"/>
    <hyperlink ref="C311" r:id="rId310" tooltip="Завантажити сертифікат" display="Завантажити сертифікат"/>
    <hyperlink ref="C312" r:id="rId311" tooltip="Завантажити сертифікат" display="Завантажити сертифікат"/>
    <hyperlink ref="C313" r:id="rId312" tooltip="Завантажити сертифікат" display="Завантажити сертифікат"/>
    <hyperlink ref="C314" r:id="rId313" tooltip="Завантажити сертифікат" display="Завантажити сертифікат"/>
    <hyperlink ref="C315" r:id="rId314" tooltip="Завантажити сертифікат" display="Завантажити сертифікат"/>
    <hyperlink ref="C316" r:id="rId315" tooltip="Завантажити сертифікат" display="Завантажити сертифікат"/>
    <hyperlink ref="C317" r:id="rId316" tooltip="Завантажити сертифікат" display="Завантажити сертифікат"/>
    <hyperlink ref="C318" r:id="rId317" tooltip="Завантажити сертифікат" display="Завантажити сертифікат"/>
    <hyperlink ref="C319" r:id="rId318" tooltip="Завантажити сертифікат" display="Завантажити сертифікат"/>
    <hyperlink ref="C320" r:id="rId319" tooltip="Завантажити сертифікат" display="Завантажити сертифікат"/>
    <hyperlink ref="C321" r:id="rId320" tooltip="Завантажити сертифікат" display="Завантажити сертифікат"/>
    <hyperlink ref="C322" r:id="rId321" tooltip="Завантажити сертифікат" display="Завантажити сертифікат"/>
    <hyperlink ref="C323" r:id="rId322" tooltip="Завантажити сертифікат" display="Завантажити сертифікат"/>
    <hyperlink ref="C324" r:id="rId323" tooltip="Завантажити сертифікат" display="Завантажити сертифікат"/>
    <hyperlink ref="C325" r:id="rId324" tooltip="Завантажити сертифікат" display="Завантажити сертифікат"/>
    <hyperlink ref="C326" r:id="rId325" tooltip="Завантажити сертифікат" display="Завантажити сертифікат"/>
    <hyperlink ref="C327" r:id="rId326" tooltip="Завантажити сертифікат" display="Завантажити сертифікат"/>
    <hyperlink ref="C328" r:id="rId327" tooltip="Завантажити сертифікат" display="Завантажити сертифікат"/>
    <hyperlink ref="C329" r:id="rId328" tooltip="Завантажити сертифікат" display="Завантажити сертифікат"/>
    <hyperlink ref="C330" r:id="rId329" tooltip="Завантажити сертифікат" display="Завантажити сертифікат"/>
    <hyperlink ref="C331" r:id="rId330" tooltip="Завантажити сертифікат" display="Завантажити сертифікат"/>
    <hyperlink ref="C332" r:id="rId331" tooltip="Завантажити сертифікат" display="Завантажити сертифікат"/>
    <hyperlink ref="C333" r:id="rId332" tooltip="Завантажити сертифікат" display="Завантажити сертифікат"/>
    <hyperlink ref="C334" r:id="rId333" tooltip="Завантажити сертифікат" display="Завантажити сертифікат"/>
    <hyperlink ref="C335" r:id="rId334" tooltip="Завантажити сертифікат" display="Завантажити сертифікат"/>
    <hyperlink ref="C336" r:id="rId335" tooltip="Завантажити сертифікат" display="Завантажити сертифікат"/>
    <hyperlink ref="C337" r:id="rId336" tooltip="Завантажити сертифікат" display="Завантажити сертифікат"/>
    <hyperlink ref="C338" r:id="rId337" tooltip="Завантажити сертифікат" display="Завантажити сертифікат"/>
    <hyperlink ref="C339" r:id="rId338" tooltip="Завантажити сертифікат" display="Завантажити сертифікат"/>
    <hyperlink ref="C340" r:id="rId339" tooltip="Завантажити сертифікат" display="Завантажити сертифікат"/>
    <hyperlink ref="C341" r:id="rId340" tooltip="Завантажити сертифікат" display="Завантажити сертифікат"/>
    <hyperlink ref="C342" r:id="rId341" tooltip="Завантажити сертифікат" display="Завантажити сертифікат"/>
    <hyperlink ref="C343" r:id="rId342" tooltip="Завантажити сертифікат" display="Завантажити сертифікат"/>
    <hyperlink ref="C344" r:id="rId343" tooltip="Завантажити сертифікат" display="Завантажити сертифікат"/>
    <hyperlink ref="C345" r:id="rId344" tooltip="Завантажити сертифікат" display="Завантажити сертифікат"/>
    <hyperlink ref="C346" r:id="rId345" tooltip="Завантажити сертифікат" display="Завантажити сертифікат"/>
    <hyperlink ref="C347" r:id="rId346" tooltip="Завантажити сертифікат" display="Завантажити сертифікат"/>
    <hyperlink ref="C348" r:id="rId347" tooltip="Завантажити сертифікат" display="Завантажити сертифікат"/>
    <hyperlink ref="C349" r:id="rId348" tooltip="Завантажити сертифікат" display="Завантажити сертифікат"/>
    <hyperlink ref="C350" r:id="rId349" tooltip="Завантажити сертифікат" display="Завантажити сертифікат"/>
    <hyperlink ref="C351" r:id="rId350" tooltip="Завантажити сертифікат" display="Завантажити сертифікат"/>
    <hyperlink ref="C352" r:id="rId351" tooltip="Завантажити сертифікат" display="Завантажити сертифікат"/>
    <hyperlink ref="C353" r:id="rId352" tooltip="Завантажити сертифікат" display="Завантажити сертифікат"/>
    <hyperlink ref="C354" r:id="rId353" tooltip="Завантажити сертифікат" display="Завантажити сертифікат"/>
    <hyperlink ref="C355" r:id="rId354" tooltip="Завантажити сертифікат" display="Завантажити сертифікат"/>
    <hyperlink ref="C356" r:id="rId355" tooltip="Завантажити сертифікат" display="Завантажити сертифікат"/>
    <hyperlink ref="C357" r:id="rId356" tooltip="Завантажити сертифікат" display="Завантажити сертифікат"/>
    <hyperlink ref="C358" r:id="rId357" tooltip="Завантажити сертифікат" display="Завантажити сертифікат"/>
    <hyperlink ref="C359" r:id="rId358" tooltip="Завантажити сертифікат" display="Завантажити сертифікат"/>
    <hyperlink ref="C360" r:id="rId359" tooltip="Завантажити сертифікат" display="Завантажити сертифікат"/>
    <hyperlink ref="C361" r:id="rId360" tooltip="Завантажити сертифікат" display="Завантажити сертифікат"/>
    <hyperlink ref="C362" r:id="rId361" tooltip="Завантажити сертифікат" display="Завантажити сертифікат"/>
    <hyperlink ref="C363" r:id="rId362" tooltip="Завантажити сертифікат" display="Завантажити сертифікат"/>
    <hyperlink ref="C364" r:id="rId363" tooltip="Завантажити сертифікат" display="Завантажити сертифікат"/>
    <hyperlink ref="C365" r:id="rId364" tooltip="Завантажити сертифікат" display="Завантажити сертифікат"/>
    <hyperlink ref="C366" r:id="rId365" tooltip="Завантажити сертифікат" display="Завантажити сертифікат"/>
    <hyperlink ref="C367" r:id="rId366" tooltip="Завантажити сертифікат" display="Завантажити сертифікат"/>
    <hyperlink ref="C368" r:id="rId367" tooltip="Завантажити сертифікат" display="Завантажити сертифікат"/>
    <hyperlink ref="C369" r:id="rId368" tooltip="Завантажити сертифікат" display="Завантажити сертифікат"/>
    <hyperlink ref="C370" r:id="rId369" tooltip="Завантажити сертифікат" display="Завантажити сертифікат"/>
    <hyperlink ref="C371" r:id="rId370" tooltip="Завантажити сертифікат" display="Завантажити сертифікат"/>
    <hyperlink ref="C372" r:id="rId371" tooltip="Завантажити сертифікат" display="Завантажити сертифікат"/>
    <hyperlink ref="C373" r:id="rId372" tooltip="Завантажити сертифікат" display="Завантажити сертифікат"/>
    <hyperlink ref="C374" r:id="rId373" tooltip="Завантажити сертифікат" display="Завантажити сертифікат"/>
    <hyperlink ref="C375" r:id="rId374" tooltip="Завантажити сертифікат" display="Завантажити сертифікат"/>
    <hyperlink ref="C376" r:id="rId375" tooltip="Завантажити сертифікат" display="Завантажити сертифікат"/>
    <hyperlink ref="C377" r:id="rId376" tooltip="Завантажити сертифікат" display="Завантажити сертифікат"/>
    <hyperlink ref="C378" r:id="rId377" tooltip="Завантажити сертифікат" display="Завантажити сертифікат"/>
    <hyperlink ref="C379" r:id="rId378" tooltip="Завантажити сертифікат" display="Завантажити сертифікат"/>
    <hyperlink ref="C380" r:id="rId379" tooltip="Завантажити сертифікат" display="Завантажити сертифікат"/>
    <hyperlink ref="C381" r:id="rId380" tooltip="Завантажити сертифікат" display="Завантажити сертифікат"/>
    <hyperlink ref="C382" r:id="rId381" tooltip="Завантажити сертифікат" display="Завантажити сертифікат"/>
    <hyperlink ref="C383" r:id="rId382" tooltip="Завантажити сертифікат" display="Завантажити сертифікат"/>
    <hyperlink ref="C384" r:id="rId383" tooltip="Завантажити сертифікат" display="Завантажити сертифікат"/>
    <hyperlink ref="C385" r:id="rId384" tooltip="Завантажити сертифікат" display="Завантажити сертифікат"/>
    <hyperlink ref="C386" r:id="rId385" tooltip="Завантажити сертифікат" display="Завантажити сертифікат"/>
    <hyperlink ref="C387" r:id="rId386" tooltip="Завантажити сертифікат" display="Завантажити сертифікат"/>
    <hyperlink ref="C388" r:id="rId387" tooltip="Завантажити сертифікат" display="Завантажити сертифікат"/>
    <hyperlink ref="C389" r:id="rId388" tooltip="Завантажити сертифікат" display="Завантажити сертифікат"/>
    <hyperlink ref="C390" r:id="rId389" tooltip="Завантажити сертифікат" display="Завантажити сертифікат"/>
    <hyperlink ref="C391" r:id="rId390" tooltip="Завантажити сертифікат" display="Завантажити сертифікат"/>
    <hyperlink ref="C392" r:id="rId391" tooltip="Завантажити сертифікат" display="Завантажити сертифікат"/>
    <hyperlink ref="C393" r:id="rId392" tooltip="Завантажити сертифікат" display="Завантажити сертифікат"/>
    <hyperlink ref="C394" r:id="rId393" tooltip="Завантажити сертифікат" display="Завантажити сертифікат"/>
    <hyperlink ref="C395" r:id="rId394" tooltip="Завантажити сертифікат" display="Завантажити сертифікат"/>
    <hyperlink ref="C396" r:id="rId395" tooltip="Завантажити сертифікат" display="Завантажити сертифікат"/>
    <hyperlink ref="C397" r:id="rId396" tooltip="Завантажити сертифікат" display="Завантажити сертифікат"/>
    <hyperlink ref="C398" r:id="rId397" tooltip="Завантажити сертифікат" display="Завантажити сертифікат"/>
    <hyperlink ref="C399" r:id="rId398" tooltip="Завантажити сертифікат" display="Завантажити сертифікат"/>
    <hyperlink ref="C400" r:id="rId399" tooltip="Завантажити сертифікат" display="Завантажити сертифікат"/>
    <hyperlink ref="C401" r:id="rId400" tooltip="Завантажити сертифікат" display="Завантажити сертифікат"/>
    <hyperlink ref="C402" r:id="rId401" tooltip="Завантажити сертифікат" display="Завантажити сертифікат"/>
    <hyperlink ref="C403" r:id="rId402" tooltip="Завантажити сертифікат" display="Завантажити сертифікат"/>
    <hyperlink ref="C404" r:id="rId403" tooltip="Завантажити сертифікат" display="Завантажити сертифікат"/>
    <hyperlink ref="C405" r:id="rId404" tooltip="Завантажити сертифікат" display="Завантажити сертифікат"/>
    <hyperlink ref="C406" r:id="rId405" tooltip="Завантажити сертифікат" display="Завантажити сертифікат"/>
    <hyperlink ref="C407" r:id="rId406" tooltip="Завантажити сертифікат" display="Завантажити сертифікат"/>
    <hyperlink ref="C408" r:id="rId407" tooltip="Завантажити сертифікат" display="Завантажити сертифікат"/>
    <hyperlink ref="C409" r:id="rId408" tooltip="Завантажити сертифікат" display="Завантажити сертифікат"/>
    <hyperlink ref="C410" r:id="rId409" tooltip="Завантажити сертифікат" display="Завантажити сертифікат"/>
    <hyperlink ref="C411" r:id="rId410" tooltip="Завантажити сертифікат" display="Завантажити сертифікат"/>
    <hyperlink ref="C412" r:id="rId411" tooltip="Завантажити сертифікат" display="Завантажити сертифікат"/>
    <hyperlink ref="C413" r:id="rId412" tooltip="Завантажити сертифікат" display="Завантажити сертифікат"/>
    <hyperlink ref="C414" r:id="rId413" tooltip="Завантажити сертифікат" display="Завантажити сертифікат"/>
    <hyperlink ref="C415" r:id="rId414" tooltip="Завантажити сертифікат" display="Завантажити сертифікат"/>
    <hyperlink ref="C416" r:id="rId415" tooltip="Завантажити сертифікат" display="Завантажити сертифікат"/>
    <hyperlink ref="C417" r:id="rId416" tooltip="Завантажити сертифікат" display="Завантажити сертифікат"/>
    <hyperlink ref="C418" r:id="rId417" tooltip="Завантажити сертифікат" display="Завантажити сертифікат"/>
    <hyperlink ref="C419" r:id="rId418" tooltip="Завантажити сертифікат" display="Завантажити сертифікат"/>
    <hyperlink ref="C420" r:id="rId419" tooltip="Завантажити сертифікат" display="Завантажити сертифікат"/>
    <hyperlink ref="C421" r:id="rId420" tooltip="Завантажити сертифікат" display="Завантажити сертифікат"/>
    <hyperlink ref="C422" r:id="rId421" tooltip="Завантажити сертифікат" display="Завантажити сертифікат"/>
    <hyperlink ref="C423" r:id="rId422" tooltip="Завантажити сертифікат" display="Завантажити сертифікат"/>
    <hyperlink ref="C424" r:id="rId423" tooltip="Завантажити сертифікат" display="Завантажити сертифікат"/>
    <hyperlink ref="C425" r:id="rId424" tooltip="Завантажити сертифікат" display="Завантажити сертифікат"/>
    <hyperlink ref="C426" r:id="rId425" tooltip="Завантажити сертифікат" display="Завантажити сертифікат"/>
    <hyperlink ref="C427" r:id="rId426" tooltip="Завантажити сертифікат" display="Завантажити сертифікат"/>
    <hyperlink ref="C428" r:id="rId427" tooltip="Завантажити сертифікат" display="Завантажити сертифікат"/>
    <hyperlink ref="C429" r:id="rId428" tooltip="Завантажити сертифікат" display="Завантажити сертифікат"/>
    <hyperlink ref="C430" r:id="rId429" tooltip="Завантажити сертифікат" display="Завантажити сертифікат"/>
    <hyperlink ref="C431" r:id="rId430" tooltip="Завантажити сертифікат" display="Завантажити сертифікат"/>
    <hyperlink ref="C432" r:id="rId431" tooltip="Завантажити сертифікат" display="Завантажити сертифікат"/>
    <hyperlink ref="C433" r:id="rId432" tooltip="Завантажити сертифікат" display="Завантажити сертифікат"/>
    <hyperlink ref="C434" r:id="rId433" tooltip="Завантажити сертифікат" display="Завантажити сертифікат"/>
    <hyperlink ref="C435" r:id="rId434" tooltip="Завантажити сертифікат" display="Завантажити сертифікат"/>
    <hyperlink ref="C436" r:id="rId435" tooltip="Завантажити сертифікат" display="Завантажити сертифікат"/>
    <hyperlink ref="C437" r:id="rId436" tooltip="Завантажити сертифікат" display="Завантажити сертифікат"/>
    <hyperlink ref="C438" r:id="rId437" tooltip="Завантажити сертифікат" display="Завантажити сертифікат"/>
    <hyperlink ref="C439" r:id="rId438" tooltip="Завантажити сертифікат" display="Завантажити сертифікат"/>
    <hyperlink ref="C440" r:id="rId439" tooltip="Завантажити сертифікат" display="Завантажити сертифікат"/>
    <hyperlink ref="C441" r:id="rId440" tooltip="Завантажити сертифікат" display="Завантажити сертифікат"/>
    <hyperlink ref="C442" r:id="rId441" tooltip="Завантажити сертифікат" display="Завантажити сертифікат"/>
    <hyperlink ref="C443" r:id="rId442" tooltip="Завантажити сертифікат" display="Завантажити сертифікат"/>
    <hyperlink ref="C444" r:id="rId443" tooltip="Завантажити сертифікат" display="Завантажити сертифікат"/>
    <hyperlink ref="C445" r:id="rId444" tooltip="Завантажити сертифікат" display="Завантажити сертифікат"/>
    <hyperlink ref="C446" r:id="rId445" tooltip="Завантажити сертифікат" display="Завантажити сертифікат"/>
    <hyperlink ref="C447" r:id="rId446" tooltip="Завантажити сертифікат" display="Завантажити сертифікат"/>
    <hyperlink ref="C448" r:id="rId447" tooltip="Завантажити сертифікат" display="Завантажити сертифікат"/>
    <hyperlink ref="C449" r:id="rId448" tooltip="Завантажити сертифікат" display="Завантажити сертифікат"/>
    <hyperlink ref="C450" r:id="rId449" tooltip="Завантажити сертифікат" display="Завантажити сертифікат"/>
    <hyperlink ref="C451" r:id="rId450" tooltip="Завантажити сертифікат" display="Завантажити сертифікат"/>
    <hyperlink ref="C452" r:id="rId451" tooltip="Завантажити сертифікат" display="Завантажити сертифікат"/>
    <hyperlink ref="C453" r:id="rId452" tooltip="Завантажити сертифікат" display="Завантажити сертифікат"/>
    <hyperlink ref="C454" r:id="rId453" tooltip="Завантажити сертифікат" display="Завантажити сертифікат"/>
    <hyperlink ref="C455" r:id="rId454" tooltip="Завантажити сертифікат" display="Завантажити сертифікат"/>
    <hyperlink ref="C456" r:id="rId455" tooltip="Завантажити сертифікат" display="Завантажити сертифікат"/>
    <hyperlink ref="C457" r:id="rId456" tooltip="Завантажити сертифікат" display="Завантажити сертифікат"/>
    <hyperlink ref="C458" r:id="rId457" tooltip="Завантажити сертифікат" display="Завантажити сертифікат"/>
    <hyperlink ref="C459" r:id="rId458" tooltip="Завантажити сертифікат" display="Завантажити сертифікат"/>
    <hyperlink ref="C460" r:id="rId459" tooltip="Завантажити сертифікат" display="Завантажити сертифікат"/>
    <hyperlink ref="C461" r:id="rId460" tooltip="Завантажити сертифікат" display="Завантажити сертифікат"/>
    <hyperlink ref="C462" r:id="rId461" tooltip="Завантажити сертифікат" display="Завантажити сертифікат"/>
    <hyperlink ref="C463" r:id="rId462" tooltip="Завантажити сертифікат" display="Завантажити сертифікат"/>
    <hyperlink ref="C464" r:id="rId463" tooltip="Завантажити сертифікат" display="Завантажити сертифікат"/>
    <hyperlink ref="C465" r:id="rId464" tooltip="Завантажити сертифікат" display="Завантажити сертифікат"/>
    <hyperlink ref="C466" r:id="rId465" tooltip="Завантажити сертифікат" display="Завантажити сертифікат"/>
    <hyperlink ref="C467" r:id="rId466" tooltip="Завантажити сертифікат" display="Завантажити сертифікат"/>
    <hyperlink ref="C468" r:id="rId467" tooltip="Завантажити сертифікат" display="Завантажити сертифікат"/>
    <hyperlink ref="C469" r:id="rId468" tooltip="Завантажити сертифікат" display="Завантажити сертифікат"/>
    <hyperlink ref="C470" r:id="rId469" tooltip="Завантажити сертифікат" display="Завантажити сертифікат"/>
    <hyperlink ref="C471" r:id="rId470" tooltip="Завантажити сертифікат" display="Завантажити сертифікат"/>
    <hyperlink ref="C472" r:id="rId471" tooltip="Завантажити сертифікат" display="Завантажити сертифікат"/>
    <hyperlink ref="C473" r:id="rId472" tooltip="Завантажити сертифікат" display="Завантажити сертифікат"/>
    <hyperlink ref="C474" r:id="rId473" tooltip="Завантажити сертифікат" display="Завантажити сертифікат"/>
    <hyperlink ref="C475" r:id="rId474" tooltip="Завантажити сертифікат" display="Завантажити сертифікат"/>
    <hyperlink ref="C476" r:id="rId475" tooltip="Завантажити сертифікат" display="Завантажити сертифікат"/>
    <hyperlink ref="C477" r:id="rId476" tooltip="Завантажити сертифікат" display="Завантажити сертифікат"/>
    <hyperlink ref="C478" r:id="rId477" tooltip="Завантажити сертифікат" display="Завантажити сертифікат"/>
    <hyperlink ref="C479" r:id="rId478" tooltip="Завантажити сертифікат" display="Завантажити сертифікат"/>
    <hyperlink ref="C480" r:id="rId479" tooltip="Завантажити сертифікат" display="Завантажити сертифікат"/>
    <hyperlink ref="C481" r:id="rId480" tooltip="Завантажити сертифікат" display="Завантажити сертифікат"/>
    <hyperlink ref="C482" r:id="rId481" tooltip="Завантажити сертифікат" display="Завантажити сертифікат"/>
    <hyperlink ref="C483" r:id="rId482" tooltip="Завантажити сертифікат" display="Завантажити сертифікат"/>
    <hyperlink ref="C484" r:id="rId483" tooltip="Завантажити сертифікат" display="Завантажити сертифікат"/>
    <hyperlink ref="C485" r:id="rId484" tooltip="Завантажити сертифікат" display="Завантажити сертифікат"/>
    <hyperlink ref="C486" r:id="rId485" tooltip="Завантажити сертифікат" display="Завантажити сертифікат"/>
    <hyperlink ref="C487" r:id="rId486" tooltip="Завантажити сертифікат" display="Завантажити сертифікат"/>
    <hyperlink ref="C488" r:id="rId487" tooltip="Завантажити сертифікат" display="Завантажити сертифікат"/>
    <hyperlink ref="C489" r:id="rId488" tooltip="Завантажити сертифікат" display="Завантажити сертифікат"/>
    <hyperlink ref="C490" r:id="rId489" tooltip="Завантажити сертифікат" display="Завантажити сертифікат"/>
    <hyperlink ref="C491" r:id="rId490" tooltip="Завантажити сертифікат" display="Завантажити сертифікат"/>
    <hyperlink ref="C492" r:id="rId491" tooltip="Завантажити сертифікат" display="Завантажити сертифікат"/>
    <hyperlink ref="C493" r:id="rId492" tooltip="Завантажити сертифікат" display="Завантажити сертифікат"/>
    <hyperlink ref="C494" r:id="rId493" tooltip="Завантажити сертифікат" display="Завантажити сертифікат"/>
    <hyperlink ref="C495" r:id="rId494" tooltip="Завантажити сертифікат" display="Завантажити сертифікат"/>
    <hyperlink ref="C496" r:id="rId495" tooltip="Завантажити сертифікат" display="Завантажити сертифікат"/>
    <hyperlink ref="C497" r:id="rId496" tooltip="Завантажити сертифікат" display="Завантажити сертифікат"/>
    <hyperlink ref="C498" r:id="rId497" tooltip="Завантажити сертифікат" display="Завантажити сертифікат"/>
    <hyperlink ref="C499" r:id="rId498" tooltip="Завантажити сертифікат" display="Завантажити сертифікат"/>
    <hyperlink ref="C500" r:id="rId499" tooltip="Завантажити сертифікат" display="Завантажити сертифікат"/>
    <hyperlink ref="C501" r:id="rId500" tooltip="Завантажити сертифікат" display="Завантажити сертифікат"/>
    <hyperlink ref="C502" r:id="rId501" tooltip="Завантажити сертифікат" display="Завантажити сертифікат"/>
    <hyperlink ref="C503" r:id="rId502" tooltip="Завантажити сертифікат" display="Завантажити сертифікат"/>
    <hyperlink ref="C504" r:id="rId503" tooltip="Завантажити сертифікат" display="Завантажити сертифікат"/>
    <hyperlink ref="C505" r:id="rId504" tooltip="Завантажити сертифікат" display="Завантажити сертифікат"/>
    <hyperlink ref="C506" r:id="rId505" tooltip="Завантажити сертифікат" display="Завантажити сертифікат"/>
    <hyperlink ref="C507" r:id="rId506" tooltip="Завантажити сертифікат" display="Завантажити сертифікат"/>
    <hyperlink ref="C508" r:id="rId507" tooltip="Завантажити сертифікат" display="Завантажити сертифікат"/>
    <hyperlink ref="C509" r:id="rId508" tooltip="Завантажити сертифікат" display="Завантажити сертифікат"/>
    <hyperlink ref="C510" r:id="rId509" tooltip="Завантажити сертифікат" display="Завантажити сертифікат"/>
    <hyperlink ref="C511" r:id="rId510" tooltip="Завантажити сертифікат" display="Завантажити сертифікат"/>
    <hyperlink ref="C512" r:id="rId511" tooltip="Завантажити сертифікат" display="Завантажити сертифікат"/>
    <hyperlink ref="C513" r:id="rId512" tooltip="Завантажити сертифікат" display="Завантажити сертифікат"/>
    <hyperlink ref="C514" r:id="rId513" tooltip="Завантажити сертифікат" display="Завантажити сертифікат"/>
    <hyperlink ref="C515" r:id="rId514" tooltip="Завантажити сертифікат" display="Завантажити сертифікат"/>
    <hyperlink ref="C516" r:id="rId515" tooltip="Завантажити сертифікат" display="Завантажити сертифікат"/>
    <hyperlink ref="C517" r:id="rId516" tooltip="Завантажити сертифікат" display="Завантажити сертифікат"/>
    <hyperlink ref="C518" r:id="rId517" tooltip="Завантажити сертифікат" display="Завантажити сертифікат"/>
    <hyperlink ref="C519" r:id="rId518" tooltip="Завантажити сертифікат" display="Завантажити сертифікат"/>
    <hyperlink ref="C520" r:id="rId519" tooltip="Завантажити сертифікат" display="Завантажити сертифікат"/>
    <hyperlink ref="C521" r:id="rId520" tooltip="Завантажити сертифікат" display="Завантажити сертифікат"/>
    <hyperlink ref="C522" r:id="rId521" tooltip="Завантажити сертифікат" display="Завантажити сертифікат"/>
    <hyperlink ref="C523" r:id="rId522" tooltip="Завантажити сертифікат" display="Завантажити сертифікат"/>
    <hyperlink ref="C524" r:id="rId523" tooltip="Завантажити сертифікат" display="Завантажити сертифікат"/>
    <hyperlink ref="C525" r:id="rId524" tooltip="Завантажити сертифікат" display="Завантажити сертифікат"/>
    <hyperlink ref="C526" r:id="rId525" tooltip="Завантажити сертифікат" display="Завантажити сертифікат"/>
    <hyperlink ref="C527" r:id="rId526" tooltip="Завантажити сертифікат" display="Завантажити сертифікат"/>
    <hyperlink ref="C528" r:id="rId527" tooltip="Завантажити сертифікат" display="Завантажити сертифікат"/>
    <hyperlink ref="C529" r:id="rId528" tooltip="Завантажити сертифікат" display="Завантажити сертифікат"/>
    <hyperlink ref="C530" r:id="rId529" tooltip="Завантажити сертифікат" display="Завантажити сертифікат"/>
    <hyperlink ref="C531" r:id="rId530" tooltip="Завантажити сертифікат" display="Завантажити сертифікат"/>
    <hyperlink ref="C532" r:id="rId531" tooltip="Завантажити сертифікат" display="Завантажити сертифікат"/>
    <hyperlink ref="C533" r:id="rId532" tooltip="Завантажити сертифікат" display="Завантажити сертифікат"/>
    <hyperlink ref="C534" r:id="rId533" tooltip="Завантажити сертифікат" display="Завантажити сертифікат"/>
    <hyperlink ref="C535" r:id="rId534" tooltip="Завантажити сертифікат" display="Завантажити сертифікат"/>
    <hyperlink ref="C536" r:id="rId535" tooltip="Завантажити сертифікат" display="Завантажити сертифікат"/>
    <hyperlink ref="C537" r:id="rId536" tooltip="Завантажити сертифікат" display="Завантажити сертифікат"/>
    <hyperlink ref="C538" r:id="rId537" tooltip="Завантажити сертифікат" display="Завантажити сертифікат"/>
    <hyperlink ref="C539" r:id="rId538" tooltip="Завантажити сертифікат" display="Завантажити сертифікат"/>
    <hyperlink ref="C540" r:id="rId539" tooltip="Завантажити сертифікат" display="Завантажити сертифікат"/>
    <hyperlink ref="C541" r:id="rId540" tooltip="Завантажити сертифікат" display="Завантажити сертифікат"/>
    <hyperlink ref="C542" r:id="rId541" tooltip="Завантажити сертифікат" display="Завантажити сертифікат"/>
    <hyperlink ref="C543" r:id="rId542" tooltip="Завантажити сертифікат" display="Завантажити сертифікат"/>
    <hyperlink ref="C544" r:id="rId543" tooltip="Завантажити сертифікат" display="Завантажити сертифікат"/>
    <hyperlink ref="C545" r:id="rId544" tooltip="Завантажити сертифікат" display="Завантажити сертифікат"/>
    <hyperlink ref="C546" r:id="rId545" tooltip="Завантажити сертифікат" display="Завантажити сертифікат"/>
    <hyperlink ref="C547" r:id="rId546" tooltip="Завантажити сертифікат" display="Завантажити сертифікат"/>
    <hyperlink ref="C548" r:id="rId547" tooltip="Завантажити сертифікат" display="Завантажити сертифікат"/>
    <hyperlink ref="C549" r:id="rId548" tooltip="Завантажити сертифікат" display="Завантажити сертифікат"/>
    <hyperlink ref="C550" r:id="rId549" tooltip="Завантажити сертифікат" display="Завантажити сертифікат"/>
  </hyperlinks>
  <pageMargins left="0.7" right="0.7" top="0.75" bottom="0.75" header="0.3" footer="0.3"/>
  <pageSetup orientation="portrait" r:id="rId5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2025-01-02T15:05:42Z</dcterms:created>
  <dcterms:modified xsi:type="dcterms:W3CDTF">2025-01-07T11:36:12Z</dcterms:modified>
  <cp:category/>
</cp:coreProperties>
</file>