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Найактивніші заклади освіти\Найактивніші ПРОФТЕХИ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114" i="1" l="1"/>
  <c r="C113" i="1"/>
  <c r="C112" i="1" l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<sst xmlns="http://schemas.openxmlformats.org/spreadsheetml/2006/main" count="116" uniqueCount="115">
  <si>
    <t>Професійно-технічне училище №44 м.Миргорода</t>
  </si>
  <si>
    <t xml:space="preserve">Зборівський фаховий коледж тернопільського національного технічного університету імені Івана Пулюя </t>
  </si>
  <si>
    <t xml:space="preserve">Боринський професійний ліцей народних промислів і ремесел </t>
  </si>
  <si>
    <t xml:space="preserve">Харківське вище професійне училище сфери послуг </t>
  </si>
  <si>
    <t>Кропивницьке ВПУ</t>
  </si>
  <si>
    <t>Колківський центр професійної освіти</t>
  </si>
  <si>
    <t xml:space="preserve">Криворізький професійний транспортно металургійний ліцей </t>
  </si>
  <si>
    <t xml:space="preserve">Київський професійний коледж автомобільного транспорту та будівельної механізації </t>
  </si>
  <si>
    <t>ДНЗ "Міжрегіональне вище професійне училище з поліграфії та інформаційних технологій"</t>
  </si>
  <si>
    <t xml:space="preserve">Вище професійне училище 25, м. Хмельницького </t>
  </si>
  <si>
    <t>Вище професійне училище №7 м. Калуша</t>
  </si>
  <si>
    <t>Державний навчальний заклад "Запорізький професійний ліцей сервісу"</t>
  </si>
  <si>
    <t>ТВПУ ресторанного сервісу і торгівлі</t>
  </si>
  <si>
    <t>ДПТНЗ "Кам'янський центр підготовки та перепідготовки робітничих кадрів будівництва та автотранспорту"</t>
  </si>
  <si>
    <t>Професійно-технічне училище №88</t>
  </si>
  <si>
    <t>Державний навчальний заклад "Центр професійно-технічної освіти №1 м. Вінниці"</t>
  </si>
  <si>
    <t xml:space="preserve">Криворізький професійний ліцей </t>
  </si>
  <si>
    <t>Державний навчальний заклад "Жашківський аграрно-технологічний професійний ліцей"</t>
  </si>
  <si>
    <t>Державний професійно-технічний навчальний заклад "Шосткинське вище професійне училище"</t>
  </si>
  <si>
    <t>Лозівський центр професійної освіти Харківської області</t>
  </si>
  <si>
    <t>Багатопрофільний регіональний центр професійної освіти у Черкаській області</t>
  </si>
  <si>
    <t>Комунальний заклад освіти "Межівське професійно-технічне училище" Дніпропетровської обласної ради</t>
  </si>
  <si>
    <t>Зеленодольський професійний ліцей</t>
  </si>
  <si>
    <t>КОМУНАЛЬНИЙ ЗАКЛАД ОСВІТИ "ПОКРОВСЬКИЙ ЦЕНТР ПІДГОТОВКИ І ПЕРЕПІДГОТОВКИ РОБІТНИЧИХ КАДРІВ" ДНІПРОПЕТРОВСЬКОЇ ОБЛАСНОЇ РАДИ"</t>
  </si>
  <si>
    <t>Державний навчальний заклад "Ярмолинецький агропромисловий центр професійної освіти"</t>
  </si>
  <si>
    <t xml:space="preserve">ДНЗ ЦПТО 1 м Вінниці </t>
  </si>
  <si>
    <t xml:space="preserve">Перещепинський професійний ліцей </t>
  </si>
  <si>
    <t>Державний професійно-технічний навчальний заклад "Сумське вище професійне училище будівництва і дизайну"</t>
  </si>
  <si>
    <t>Арбузинський професійний аграрний ліцей</t>
  </si>
  <si>
    <t xml:space="preserve">ТВПУ ресторанного сервісу і торгівлі </t>
  </si>
  <si>
    <t>ДПТНЗ "Кам'янський ЦППРК"</t>
  </si>
  <si>
    <t>Державний професійно-технічний навчальний заклад "Сарненський професійний аграрний ліцей"</t>
  </si>
  <si>
    <t>Державний навчальний заклад "Вище професійне училище №7 м.Вінниці"</t>
  </si>
  <si>
    <t>КЗО "Покровське вище професійне училище"ДОР"</t>
  </si>
  <si>
    <t>Державний навчальний заклад "Львівське вище професійне художнє училище"</t>
  </si>
  <si>
    <t>Комунальний заклад освіти "Апостолівський центр підготовки та перепідготовки робітничих кадрів" Дніпропетровської обласної ради</t>
  </si>
  <si>
    <t>"Західно-Дніпровський центр професійно-технічної освіти"</t>
  </si>
  <si>
    <t>Державний професійно-технічний навчальний заклад "Вінницьке міжрегіональне вище професійне училище"</t>
  </si>
  <si>
    <t>Комунальний заклад "Перечинський професійний ліцей" Закарпатської обласної ради</t>
  </si>
  <si>
    <t>Вище професійне училище №42 м. Погребище</t>
  </si>
  <si>
    <t>Київський професійний коледж з посиленою військовою та фізичною підготовкою</t>
  </si>
  <si>
    <t>Державний професійно-технічний заклад "Козятинське міжрегіональне вище професійне училище залізничного транспорту"</t>
  </si>
  <si>
    <t>Державний професійно-технічний навчальний заклад "Чернівецький професійний ліцей залізничного транспорту"</t>
  </si>
  <si>
    <t>Комунальний заклад освіти "Томаківський професійний аграрний ліцей" Дніпропетровської обласної ради"</t>
  </si>
  <si>
    <t>Вище професійне училище №13 м.Івано-Франківська</t>
  </si>
  <si>
    <t>Бердичівський фаховий коледж підприємництва економіки та права</t>
  </si>
  <si>
    <t xml:space="preserve">Могилів-Подільський монтажно-економічний фаховий коледж </t>
  </si>
  <si>
    <t>ВСП "Львівський поліграфічний фаховий коледж УАД"</t>
  </si>
  <si>
    <t>Бердичівський фаховий коледж промисловості, економіки та права</t>
  </si>
  <si>
    <t xml:space="preserve">Самбірський фаховий коледж економіки та інформаційних технологій </t>
  </si>
  <si>
    <t>Чернівецький індустріальний фаховий коледж</t>
  </si>
  <si>
    <t>Відокремлений структурний підрозділ "Чортківський фаховий коледж економіки та підприємництва Західноукраїнського національного університету"</t>
  </si>
  <si>
    <t>Дніпровський фаховий коледж енергетичних та інформаційних технологій</t>
  </si>
  <si>
    <t>Відокремлений структурний підрозділ "Золотоніський фаховий коледж ветеринарної медицини Білоцерківського національного аграрного університету"</t>
  </si>
  <si>
    <t>Івано-Франківський фаховий коледж технологій та бізнесу</t>
  </si>
  <si>
    <t>Відокремлений структурний підрозділ "Технологічний фаховий коледж Дніпровського державного аграрно-економічного університету"</t>
  </si>
  <si>
    <t xml:space="preserve">Кропивницький фаховий коледж харчування та торгівлі </t>
  </si>
  <si>
    <t xml:space="preserve">Харківський соціально-економічний фаховий коледж </t>
  </si>
  <si>
    <t>Новокаховський приладобудівний фаховий коледж</t>
  </si>
  <si>
    <t>Миколаївський політехнічний фаховий коледж</t>
  </si>
  <si>
    <t xml:space="preserve">Звягельський політехнічний фаховий коледж </t>
  </si>
  <si>
    <t>ВСП "Кропивницький інженерний фаховий коледж Центральноукраїнського національного технічного університету"</t>
  </si>
  <si>
    <t>Фаховий коледж Одеського національного університету імені І.І. Мечникова</t>
  </si>
  <si>
    <t>Відокремлений структурний підрозділ "Хмельницький торговельно-економічний фаховий коледж Державного торговельно-економічний університет"</t>
  </si>
  <si>
    <t>Відокремлений структурний підрозділ Уманський фаховий коледж технологій та бізнесу Уманського національного університету садівництва</t>
  </si>
  <si>
    <t>Відокремлений структурний підрозділ "Любешівський технічний фаховий коледж Луцького НТУ"</t>
  </si>
  <si>
    <t>Вінницький фаховий коледж будівництва, архітектури та дизайну Київського національного університету будівництва і архітектури</t>
  </si>
  <si>
    <t>ВСП "Фаховий коледж МНУ імені В. О. Сухомлинського"</t>
  </si>
  <si>
    <t>Віддалений структурний підрозділ "Чортківський фаховий коледж економіки та підприємства ЗУНУ"</t>
  </si>
  <si>
    <t>Мукачівський кооперативний фаховий коледж бізнесу</t>
  </si>
  <si>
    <t>Відокремлений структурний підрозділ «Кам’янець-Подільський фаховий коледж харчової промисловості Національного університету харчових технологій»</t>
  </si>
  <si>
    <t>ВСП "Смілянський промислово-економічний фаховий коледж Черкаського державного технологічного університету"</t>
  </si>
  <si>
    <t>Тернопільський кооперативний фаховий коледж</t>
  </si>
  <si>
    <t>ВСП «Бобринецький аграрний фаховий коледж ім.В.Порика БНАУ»</t>
  </si>
  <si>
    <t xml:space="preserve">Кропивницький будівельний фаховий коледж </t>
  </si>
  <si>
    <t xml:space="preserve">Білгород-Дністровський коледж природокористування, будівництва та комп'ютерних технологій </t>
  </si>
  <si>
    <t>Івано-Франківський фаховий коледж Львівського національного університету природокористування</t>
  </si>
  <si>
    <t xml:space="preserve">Черкаський фаховий коледж харчових технологій та бізнесу </t>
  </si>
  <si>
    <t>ВСП Гусятинський фаховий коледж ТНТУ ім. І. Пулюя</t>
  </si>
  <si>
    <t>Комунальний заклад Київської обласної ради «Білоцерківський гуманітарно-педагогічний фаховий коледж»</t>
  </si>
  <si>
    <t>Гайворонський політехнічний фаховий коледж</t>
  </si>
  <si>
    <t xml:space="preserve">Ірпінський фаховий коледж економіки та права </t>
  </si>
  <si>
    <t>Відокремлений структурний підрозділ "Тернопільський фаховий коледж Тернопільського національного технгічного університету імені Івана  Пулюя"</t>
  </si>
  <si>
    <t>Київський фаховий коледж архітектури, будівництва та управління</t>
  </si>
  <si>
    <t>Сумський фаховий коледж будівництва та архітектури</t>
  </si>
  <si>
    <t>Відокремлений структурний підрозділ "Новокаховський фаховий коледж Таврійського державного агротехнологічного університету імені Дмитра Моторного"</t>
  </si>
  <si>
    <t xml:space="preserve">Фаховий коледж зварювання та електроніки імені Є.О. Патона м. Дніпро  </t>
  </si>
  <si>
    <t xml:space="preserve">Відокремлений структурний підрозділ "Гірничо-електромеханічний фаховий коледж Криворізького національного університету" </t>
  </si>
  <si>
    <t>Калинівський технологічний фаховий коледж</t>
  </si>
  <si>
    <t>Київський фаховий коледж прикладних наук</t>
  </si>
  <si>
    <t>Ржищівський індустріально - педагогічний фаховий коледж</t>
  </si>
  <si>
    <t>Галицький фаховий коледж імені В'ячеслава Чорновола</t>
  </si>
  <si>
    <t>ВСП "Рівненський автотранспортний фаховий коледж Національного університету водного господарства та природокористування"</t>
  </si>
  <si>
    <t>Відокремлений структурний підрозділ "Горохівський фаховий коледж Львівського національного університету природокористування"</t>
  </si>
  <si>
    <t>Лозівська філія Харківського автомобільно-дорожнього фахового коледжу</t>
  </si>
  <si>
    <t>Черкаський державний бізнес-коледж</t>
  </si>
  <si>
    <t xml:space="preserve">Дрогобицький механіко-технологічний фаховий коледж </t>
  </si>
  <si>
    <t>Відокремлений структурний підрозділ "Хмельницький політехнічний фаховий коледж Національного університету "Львівська політехніка"</t>
  </si>
  <si>
    <t>Державний навчальний заклад "Вище професійне училище - 34 м. Стрий"</t>
  </si>
  <si>
    <t>ВСП Машинобудівний фаховий коледж СумДУ</t>
  </si>
  <si>
    <t>ВСП "Бережанський фаховий коледж НУБІП України"</t>
  </si>
  <si>
    <t>Відокремлений структурний підрозділ "Вінницький фаховий коледж Національного університету харчових технологій"</t>
  </si>
  <si>
    <t>ВІДОКРЕМЛЕНИЙ СТРУКТУРНИЙ ПІДРОЗДІЛ «КОСТЯНТИНІВСЬКИЙ ІНДУСТРІАЛЬНИЙ ФАХОВИЙ КОЛЕДЖ ДЕРЖАВНОГО ВИЩОГО НАВЧАЛЬНОГО ЗАКЛАДУ «ДОНЕЦЬКИЙ НАЦІОНАЛЬНИЙ  ТЕХНІЧНИЙ УНІВЕРСИТЕТ»</t>
  </si>
  <si>
    <t>Відокремлений структурний підрозділ "Хмельницький торговельно-еконоічний фаховий коледж ДТЕУ"</t>
  </si>
  <si>
    <t>Червоноградський гірничо-економічний фаховий коледж</t>
  </si>
  <si>
    <t>ВСП "Мукачівський фаховий коледж НУБіП України"</t>
  </si>
  <si>
    <t>Відокремлений структурний підрозділ "Рівненський технічний фаховий коледж Національного університету водного господарства та природокористування"</t>
  </si>
  <si>
    <t>Відокремлений структурний підрозділ "Технолого-економічний фаховий коледж Білоцерківського НАУ"</t>
  </si>
  <si>
    <t>Професійно-технічне училище №44 м. Миргорода</t>
  </si>
  <si>
    <t>Відокремлений структурний підрозділ "Тернопільський фаховий коледж Тернопільського національного технічного університету імені Івана Пулюя"</t>
  </si>
  <si>
    <t>№ з/п</t>
  </si>
  <si>
    <t>Заклад</t>
  </si>
  <si>
    <t>Посилання на сертифікат</t>
  </si>
  <si>
    <t>Березівське ВПУ Одеської політехніки</t>
  </si>
  <si>
    <t>ВСП "Житомирський торговельно-економічний фаховий коледж ДТЕУ"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</si>
</sst>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alan.bank.gov.ua/get-user-certificate/C9ZFOXgtdXVyyaKraKQp" TargetMode="External"/><Relationship Id="rId21" Type="http://schemas.openxmlformats.org/officeDocument/2006/relationships/hyperlink" Target="https://talan.bank.gov.ua/get-user-certificate/C9ZFOU-qeXNrbqnGtK4c" TargetMode="External"/><Relationship Id="rId42" Type="http://schemas.openxmlformats.org/officeDocument/2006/relationships/hyperlink" Target="https://talan.bank.gov.ua/get-user-certificate/C9ZFOqkxBOgMg3ZJon3i" TargetMode="External"/><Relationship Id="rId47" Type="http://schemas.openxmlformats.org/officeDocument/2006/relationships/hyperlink" Target="https://talan.bank.gov.ua/get-user-certificate/C9ZFOna_aJXMV6MmTcjj" TargetMode="External"/><Relationship Id="rId63" Type="http://schemas.openxmlformats.org/officeDocument/2006/relationships/hyperlink" Target="https://talan.bank.gov.ua/get-user-certificate/C9ZFOOtaHuFQs4abzOlc" TargetMode="External"/><Relationship Id="rId68" Type="http://schemas.openxmlformats.org/officeDocument/2006/relationships/hyperlink" Target="https://talan.bank.gov.ua/get-user-certificate/C9ZFOJkylGRy_UVCAn99" TargetMode="External"/><Relationship Id="rId84" Type="http://schemas.openxmlformats.org/officeDocument/2006/relationships/hyperlink" Target="https://talan.bank.gov.ua/get-user-certificate/C9ZFO7O3s7G6QrRUeaj8" TargetMode="External"/><Relationship Id="rId89" Type="http://schemas.openxmlformats.org/officeDocument/2006/relationships/hyperlink" Target="https://talan.bank.gov.ua/get-user-certificate/C9ZFOq4RCxkhzrIWnxDv" TargetMode="External"/><Relationship Id="rId112" Type="http://schemas.openxmlformats.org/officeDocument/2006/relationships/hyperlink" Target="https://talan.bank.gov.ua/get-user-certificate/55BkyH6x7HgOPPm62sE6" TargetMode="External"/><Relationship Id="rId16" Type="http://schemas.openxmlformats.org/officeDocument/2006/relationships/hyperlink" Target="https://talan.bank.gov.ua/get-user-certificate/C9ZFO55EVz2M4t7tX-YV" TargetMode="External"/><Relationship Id="rId107" Type="http://schemas.openxmlformats.org/officeDocument/2006/relationships/hyperlink" Target="https://talan.bank.gov.ua/get-user-certificate/C9ZFOGgZ3MVqQETpwwjb" TargetMode="External"/><Relationship Id="rId11" Type="http://schemas.openxmlformats.org/officeDocument/2006/relationships/hyperlink" Target="https://talan.bank.gov.ua/get-user-certificate/C9ZFO_9cAcYKYNwF122g" TargetMode="External"/><Relationship Id="rId32" Type="http://schemas.openxmlformats.org/officeDocument/2006/relationships/hyperlink" Target="https://talan.bank.gov.ua/get-user-certificate/C9ZFOU1mI1jarneM1Dd8" TargetMode="External"/><Relationship Id="rId37" Type="http://schemas.openxmlformats.org/officeDocument/2006/relationships/hyperlink" Target="https://talan.bank.gov.ua/get-user-certificate/C9ZFOJOBYNqdEz0Tu-J7" TargetMode="External"/><Relationship Id="rId53" Type="http://schemas.openxmlformats.org/officeDocument/2006/relationships/hyperlink" Target="https://talan.bank.gov.ua/get-user-certificate/C9ZFO5_MapyvF8V3NA9F" TargetMode="External"/><Relationship Id="rId58" Type="http://schemas.openxmlformats.org/officeDocument/2006/relationships/hyperlink" Target="https://talan.bank.gov.ua/get-user-certificate/C9ZFO8NwYop5tPkrSOFr" TargetMode="External"/><Relationship Id="rId74" Type="http://schemas.openxmlformats.org/officeDocument/2006/relationships/hyperlink" Target="https://talan.bank.gov.ua/get-user-certificate/C9ZFOuxTkepW901wQVb7" TargetMode="External"/><Relationship Id="rId79" Type="http://schemas.openxmlformats.org/officeDocument/2006/relationships/hyperlink" Target="https://talan.bank.gov.ua/get-user-certificate/C9ZFO164Jud3CX9z9jhV" TargetMode="External"/><Relationship Id="rId102" Type="http://schemas.openxmlformats.org/officeDocument/2006/relationships/hyperlink" Target="https://talan.bank.gov.ua/get-user-certificate/C9ZFOOYuzBbtkheEcrwO" TargetMode="External"/><Relationship Id="rId5" Type="http://schemas.openxmlformats.org/officeDocument/2006/relationships/hyperlink" Target="https://talan.bank.gov.ua/get-user-certificate/C9ZFORJTfnXxie_9ZXp0" TargetMode="External"/><Relationship Id="rId90" Type="http://schemas.openxmlformats.org/officeDocument/2006/relationships/hyperlink" Target="https://talan.bank.gov.ua/get-user-certificate/C9ZFOjjGia8a7fqjKtOJ" TargetMode="External"/><Relationship Id="rId95" Type="http://schemas.openxmlformats.org/officeDocument/2006/relationships/hyperlink" Target="https://talan.bank.gov.ua/get-user-certificate/C9ZFOEA8LC2RyrDKxfGQ" TargetMode="External"/><Relationship Id="rId22" Type="http://schemas.openxmlformats.org/officeDocument/2006/relationships/hyperlink" Target="https://talan.bank.gov.ua/get-user-certificate/C9ZFOWdNcDywABNGiyM8" TargetMode="External"/><Relationship Id="rId27" Type="http://schemas.openxmlformats.org/officeDocument/2006/relationships/hyperlink" Target="https://talan.bank.gov.ua/get-user-certificate/C9ZFOylBkXSHWgdCtf3v" TargetMode="External"/><Relationship Id="rId43" Type="http://schemas.openxmlformats.org/officeDocument/2006/relationships/hyperlink" Target="https://talan.bank.gov.ua/get-user-certificate/C9ZFO0u43jJbqzKc_riE" TargetMode="External"/><Relationship Id="rId48" Type="http://schemas.openxmlformats.org/officeDocument/2006/relationships/hyperlink" Target="https://talan.bank.gov.ua/get-user-certificate/C9ZFOIIdcHSyssP9ZBZ6" TargetMode="External"/><Relationship Id="rId64" Type="http://schemas.openxmlformats.org/officeDocument/2006/relationships/hyperlink" Target="https://talan.bank.gov.ua/get-user-certificate/C9ZFOwpBgq9Tl4_yvujG" TargetMode="External"/><Relationship Id="rId69" Type="http://schemas.openxmlformats.org/officeDocument/2006/relationships/hyperlink" Target="https://talan.bank.gov.ua/get-user-certificate/C9ZFOx7oxfPUV62mLozQ" TargetMode="External"/><Relationship Id="rId113" Type="http://schemas.openxmlformats.org/officeDocument/2006/relationships/hyperlink" Target="https://talan.bank.gov.ua/get-user-certificate/55Bkyyvyd-xOQ9eD3GrQ" TargetMode="External"/><Relationship Id="rId80" Type="http://schemas.openxmlformats.org/officeDocument/2006/relationships/hyperlink" Target="https://talan.bank.gov.ua/get-user-certificate/C9ZFO68FP72ZmXqzrTNl" TargetMode="External"/><Relationship Id="rId85" Type="http://schemas.openxmlformats.org/officeDocument/2006/relationships/hyperlink" Target="https://talan.bank.gov.ua/get-user-certificate/C9ZFOEgxKHHpXCXl5ouP" TargetMode="External"/><Relationship Id="rId12" Type="http://schemas.openxmlformats.org/officeDocument/2006/relationships/hyperlink" Target="https://talan.bank.gov.ua/get-user-certificate/C9ZFOmYv9SeSJdHl2eCG" TargetMode="External"/><Relationship Id="rId17" Type="http://schemas.openxmlformats.org/officeDocument/2006/relationships/hyperlink" Target="https://talan.bank.gov.ua/get-user-certificate/C9ZFOaSQXSCvv7emRbjm" TargetMode="External"/><Relationship Id="rId33" Type="http://schemas.openxmlformats.org/officeDocument/2006/relationships/hyperlink" Target="https://talan.bank.gov.ua/get-user-certificate/C9ZFOxVWSu6w1vTcRD5B" TargetMode="External"/><Relationship Id="rId38" Type="http://schemas.openxmlformats.org/officeDocument/2006/relationships/hyperlink" Target="https://talan.bank.gov.ua/get-user-certificate/C9ZFO8Bz4L3Wfsq86Ial" TargetMode="External"/><Relationship Id="rId59" Type="http://schemas.openxmlformats.org/officeDocument/2006/relationships/hyperlink" Target="https://talan.bank.gov.ua/get-user-certificate/C9ZFOKbF1buU6xZd3zEv" TargetMode="External"/><Relationship Id="rId103" Type="http://schemas.openxmlformats.org/officeDocument/2006/relationships/hyperlink" Target="https://talan.bank.gov.ua/get-user-certificate/C9ZFOwY5T3BKEAuIsr40" TargetMode="External"/><Relationship Id="rId108" Type="http://schemas.openxmlformats.org/officeDocument/2006/relationships/hyperlink" Target="https://talan.bank.gov.ua/get-user-certificate/C9ZFOt4HzsDHpBPzd6cx" TargetMode="External"/><Relationship Id="rId54" Type="http://schemas.openxmlformats.org/officeDocument/2006/relationships/hyperlink" Target="https://talan.bank.gov.ua/get-user-certificate/C9ZFOnpDzXFgU55Wd2M9" TargetMode="External"/><Relationship Id="rId70" Type="http://schemas.openxmlformats.org/officeDocument/2006/relationships/hyperlink" Target="https://talan.bank.gov.ua/get-user-certificate/C9ZFOrI1v90sN8vwOrRG" TargetMode="External"/><Relationship Id="rId75" Type="http://schemas.openxmlformats.org/officeDocument/2006/relationships/hyperlink" Target="https://talan.bank.gov.ua/get-user-certificate/C9ZFO1BzT3_sZn_AavUQ" TargetMode="External"/><Relationship Id="rId91" Type="http://schemas.openxmlformats.org/officeDocument/2006/relationships/hyperlink" Target="https://talan.bank.gov.ua/get-user-certificate/C9ZFOV4b7WBZPOhG7MNo" TargetMode="External"/><Relationship Id="rId96" Type="http://schemas.openxmlformats.org/officeDocument/2006/relationships/hyperlink" Target="https://talan.bank.gov.ua/get-user-certificate/C9ZFO3LX9b_pYAIST21Q" TargetMode="External"/><Relationship Id="rId1" Type="http://schemas.openxmlformats.org/officeDocument/2006/relationships/hyperlink" Target="https://talan.bank.gov.ua/get-user-certificate/C9ZFOn7PIfTZCIimoWKn" TargetMode="External"/><Relationship Id="rId6" Type="http://schemas.openxmlformats.org/officeDocument/2006/relationships/hyperlink" Target="https://talan.bank.gov.ua/get-user-certificate/C9ZFOAZ4iUr1YB-y8sUM" TargetMode="External"/><Relationship Id="rId15" Type="http://schemas.openxmlformats.org/officeDocument/2006/relationships/hyperlink" Target="https://talan.bank.gov.ua/get-user-certificate/C9ZFOSl0Fvi_tJbX_Yo-" TargetMode="External"/><Relationship Id="rId23" Type="http://schemas.openxmlformats.org/officeDocument/2006/relationships/hyperlink" Target="https://talan.bank.gov.ua/get-user-certificate/C9ZFOzro0bbEhSImDOwZ" TargetMode="External"/><Relationship Id="rId28" Type="http://schemas.openxmlformats.org/officeDocument/2006/relationships/hyperlink" Target="https://talan.bank.gov.ua/get-user-certificate/C9ZFOxD-sb6z3NLdrTFh" TargetMode="External"/><Relationship Id="rId36" Type="http://schemas.openxmlformats.org/officeDocument/2006/relationships/hyperlink" Target="https://talan.bank.gov.ua/get-user-certificate/C9ZFOcUZsdqAisIVrGFs" TargetMode="External"/><Relationship Id="rId49" Type="http://schemas.openxmlformats.org/officeDocument/2006/relationships/hyperlink" Target="https://talan.bank.gov.ua/get-user-certificate/C9ZFOoaGU4MpfAWWs1Vu" TargetMode="External"/><Relationship Id="rId57" Type="http://schemas.openxmlformats.org/officeDocument/2006/relationships/hyperlink" Target="https://talan.bank.gov.ua/get-user-certificate/C9ZFOGQvg3vG0U2ahpoa" TargetMode="External"/><Relationship Id="rId106" Type="http://schemas.openxmlformats.org/officeDocument/2006/relationships/hyperlink" Target="https://talan.bank.gov.ua/get-user-certificate/C9ZFOwGK2rgfr59Nwtrv" TargetMode="External"/><Relationship Id="rId10" Type="http://schemas.openxmlformats.org/officeDocument/2006/relationships/hyperlink" Target="https://talan.bank.gov.ua/get-user-certificate/C9ZFO1frw4DYVUK_b5be" TargetMode="External"/><Relationship Id="rId31" Type="http://schemas.openxmlformats.org/officeDocument/2006/relationships/hyperlink" Target="https://talan.bank.gov.ua/get-user-certificate/C9ZFOaom8yMzUtjKLQe8" TargetMode="External"/><Relationship Id="rId44" Type="http://schemas.openxmlformats.org/officeDocument/2006/relationships/hyperlink" Target="https://talan.bank.gov.ua/get-user-certificate/C9ZFOtDJ15kUqqH_gsVc" TargetMode="External"/><Relationship Id="rId52" Type="http://schemas.openxmlformats.org/officeDocument/2006/relationships/hyperlink" Target="https://talan.bank.gov.ua/get-user-certificate/C9ZFOjVuKUHUT0H2bNeU" TargetMode="External"/><Relationship Id="rId60" Type="http://schemas.openxmlformats.org/officeDocument/2006/relationships/hyperlink" Target="https://talan.bank.gov.ua/get-user-certificate/C9ZFO-OMX8SCYLq3Qn1v" TargetMode="External"/><Relationship Id="rId65" Type="http://schemas.openxmlformats.org/officeDocument/2006/relationships/hyperlink" Target="https://talan.bank.gov.ua/get-user-certificate/C9ZFO-Uf47C47OYzCXH9" TargetMode="External"/><Relationship Id="rId73" Type="http://schemas.openxmlformats.org/officeDocument/2006/relationships/hyperlink" Target="https://talan.bank.gov.ua/get-user-certificate/C9ZFOyD8BLommFu-0qap" TargetMode="External"/><Relationship Id="rId78" Type="http://schemas.openxmlformats.org/officeDocument/2006/relationships/hyperlink" Target="https://talan.bank.gov.ua/get-user-certificate/C9ZFOf01LMZBmlQE9Txm" TargetMode="External"/><Relationship Id="rId81" Type="http://schemas.openxmlformats.org/officeDocument/2006/relationships/hyperlink" Target="https://talan.bank.gov.ua/get-user-certificate/C9ZFOBAfEMn5ZLMKzVDU" TargetMode="External"/><Relationship Id="rId86" Type="http://schemas.openxmlformats.org/officeDocument/2006/relationships/hyperlink" Target="https://talan.bank.gov.ua/get-user-certificate/C9ZFOwfmXF7PmVwKvTBU" TargetMode="External"/><Relationship Id="rId94" Type="http://schemas.openxmlformats.org/officeDocument/2006/relationships/hyperlink" Target="https://talan.bank.gov.ua/get-user-certificate/C9ZFOHEYrSC4z-s0i6lV" TargetMode="External"/><Relationship Id="rId99" Type="http://schemas.openxmlformats.org/officeDocument/2006/relationships/hyperlink" Target="https://talan.bank.gov.ua/get-user-certificate/C9ZFOYkoVv-HJdrbaD5s" TargetMode="External"/><Relationship Id="rId101" Type="http://schemas.openxmlformats.org/officeDocument/2006/relationships/hyperlink" Target="https://talan.bank.gov.ua/get-user-certificate/C9ZFONL-03k8VJFV3fqy" TargetMode="External"/><Relationship Id="rId4" Type="http://schemas.openxmlformats.org/officeDocument/2006/relationships/hyperlink" Target="https://talan.bank.gov.ua/get-user-certificate/C9ZFOy2BkN80_kKDrrLq" TargetMode="External"/><Relationship Id="rId9" Type="http://schemas.openxmlformats.org/officeDocument/2006/relationships/hyperlink" Target="https://talan.bank.gov.ua/get-user-certificate/C9ZFOp96VF-Y6beLCzse" TargetMode="External"/><Relationship Id="rId13" Type="http://schemas.openxmlformats.org/officeDocument/2006/relationships/hyperlink" Target="https://talan.bank.gov.ua/get-user-certificate/C9ZFOF9JaSpQb0Jiz22K" TargetMode="External"/><Relationship Id="rId18" Type="http://schemas.openxmlformats.org/officeDocument/2006/relationships/hyperlink" Target="https://talan.bank.gov.ua/get-user-certificate/C9ZFOtMR4wsQ7hx33lRl" TargetMode="External"/><Relationship Id="rId39" Type="http://schemas.openxmlformats.org/officeDocument/2006/relationships/hyperlink" Target="https://talan.bank.gov.ua/get-user-certificate/C9ZFOn2szXb2EDc0plnq" TargetMode="External"/><Relationship Id="rId109" Type="http://schemas.openxmlformats.org/officeDocument/2006/relationships/hyperlink" Target="https://talan.bank.gov.ua/get-user-certificate/C9ZFO6xsV9nx_OOSaXNk" TargetMode="External"/><Relationship Id="rId34" Type="http://schemas.openxmlformats.org/officeDocument/2006/relationships/hyperlink" Target="https://talan.bank.gov.ua/get-user-certificate/C9ZFOKVRQKmu7k1_cAm-" TargetMode="External"/><Relationship Id="rId50" Type="http://schemas.openxmlformats.org/officeDocument/2006/relationships/hyperlink" Target="https://talan.bank.gov.ua/get-user-certificate/C9ZFOl6Bcpe0A5dgk995" TargetMode="External"/><Relationship Id="rId55" Type="http://schemas.openxmlformats.org/officeDocument/2006/relationships/hyperlink" Target="https://talan.bank.gov.ua/get-user-certificate/C9ZFO98weML9TR8amMCu" TargetMode="External"/><Relationship Id="rId76" Type="http://schemas.openxmlformats.org/officeDocument/2006/relationships/hyperlink" Target="https://talan.bank.gov.ua/get-user-certificate/C9ZFOSzjS2LWoZNixPHT" TargetMode="External"/><Relationship Id="rId97" Type="http://schemas.openxmlformats.org/officeDocument/2006/relationships/hyperlink" Target="https://talan.bank.gov.ua/get-user-certificate/C9ZFOrs9guJUPycxAMhb" TargetMode="External"/><Relationship Id="rId104" Type="http://schemas.openxmlformats.org/officeDocument/2006/relationships/hyperlink" Target="https://talan.bank.gov.ua/get-user-certificate/C9ZFO1ZB7GwmekOygVuq" TargetMode="External"/><Relationship Id="rId7" Type="http://schemas.openxmlformats.org/officeDocument/2006/relationships/hyperlink" Target="https://talan.bank.gov.ua/get-user-certificate/C9ZFOEE80U8d1zNk4IoV" TargetMode="External"/><Relationship Id="rId71" Type="http://schemas.openxmlformats.org/officeDocument/2006/relationships/hyperlink" Target="https://talan.bank.gov.ua/get-user-certificate/C9ZFOJHJQ-T0mZ4c2AoY" TargetMode="External"/><Relationship Id="rId92" Type="http://schemas.openxmlformats.org/officeDocument/2006/relationships/hyperlink" Target="https://talan.bank.gov.ua/get-user-certificate/C9ZFORTJ28PLuEpbfxS0" TargetMode="External"/><Relationship Id="rId2" Type="http://schemas.openxmlformats.org/officeDocument/2006/relationships/hyperlink" Target="https://talan.bank.gov.ua/get-user-certificate/C9ZFO8nroqyJAWyg9lbt" TargetMode="External"/><Relationship Id="rId29" Type="http://schemas.openxmlformats.org/officeDocument/2006/relationships/hyperlink" Target="https://talan.bank.gov.ua/get-user-certificate/C9ZFOztRazjXxgbvqCSx" TargetMode="External"/><Relationship Id="rId24" Type="http://schemas.openxmlformats.org/officeDocument/2006/relationships/hyperlink" Target="https://talan.bank.gov.ua/get-user-certificate/C9ZFOOcrgVkKDjVK9n5r" TargetMode="External"/><Relationship Id="rId40" Type="http://schemas.openxmlformats.org/officeDocument/2006/relationships/hyperlink" Target="https://talan.bank.gov.ua/get-user-certificate/C9ZFOyx38eA9MYAjBqGQ" TargetMode="External"/><Relationship Id="rId45" Type="http://schemas.openxmlformats.org/officeDocument/2006/relationships/hyperlink" Target="https://talan.bank.gov.ua/get-user-certificate/C9ZFOHuESHZ7E7zuQdyQ" TargetMode="External"/><Relationship Id="rId66" Type="http://schemas.openxmlformats.org/officeDocument/2006/relationships/hyperlink" Target="https://talan.bank.gov.ua/get-user-certificate/C9ZFOxVuBYmeeG9bYXeI" TargetMode="External"/><Relationship Id="rId87" Type="http://schemas.openxmlformats.org/officeDocument/2006/relationships/hyperlink" Target="https://talan.bank.gov.ua/get-user-certificate/C9ZFOehb3mL3dzdk8rqu" TargetMode="External"/><Relationship Id="rId110" Type="http://schemas.openxmlformats.org/officeDocument/2006/relationships/hyperlink" Target="https://talan.bank.gov.ua/get-user-certificate/C9ZFOumJ_JfIltWesuUs" TargetMode="External"/><Relationship Id="rId61" Type="http://schemas.openxmlformats.org/officeDocument/2006/relationships/hyperlink" Target="https://talan.bank.gov.ua/get-user-certificate/C9ZFOZ82V_acrbYrcBdm" TargetMode="External"/><Relationship Id="rId82" Type="http://schemas.openxmlformats.org/officeDocument/2006/relationships/hyperlink" Target="https://talan.bank.gov.ua/get-user-certificate/C9ZFOjqXOyEEnsanLPTo" TargetMode="External"/><Relationship Id="rId19" Type="http://schemas.openxmlformats.org/officeDocument/2006/relationships/hyperlink" Target="https://talan.bank.gov.ua/get-user-certificate/C9ZFO8cXlmRV63_M0vW6" TargetMode="External"/><Relationship Id="rId14" Type="http://schemas.openxmlformats.org/officeDocument/2006/relationships/hyperlink" Target="https://talan.bank.gov.ua/get-user-certificate/C9ZFOMJ-_GfrGpxJBQvN" TargetMode="External"/><Relationship Id="rId30" Type="http://schemas.openxmlformats.org/officeDocument/2006/relationships/hyperlink" Target="https://talan.bank.gov.ua/get-user-certificate/C9ZFOrPXjHOfR3vAon2s" TargetMode="External"/><Relationship Id="rId35" Type="http://schemas.openxmlformats.org/officeDocument/2006/relationships/hyperlink" Target="https://talan.bank.gov.ua/get-user-certificate/C9ZFOZDHWNIUfwGafBGs" TargetMode="External"/><Relationship Id="rId56" Type="http://schemas.openxmlformats.org/officeDocument/2006/relationships/hyperlink" Target="https://talan.bank.gov.ua/get-user-certificate/C9ZFObS6vRI2e12_CT3E" TargetMode="External"/><Relationship Id="rId77" Type="http://schemas.openxmlformats.org/officeDocument/2006/relationships/hyperlink" Target="https://talan.bank.gov.ua/get-user-certificate/C9ZFOOI_gIW-_5iR0tPk" TargetMode="External"/><Relationship Id="rId100" Type="http://schemas.openxmlformats.org/officeDocument/2006/relationships/hyperlink" Target="https://talan.bank.gov.ua/get-user-certificate/C9ZFOICMaOiZeMEQoYco" TargetMode="External"/><Relationship Id="rId105" Type="http://schemas.openxmlformats.org/officeDocument/2006/relationships/hyperlink" Target="https://talan.bank.gov.ua/get-user-certificate/C9ZFOEIf9Wb5l21cQxZL" TargetMode="External"/><Relationship Id="rId8" Type="http://schemas.openxmlformats.org/officeDocument/2006/relationships/hyperlink" Target="https://talan.bank.gov.ua/get-user-certificate/C9ZFOOGYc_pWps3FTEYs" TargetMode="External"/><Relationship Id="rId51" Type="http://schemas.openxmlformats.org/officeDocument/2006/relationships/hyperlink" Target="https://talan.bank.gov.ua/get-user-certificate/C9ZFOJXiIygX6cmaZjQn" TargetMode="External"/><Relationship Id="rId72" Type="http://schemas.openxmlformats.org/officeDocument/2006/relationships/hyperlink" Target="https://talan.bank.gov.ua/get-user-certificate/C9ZFOJw5ViZQ4f1V0_07" TargetMode="External"/><Relationship Id="rId93" Type="http://schemas.openxmlformats.org/officeDocument/2006/relationships/hyperlink" Target="https://talan.bank.gov.ua/get-user-certificate/C9ZFOL9rUVD6PSDRZmNa" TargetMode="External"/><Relationship Id="rId98" Type="http://schemas.openxmlformats.org/officeDocument/2006/relationships/hyperlink" Target="https://talan.bank.gov.ua/get-user-certificate/C9ZFOwWfHZAGsg5OEIrZ" TargetMode="External"/><Relationship Id="rId3" Type="http://schemas.openxmlformats.org/officeDocument/2006/relationships/hyperlink" Target="https://talan.bank.gov.ua/get-user-certificate/C9ZFOk53EGaDo0ovT8mZ" TargetMode="External"/><Relationship Id="rId25" Type="http://schemas.openxmlformats.org/officeDocument/2006/relationships/hyperlink" Target="https://talan.bank.gov.ua/get-user-certificate/C9ZFOVaVS6W8b2pjA13I" TargetMode="External"/><Relationship Id="rId46" Type="http://schemas.openxmlformats.org/officeDocument/2006/relationships/hyperlink" Target="https://talan.bank.gov.ua/get-user-certificate/C9ZFOXOB1gdFgGbds1m_" TargetMode="External"/><Relationship Id="rId67" Type="http://schemas.openxmlformats.org/officeDocument/2006/relationships/hyperlink" Target="https://talan.bank.gov.ua/get-user-certificate/C9ZFOUwiBq1xz0bufOOC" TargetMode="External"/><Relationship Id="rId20" Type="http://schemas.openxmlformats.org/officeDocument/2006/relationships/hyperlink" Target="https://talan.bank.gov.ua/get-user-certificate/C9ZFOkHswEXiNGnxs6Sx" TargetMode="External"/><Relationship Id="rId41" Type="http://schemas.openxmlformats.org/officeDocument/2006/relationships/hyperlink" Target="https://talan.bank.gov.ua/get-user-certificate/C9ZFOpWlBHmXf6Ze4Uz_" TargetMode="External"/><Relationship Id="rId62" Type="http://schemas.openxmlformats.org/officeDocument/2006/relationships/hyperlink" Target="https://talan.bank.gov.ua/get-user-certificate/C9ZFObs7srq-J-i3v2Mo" TargetMode="External"/><Relationship Id="rId83" Type="http://schemas.openxmlformats.org/officeDocument/2006/relationships/hyperlink" Target="https://talan.bank.gov.ua/get-user-certificate/C9ZFO2F1v3BEOPuYxR1y" TargetMode="External"/><Relationship Id="rId88" Type="http://schemas.openxmlformats.org/officeDocument/2006/relationships/hyperlink" Target="https://talan.bank.gov.ua/get-user-certificate/C9ZFO48gmHj26hBo8lN_" TargetMode="External"/><Relationship Id="rId111" Type="http://schemas.openxmlformats.org/officeDocument/2006/relationships/hyperlink" Target="https://talan.bank.gov.ua/get-user-certificate/C9ZFOVWEHUJXW_cmVk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tabSelected="1" workbookViewId="0">
      <selection activeCell="B117" sqref="B117"/>
    </sheetView>
  </sheetViews>
  <sheetFormatPr defaultRowHeight="14.4" x14ac:dyDescent="0.3"/>
  <cols>
    <col min="1" max="1" width="8.88671875" style="3"/>
    <col min="2" max="2" width="82" style="1" customWidth="1"/>
    <col min="3" max="3" width="31.21875" customWidth="1"/>
  </cols>
  <sheetData>
    <row r="1" spans="1:3" x14ac:dyDescent="0.3">
      <c r="A1" s="2" t="s">
        <v>110</v>
      </c>
      <c r="B1" s="2" t="s">
        <v>111</v>
      </c>
      <c r="C1" s="2" t="s">
        <v>112</v>
      </c>
    </row>
    <row r="2" spans="1:3" x14ac:dyDescent="0.3">
      <c r="A2" s="3">
        <v>1</v>
      </c>
      <c r="B2" s="1" t="s">
        <v>0</v>
      </c>
      <c r="C2" t="str">
        <f>HYPERLINK("https://talan.bank.gov.ua/get-user-certificate/C9ZFOn7PIfTZCIimoWKn","Завантажити сертифікат")</f>
        <v>Завантажити сертифікат</v>
      </c>
    </row>
    <row r="3" spans="1:3" ht="28.8" x14ac:dyDescent="0.3">
      <c r="A3" s="3">
        <v>2</v>
      </c>
      <c r="B3" s="1" t="s">
        <v>1</v>
      </c>
      <c r="C3" t="str">
        <f>HYPERLINK("https://talan.bank.gov.ua/get-user-certificate/C9ZFO8nroqyJAWyg9lbt","Завантажити сертифікат")</f>
        <v>Завантажити сертифікат</v>
      </c>
    </row>
    <row r="4" spans="1:3" x14ac:dyDescent="0.3">
      <c r="A4" s="3">
        <v>3</v>
      </c>
      <c r="B4" s="1" t="s">
        <v>2</v>
      </c>
      <c r="C4" t="str">
        <f>HYPERLINK("https://talan.bank.gov.ua/get-user-certificate/C9ZFOk53EGaDo0ovT8mZ","Завантажити сертифікат")</f>
        <v>Завантажити сертифікат</v>
      </c>
    </row>
    <row r="5" spans="1:3" x14ac:dyDescent="0.3">
      <c r="A5" s="3">
        <v>4</v>
      </c>
      <c r="B5" s="1" t="s">
        <v>3</v>
      </c>
      <c r="C5" t="str">
        <f>HYPERLINK("https://talan.bank.gov.ua/get-user-certificate/C9ZFOy2BkN80_kKDrrLq","Завантажити сертифікат")</f>
        <v>Завантажити сертифікат</v>
      </c>
    </row>
    <row r="6" spans="1:3" x14ac:dyDescent="0.3">
      <c r="A6" s="3">
        <v>5</v>
      </c>
      <c r="B6" s="1" t="s">
        <v>4</v>
      </c>
      <c r="C6" t="str">
        <f>HYPERLINK("https://talan.bank.gov.ua/get-user-certificate/C9ZFORJTfnXxie_9ZXp0","Завантажити сертифікат")</f>
        <v>Завантажити сертифікат</v>
      </c>
    </row>
    <row r="7" spans="1:3" x14ac:dyDescent="0.3">
      <c r="A7" s="3">
        <v>6</v>
      </c>
      <c r="B7" s="1" t="s">
        <v>5</v>
      </c>
      <c r="C7" t="str">
        <f>HYPERLINK("https://talan.bank.gov.ua/get-user-certificate/C9ZFOAZ4iUr1YB-y8sUM","Завантажити сертифікат")</f>
        <v>Завантажити сертифікат</v>
      </c>
    </row>
    <row r="8" spans="1:3" x14ac:dyDescent="0.3">
      <c r="A8" s="3">
        <v>7</v>
      </c>
      <c r="B8" s="1" t="s">
        <v>6</v>
      </c>
      <c r="C8" t="str">
        <f>HYPERLINK("https://talan.bank.gov.ua/get-user-certificate/C9ZFOEE80U8d1zNk4IoV","Завантажити сертифікат")</f>
        <v>Завантажити сертифікат</v>
      </c>
    </row>
    <row r="9" spans="1:3" x14ac:dyDescent="0.3">
      <c r="A9" s="3">
        <v>8</v>
      </c>
      <c r="B9" s="1" t="s">
        <v>7</v>
      </c>
      <c r="C9" t="str">
        <f>HYPERLINK("https://talan.bank.gov.ua/get-user-certificate/C9ZFOOGYc_pWps3FTEYs","Завантажити сертифікат")</f>
        <v>Завантажити сертифікат</v>
      </c>
    </row>
    <row r="10" spans="1:3" x14ac:dyDescent="0.3">
      <c r="A10" s="3">
        <v>9</v>
      </c>
      <c r="B10" s="1" t="s">
        <v>8</v>
      </c>
      <c r="C10" t="str">
        <f>HYPERLINK("https://talan.bank.gov.ua/get-user-certificate/C9ZFOp96VF-Y6beLCzse","Завантажити сертифікат")</f>
        <v>Завантажити сертифікат</v>
      </c>
    </row>
    <row r="11" spans="1:3" x14ac:dyDescent="0.3">
      <c r="A11" s="3">
        <v>10</v>
      </c>
      <c r="B11" s="1" t="s">
        <v>9</v>
      </c>
      <c r="C11" t="str">
        <f>HYPERLINK("https://talan.bank.gov.ua/get-user-certificate/C9ZFO1frw4DYVUK_b5be","Завантажити сертифікат")</f>
        <v>Завантажити сертифікат</v>
      </c>
    </row>
    <row r="12" spans="1:3" x14ac:dyDescent="0.3">
      <c r="A12" s="3">
        <v>11</v>
      </c>
      <c r="B12" s="1" t="s">
        <v>10</v>
      </c>
      <c r="C12" t="str">
        <f>HYPERLINK("https://talan.bank.gov.ua/get-user-certificate/C9ZFO_9cAcYKYNwF122g","Завантажити сертифікат")</f>
        <v>Завантажити сертифікат</v>
      </c>
    </row>
    <row r="13" spans="1:3" x14ac:dyDescent="0.3">
      <c r="A13" s="3">
        <v>12</v>
      </c>
      <c r="B13" s="1" t="s">
        <v>11</v>
      </c>
      <c r="C13" t="str">
        <f>HYPERLINK("https://talan.bank.gov.ua/get-user-certificate/C9ZFOmYv9SeSJdHl2eCG","Завантажити сертифікат")</f>
        <v>Завантажити сертифікат</v>
      </c>
    </row>
    <row r="14" spans="1:3" x14ac:dyDescent="0.3">
      <c r="A14" s="3">
        <v>13</v>
      </c>
      <c r="B14" s="1" t="s">
        <v>12</v>
      </c>
      <c r="C14" t="str">
        <f>HYPERLINK("https://talan.bank.gov.ua/get-user-certificate/C9ZFOF9JaSpQb0Jiz22K","Завантажити сертифікат")</f>
        <v>Завантажити сертифікат</v>
      </c>
    </row>
    <row r="15" spans="1:3" ht="28.8" x14ac:dyDescent="0.3">
      <c r="A15" s="3">
        <v>14</v>
      </c>
      <c r="B15" s="1" t="s">
        <v>13</v>
      </c>
      <c r="C15" t="str">
        <f>HYPERLINK("https://talan.bank.gov.ua/get-user-certificate/C9ZFOMJ-_GfrGpxJBQvN","Завантажити сертифікат")</f>
        <v>Завантажити сертифікат</v>
      </c>
    </row>
    <row r="16" spans="1:3" x14ac:dyDescent="0.3">
      <c r="A16" s="3">
        <v>15</v>
      </c>
      <c r="B16" s="1" t="s">
        <v>14</v>
      </c>
      <c r="C16" t="str">
        <f>HYPERLINK("https://talan.bank.gov.ua/get-user-certificate/C9ZFOSl0Fvi_tJbX_Yo-","Завантажити сертифікат")</f>
        <v>Завантажити сертифікат</v>
      </c>
    </row>
    <row r="17" spans="1:3" x14ac:dyDescent="0.3">
      <c r="A17" s="3">
        <v>16</v>
      </c>
      <c r="B17" s="1" t="s">
        <v>15</v>
      </c>
      <c r="C17" t="str">
        <f>HYPERLINK("https://talan.bank.gov.ua/get-user-certificate/C9ZFO55EVz2M4t7tX-YV","Завантажити сертифікат")</f>
        <v>Завантажити сертифікат</v>
      </c>
    </row>
    <row r="18" spans="1:3" x14ac:dyDescent="0.3">
      <c r="A18" s="3">
        <v>17</v>
      </c>
      <c r="B18" s="1" t="s">
        <v>16</v>
      </c>
      <c r="C18" t="str">
        <f>HYPERLINK("https://talan.bank.gov.ua/get-user-certificate/C9ZFOaSQXSCvv7emRbjm","Завантажити сертифікат")</f>
        <v>Завантажити сертифікат</v>
      </c>
    </row>
    <row r="19" spans="1:3" x14ac:dyDescent="0.3">
      <c r="A19" s="3">
        <v>18</v>
      </c>
      <c r="B19" s="1" t="s">
        <v>17</v>
      </c>
      <c r="C19" t="str">
        <f>HYPERLINK("https://talan.bank.gov.ua/get-user-certificate/C9ZFOtMR4wsQ7hx33lRl","Завантажити сертифікат")</f>
        <v>Завантажити сертифікат</v>
      </c>
    </row>
    <row r="20" spans="1:3" ht="28.8" x14ac:dyDescent="0.3">
      <c r="A20" s="3">
        <v>19</v>
      </c>
      <c r="B20" s="1" t="s">
        <v>18</v>
      </c>
      <c r="C20" t="str">
        <f>HYPERLINK("https://talan.bank.gov.ua/get-user-certificate/C9ZFO8cXlmRV63_M0vW6","Завантажити сертифікат")</f>
        <v>Завантажити сертифікат</v>
      </c>
    </row>
    <row r="21" spans="1:3" x14ac:dyDescent="0.3">
      <c r="A21" s="3">
        <v>20</v>
      </c>
      <c r="B21" s="1" t="s">
        <v>19</v>
      </c>
      <c r="C21" t="str">
        <f>HYPERLINK("https://talan.bank.gov.ua/get-user-certificate/C9ZFOkHswEXiNGnxs6Sx","Завантажити сертифікат")</f>
        <v>Завантажити сертифікат</v>
      </c>
    </row>
    <row r="22" spans="1:3" x14ac:dyDescent="0.3">
      <c r="A22" s="3">
        <v>21</v>
      </c>
      <c r="B22" s="1" t="s">
        <v>20</v>
      </c>
      <c r="C22" t="str">
        <f>HYPERLINK("https://talan.bank.gov.ua/get-user-certificate/C9ZFOU-qeXNrbqnGtK4c","Завантажити сертифікат")</f>
        <v>Завантажити сертифікат</v>
      </c>
    </row>
    <row r="23" spans="1:3" ht="28.8" x14ac:dyDescent="0.3">
      <c r="A23" s="3">
        <v>22</v>
      </c>
      <c r="B23" s="1" t="s">
        <v>21</v>
      </c>
      <c r="C23" t="str">
        <f>HYPERLINK("https://talan.bank.gov.ua/get-user-certificate/C9ZFOWdNcDywABNGiyM8","Завантажити сертифікат")</f>
        <v>Завантажити сертифікат</v>
      </c>
    </row>
    <row r="24" spans="1:3" x14ac:dyDescent="0.3">
      <c r="A24" s="3">
        <v>23</v>
      </c>
      <c r="B24" s="1" t="s">
        <v>22</v>
      </c>
      <c r="C24" t="str">
        <f>HYPERLINK("https://talan.bank.gov.ua/get-user-certificate/C9ZFOzro0bbEhSImDOwZ","Завантажити сертифікат")</f>
        <v>Завантажити сертифікат</v>
      </c>
    </row>
    <row r="25" spans="1:3" ht="28.8" x14ac:dyDescent="0.3">
      <c r="A25" s="3">
        <v>24</v>
      </c>
      <c r="B25" s="1" t="s">
        <v>23</v>
      </c>
      <c r="C25" t="str">
        <f>HYPERLINK("https://talan.bank.gov.ua/get-user-certificate/C9ZFOOcrgVkKDjVK9n5r","Завантажити сертифікат")</f>
        <v>Завантажити сертифікат</v>
      </c>
    </row>
    <row r="26" spans="1:3" ht="28.8" x14ac:dyDescent="0.3">
      <c r="A26" s="3">
        <v>25</v>
      </c>
      <c r="B26" s="1" t="s">
        <v>24</v>
      </c>
      <c r="C26" t="str">
        <f>HYPERLINK("https://talan.bank.gov.ua/get-user-certificate/C9ZFOVaVS6W8b2pjA13I","Завантажити сертифікат")</f>
        <v>Завантажити сертифікат</v>
      </c>
    </row>
    <row r="27" spans="1:3" x14ac:dyDescent="0.3">
      <c r="A27" s="3">
        <v>26</v>
      </c>
      <c r="B27" s="1" t="s">
        <v>25</v>
      </c>
      <c r="C27" t="str">
        <f>HYPERLINK("https://talan.bank.gov.ua/get-user-certificate/C9ZFOXgtdXVyyaKraKQp","Завантажити сертифікат")</f>
        <v>Завантажити сертифікат</v>
      </c>
    </row>
    <row r="28" spans="1:3" x14ac:dyDescent="0.3">
      <c r="A28" s="3">
        <v>27</v>
      </c>
      <c r="B28" s="1" t="s">
        <v>26</v>
      </c>
      <c r="C28" t="str">
        <f>HYPERLINK("https://talan.bank.gov.ua/get-user-certificate/C9ZFOylBkXSHWgdCtf3v","Завантажити сертифікат")</f>
        <v>Завантажити сертифікат</v>
      </c>
    </row>
    <row r="29" spans="1:3" ht="28.8" x14ac:dyDescent="0.3">
      <c r="A29" s="3">
        <v>28</v>
      </c>
      <c r="B29" s="1" t="s">
        <v>27</v>
      </c>
      <c r="C29" t="str">
        <f>HYPERLINK("https://talan.bank.gov.ua/get-user-certificate/C9ZFOxD-sb6z3NLdrTFh","Завантажити сертифікат")</f>
        <v>Завантажити сертифікат</v>
      </c>
    </row>
    <row r="30" spans="1:3" x14ac:dyDescent="0.3">
      <c r="A30" s="3">
        <v>29</v>
      </c>
      <c r="B30" s="1" t="s">
        <v>28</v>
      </c>
      <c r="C30" t="str">
        <f>HYPERLINK("https://talan.bank.gov.ua/get-user-certificate/C9ZFOztRazjXxgbvqCSx","Завантажити сертифікат")</f>
        <v>Завантажити сертифікат</v>
      </c>
    </row>
    <row r="31" spans="1:3" x14ac:dyDescent="0.3">
      <c r="A31" s="3">
        <v>30</v>
      </c>
      <c r="B31" s="1" t="s">
        <v>29</v>
      </c>
      <c r="C31" t="str">
        <f>HYPERLINK("https://talan.bank.gov.ua/get-user-certificate/C9ZFOrPXjHOfR3vAon2s","Завантажити сертифікат")</f>
        <v>Завантажити сертифікат</v>
      </c>
    </row>
    <row r="32" spans="1:3" x14ac:dyDescent="0.3">
      <c r="A32" s="3">
        <v>31</v>
      </c>
      <c r="B32" s="1" t="s">
        <v>30</v>
      </c>
      <c r="C32" t="str">
        <f>HYPERLINK("https://talan.bank.gov.ua/get-user-certificate/C9ZFOaom8yMzUtjKLQe8","Завантажити сертифікат")</f>
        <v>Завантажити сертифікат</v>
      </c>
    </row>
    <row r="33" spans="1:3" ht="28.8" x14ac:dyDescent="0.3">
      <c r="A33" s="3">
        <v>32</v>
      </c>
      <c r="B33" s="1" t="s">
        <v>31</v>
      </c>
      <c r="C33" t="str">
        <f>HYPERLINK("https://talan.bank.gov.ua/get-user-certificate/C9ZFOU1mI1jarneM1Dd8","Завантажити сертифікат")</f>
        <v>Завантажити сертифікат</v>
      </c>
    </row>
    <row r="34" spans="1:3" x14ac:dyDescent="0.3">
      <c r="A34" s="3">
        <v>33</v>
      </c>
      <c r="B34" s="1" t="s">
        <v>32</v>
      </c>
      <c r="C34" t="str">
        <f>HYPERLINK("https://talan.bank.gov.ua/get-user-certificate/C9ZFOxVWSu6w1vTcRD5B","Завантажити сертифікат")</f>
        <v>Завантажити сертифікат</v>
      </c>
    </row>
    <row r="35" spans="1:3" x14ac:dyDescent="0.3">
      <c r="A35" s="3">
        <v>34</v>
      </c>
      <c r="B35" s="1" t="s">
        <v>33</v>
      </c>
      <c r="C35" t="str">
        <f>HYPERLINK("https://talan.bank.gov.ua/get-user-certificate/C9ZFOKVRQKmu7k1_cAm-","Завантажити сертифікат")</f>
        <v>Завантажити сертифікат</v>
      </c>
    </row>
    <row r="36" spans="1:3" x14ac:dyDescent="0.3">
      <c r="A36" s="3">
        <v>35</v>
      </c>
      <c r="B36" s="1" t="s">
        <v>34</v>
      </c>
      <c r="C36" t="str">
        <f>HYPERLINK("https://talan.bank.gov.ua/get-user-certificate/C9ZFOZDHWNIUfwGafBGs","Завантажити сертифікат")</f>
        <v>Завантажити сертифікат</v>
      </c>
    </row>
    <row r="37" spans="1:3" ht="28.8" x14ac:dyDescent="0.3">
      <c r="A37" s="3">
        <v>36</v>
      </c>
      <c r="B37" s="1" t="s">
        <v>35</v>
      </c>
      <c r="C37" t="str">
        <f>HYPERLINK("https://talan.bank.gov.ua/get-user-certificate/C9ZFOcUZsdqAisIVrGFs","Завантажити сертифікат")</f>
        <v>Завантажити сертифікат</v>
      </c>
    </row>
    <row r="38" spans="1:3" x14ac:dyDescent="0.3">
      <c r="A38" s="3">
        <v>37</v>
      </c>
      <c r="B38" s="1" t="s">
        <v>36</v>
      </c>
      <c r="C38" t="str">
        <f>HYPERLINK("https://talan.bank.gov.ua/get-user-certificate/C9ZFOJOBYNqdEz0Tu-J7","Завантажити сертифікат")</f>
        <v>Завантажити сертифікат</v>
      </c>
    </row>
    <row r="39" spans="1:3" ht="28.8" x14ac:dyDescent="0.3">
      <c r="A39" s="3">
        <v>38</v>
      </c>
      <c r="B39" s="1" t="s">
        <v>37</v>
      </c>
      <c r="C39" t="str">
        <f>HYPERLINK("https://talan.bank.gov.ua/get-user-certificate/C9ZFO8Bz4L3Wfsq86Ial","Завантажити сертифікат")</f>
        <v>Завантажити сертифікат</v>
      </c>
    </row>
    <row r="40" spans="1:3" x14ac:dyDescent="0.3">
      <c r="A40" s="3">
        <v>39</v>
      </c>
      <c r="B40" s="1" t="s">
        <v>38</v>
      </c>
      <c r="C40" t="str">
        <f>HYPERLINK("https://talan.bank.gov.ua/get-user-certificate/C9ZFOn2szXb2EDc0plnq","Завантажити сертифікат")</f>
        <v>Завантажити сертифікат</v>
      </c>
    </row>
    <row r="41" spans="1:3" x14ac:dyDescent="0.3">
      <c r="A41" s="3">
        <v>40</v>
      </c>
      <c r="B41" s="1" t="s">
        <v>39</v>
      </c>
      <c r="C41" t="str">
        <f>HYPERLINK("https://talan.bank.gov.ua/get-user-certificate/C9ZFOyx38eA9MYAjBqGQ","Завантажити сертифікат")</f>
        <v>Завантажити сертифікат</v>
      </c>
    </row>
    <row r="42" spans="1:3" x14ac:dyDescent="0.3">
      <c r="A42" s="3">
        <v>41</v>
      </c>
      <c r="B42" s="1" t="s">
        <v>40</v>
      </c>
      <c r="C42" t="str">
        <f>HYPERLINK("https://talan.bank.gov.ua/get-user-certificate/C9ZFOpWlBHmXf6Ze4Uz_","Завантажити сертифікат")</f>
        <v>Завантажити сертифікат</v>
      </c>
    </row>
    <row r="43" spans="1:3" ht="28.8" x14ac:dyDescent="0.3">
      <c r="A43" s="3">
        <v>42</v>
      </c>
      <c r="B43" s="1" t="s">
        <v>41</v>
      </c>
      <c r="C43" t="str">
        <f>HYPERLINK("https://talan.bank.gov.ua/get-user-certificate/C9ZFOqkxBOgMg3ZJon3i","Завантажити сертифікат")</f>
        <v>Завантажити сертифікат</v>
      </c>
    </row>
    <row r="44" spans="1:3" ht="28.8" x14ac:dyDescent="0.3">
      <c r="A44" s="3">
        <v>43</v>
      </c>
      <c r="B44" s="1" t="s">
        <v>42</v>
      </c>
      <c r="C44" t="str">
        <f>HYPERLINK("https://talan.bank.gov.ua/get-user-certificate/C9ZFO0u43jJbqzKc_riE","Завантажити сертифікат")</f>
        <v>Завантажити сертифікат</v>
      </c>
    </row>
    <row r="45" spans="1:3" ht="28.8" x14ac:dyDescent="0.3">
      <c r="A45" s="3">
        <v>44</v>
      </c>
      <c r="B45" s="1" t="s">
        <v>43</v>
      </c>
      <c r="C45" t="str">
        <f>HYPERLINK("https://talan.bank.gov.ua/get-user-certificate/C9ZFOtDJ15kUqqH_gsVc","Завантажити сертифікат")</f>
        <v>Завантажити сертифікат</v>
      </c>
    </row>
    <row r="46" spans="1:3" x14ac:dyDescent="0.3">
      <c r="A46" s="3">
        <v>45</v>
      </c>
      <c r="B46" s="1" t="s">
        <v>44</v>
      </c>
      <c r="C46" t="str">
        <f>HYPERLINK("https://talan.bank.gov.ua/get-user-certificate/C9ZFOHuESHZ7E7zuQdyQ","Завантажити сертифікат")</f>
        <v>Завантажити сертифікат</v>
      </c>
    </row>
    <row r="47" spans="1:3" x14ac:dyDescent="0.3">
      <c r="A47" s="3">
        <v>46</v>
      </c>
      <c r="B47" s="1" t="s">
        <v>45</v>
      </c>
      <c r="C47" t="str">
        <f>HYPERLINK("https://talan.bank.gov.ua/get-user-certificate/C9ZFOXOB1gdFgGbds1m_","Завантажити сертифікат")</f>
        <v>Завантажити сертифікат</v>
      </c>
    </row>
    <row r="48" spans="1:3" x14ac:dyDescent="0.3">
      <c r="A48" s="3">
        <v>47</v>
      </c>
      <c r="B48" s="1" t="s">
        <v>46</v>
      </c>
      <c r="C48" t="str">
        <f>HYPERLINK("https://talan.bank.gov.ua/get-user-certificate/C9ZFOna_aJXMV6MmTcjj","Завантажити сертифікат")</f>
        <v>Завантажити сертифікат</v>
      </c>
    </row>
    <row r="49" spans="1:3" x14ac:dyDescent="0.3">
      <c r="A49" s="3">
        <v>48</v>
      </c>
      <c r="B49" s="1" t="s">
        <v>47</v>
      </c>
      <c r="C49" t="str">
        <f>HYPERLINK("https://talan.bank.gov.ua/get-user-certificate/C9ZFOIIdcHSyssP9ZBZ6","Завантажити сертифікат")</f>
        <v>Завантажити сертифікат</v>
      </c>
    </row>
    <row r="50" spans="1:3" x14ac:dyDescent="0.3">
      <c r="A50" s="3">
        <v>49</v>
      </c>
      <c r="B50" s="1" t="s">
        <v>48</v>
      </c>
      <c r="C50" t="str">
        <f>HYPERLINK("https://talan.bank.gov.ua/get-user-certificate/C9ZFOoaGU4MpfAWWs1Vu","Завантажити сертифікат")</f>
        <v>Завантажити сертифікат</v>
      </c>
    </row>
    <row r="51" spans="1:3" x14ac:dyDescent="0.3">
      <c r="A51" s="3">
        <v>50</v>
      </c>
      <c r="B51" s="1" t="s">
        <v>49</v>
      </c>
      <c r="C51" t="str">
        <f>HYPERLINK("https://talan.bank.gov.ua/get-user-certificate/C9ZFOl6Bcpe0A5dgk995","Завантажити сертифікат")</f>
        <v>Завантажити сертифікат</v>
      </c>
    </row>
    <row r="52" spans="1:3" x14ac:dyDescent="0.3">
      <c r="A52" s="3">
        <v>51</v>
      </c>
      <c r="B52" s="1" t="s">
        <v>50</v>
      </c>
      <c r="C52" t="str">
        <f>HYPERLINK("https://talan.bank.gov.ua/get-user-certificate/C9ZFOJXiIygX6cmaZjQn","Завантажити сертифікат")</f>
        <v>Завантажити сертифікат</v>
      </c>
    </row>
    <row r="53" spans="1:3" ht="28.8" x14ac:dyDescent="0.3">
      <c r="A53" s="3">
        <v>52</v>
      </c>
      <c r="B53" s="1" t="s">
        <v>51</v>
      </c>
      <c r="C53" t="str">
        <f>HYPERLINK("https://talan.bank.gov.ua/get-user-certificate/C9ZFOjVuKUHUT0H2bNeU","Завантажити сертифікат")</f>
        <v>Завантажити сертифікат</v>
      </c>
    </row>
    <row r="54" spans="1:3" x14ac:dyDescent="0.3">
      <c r="A54" s="3">
        <v>53</v>
      </c>
      <c r="B54" s="1" t="s">
        <v>52</v>
      </c>
      <c r="C54" t="str">
        <f>HYPERLINK("https://talan.bank.gov.ua/get-user-certificate/C9ZFO5_MapyvF8V3NA9F","Завантажити сертифікат")</f>
        <v>Завантажити сертифікат</v>
      </c>
    </row>
    <row r="55" spans="1:3" ht="28.8" x14ac:dyDescent="0.3">
      <c r="A55" s="3">
        <v>54</v>
      </c>
      <c r="B55" s="1" t="s">
        <v>53</v>
      </c>
      <c r="C55" t="str">
        <f>HYPERLINK("https://talan.bank.gov.ua/get-user-certificate/C9ZFOnpDzXFgU55Wd2M9","Завантажити сертифікат")</f>
        <v>Завантажити сертифікат</v>
      </c>
    </row>
    <row r="56" spans="1:3" x14ac:dyDescent="0.3">
      <c r="A56" s="3">
        <v>55</v>
      </c>
      <c r="B56" s="1" t="s">
        <v>54</v>
      </c>
      <c r="C56" t="str">
        <f>HYPERLINK("https://talan.bank.gov.ua/get-user-certificate/C9ZFO98weML9TR8amMCu","Завантажити сертифікат")</f>
        <v>Завантажити сертифікат</v>
      </c>
    </row>
    <row r="57" spans="1:3" ht="28.8" x14ac:dyDescent="0.3">
      <c r="A57" s="3">
        <v>56</v>
      </c>
      <c r="B57" s="1" t="s">
        <v>55</v>
      </c>
      <c r="C57" t="str">
        <f>HYPERLINK("https://talan.bank.gov.ua/get-user-certificate/C9ZFObS6vRI2e12_CT3E","Завантажити сертифікат")</f>
        <v>Завантажити сертифікат</v>
      </c>
    </row>
    <row r="58" spans="1:3" x14ac:dyDescent="0.3">
      <c r="A58" s="3">
        <v>57</v>
      </c>
      <c r="B58" s="1" t="s">
        <v>56</v>
      </c>
      <c r="C58" t="str">
        <f>HYPERLINK("https://talan.bank.gov.ua/get-user-certificate/C9ZFOGQvg3vG0U2ahpoa","Завантажити сертифікат")</f>
        <v>Завантажити сертифікат</v>
      </c>
    </row>
    <row r="59" spans="1:3" x14ac:dyDescent="0.3">
      <c r="A59" s="3">
        <v>58</v>
      </c>
      <c r="B59" s="1" t="s">
        <v>57</v>
      </c>
      <c r="C59" t="str">
        <f>HYPERLINK("https://talan.bank.gov.ua/get-user-certificate/C9ZFO8NwYop5tPkrSOFr","Завантажити сертифікат")</f>
        <v>Завантажити сертифікат</v>
      </c>
    </row>
    <row r="60" spans="1:3" x14ac:dyDescent="0.3">
      <c r="A60" s="3">
        <v>59</v>
      </c>
      <c r="B60" s="1" t="s">
        <v>58</v>
      </c>
      <c r="C60" t="str">
        <f>HYPERLINK("https://talan.bank.gov.ua/get-user-certificate/C9ZFOKbF1buU6xZd3zEv","Завантажити сертифікат")</f>
        <v>Завантажити сертифікат</v>
      </c>
    </row>
    <row r="61" spans="1:3" x14ac:dyDescent="0.3">
      <c r="A61" s="3">
        <v>60</v>
      </c>
      <c r="B61" s="1" t="s">
        <v>59</v>
      </c>
      <c r="C61" t="str">
        <f>HYPERLINK("https://talan.bank.gov.ua/get-user-certificate/C9ZFO-OMX8SCYLq3Qn1v","Завантажити сертифікат")</f>
        <v>Завантажити сертифікат</v>
      </c>
    </row>
    <row r="62" spans="1:3" x14ac:dyDescent="0.3">
      <c r="A62" s="3">
        <v>61</v>
      </c>
      <c r="B62" s="1" t="s">
        <v>60</v>
      </c>
      <c r="C62" t="str">
        <f>HYPERLINK("https://talan.bank.gov.ua/get-user-certificate/C9ZFOZ82V_acrbYrcBdm","Завантажити сертифікат")</f>
        <v>Завантажити сертифікат</v>
      </c>
    </row>
    <row r="63" spans="1:3" ht="28.8" x14ac:dyDescent="0.3">
      <c r="A63" s="3">
        <v>62</v>
      </c>
      <c r="B63" s="1" t="s">
        <v>61</v>
      </c>
      <c r="C63" t="str">
        <f>HYPERLINK("https://talan.bank.gov.ua/get-user-certificate/C9ZFObs7srq-J-i3v2Mo","Завантажити сертифікат")</f>
        <v>Завантажити сертифікат</v>
      </c>
    </row>
    <row r="64" spans="1:3" x14ac:dyDescent="0.3">
      <c r="A64" s="3">
        <v>63</v>
      </c>
      <c r="B64" s="1" t="s">
        <v>62</v>
      </c>
      <c r="C64" t="str">
        <f>HYPERLINK("https://talan.bank.gov.ua/get-user-certificate/C9ZFOOtaHuFQs4abzOlc","Завантажити сертифікат")</f>
        <v>Завантажити сертифікат</v>
      </c>
    </row>
    <row r="65" spans="1:3" ht="28.8" x14ac:dyDescent="0.3">
      <c r="A65" s="3">
        <v>64</v>
      </c>
      <c r="B65" s="1" t="s">
        <v>63</v>
      </c>
      <c r="C65" t="str">
        <f>HYPERLINK("https://talan.bank.gov.ua/get-user-certificate/C9ZFOwpBgq9Tl4_yvujG","Завантажити сертифікат")</f>
        <v>Завантажити сертифікат</v>
      </c>
    </row>
    <row r="66" spans="1:3" ht="28.8" x14ac:dyDescent="0.3">
      <c r="A66" s="3">
        <v>65</v>
      </c>
      <c r="B66" s="1" t="s">
        <v>64</v>
      </c>
      <c r="C66" t="str">
        <f>HYPERLINK("https://talan.bank.gov.ua/get-user-certificate/C9ZFO-Uf47C47OYzCXH9","Завантажити сертифікат")</f>
        <v>Завантажити сертифікат</v>
      </c>
    </row>
    <row r="67" spans="1:3" ht="28.8" x14ac:dyDescent="0.3">
      <c r="A67" s="3">
        <v>66</v>
      </c>
      <c r="B67" s="1" t="s">
        <v>65</v>
      </c>
      <c r="C67" t="str">
        <f>HYPERLINK("https://talan.bank.gov.ua/get-user-certificate/C9ZFOxVuBYmeeG9bYXeI","Завантажити сертифікат")</f>
        <v>Завантажити сертифікат</v>
      </c>
    </row>
    <row r="68" spans="1:3" ht="28.8" x14ac:dyDescent="0.3">
      <c r="A68" s="3">
        <v>67</v>
      </c>
      <c r="B68" s="1" t="s">
        <v>66</v>
      </c>
      <c r="C68" t="str">
        <f>HYPERLINK("https://talan.bank.gov.ua/get-user-certificate/C9ZFOUwiBq1xz0bufOOC","Завантажити сертифікат")</f>
        <v>Завантажити сертифікат</v>
      </c>
    </row>
    <row r="69" spans="1:3" x14ac:dyDescent="0.3">
      <c r="A69" s="3">
        <v>68</v>
      </c>
      <c r="B69" s="1" t="s">
        <v>67</v>
      </c>
      <c r="C69" t="str">
        <f>HYPERLINK("https://talan.bank.gov.ua/get-user-certificate/C9ZFOJkylGRy_UVCAn99","Завантажити сертифікат")</f>
        <v>Завантажити сертифікат</v>
      </c>
    </row>
    <row r="70" spans="1:3" ht="28.8" x14ac:dyDescent="0.3">
      <c r="A70" s="3">
        <v>69</v>
      </c>
      <c r="B70" s="1" t="s">
        <v>68</v>
      </c>
      <c r="C70" t="str">
        <f>HYPERLINK("https://talan.bank.gov.ua/get-user-certificate/C9ZFOx7oxfPUV62mLozQ","Завантажити сертифікат")</f>
        <v>Завантажити сертифікат</v>
      </c>
    </row>
    <row r="71" spans="1:3" x14ac:dyDescent="0.3">
      <c r="A71" s="3">
        <v>70</v>
      </c>
      <c r="B71" s="1" t="s">
        <v>69</v>
      </c>
      <c r="C71" t="str">
        <f>HYPERLINK("https://talan.bank.gov.ua/get-user-certificate/C9ZFOrI1v90sN8vwOrRG","Завантажити сертифікат")</f>
        <v>Завантажити сертифікат</v>
      </c>
    </row>
    <row r="72" spans="1:3" ht="28.8" x14ac:dyDescent="0.3">
      <c r="A72" s="3">
        <v>71</v>
      </c>
      <c r="B72" s="1" t="s">
        <v>70</v>
      </c>
      <c r="C72" t="str">
        <f>HYPERLINK("https://talan.bank.gov.ua/get-user-certificate/C9ZFOJHJQ-T0mZ4c2AoY","Завантажити сертифікат")</f>
        <v>Завантажити сертифікат</v>
      </c>
    </row>
    <row r="73" spans="1:3" ht="28.8" x14ac:dyDescent="0.3">
      <c r="A73" s="3">
        <v>72</v>
      </c>
      <c r="B73" s="1" t="s">
        <v>71</v>
      </c>
      <c r="C73" t="str">
        <f>HYPERLINK("https://talan.bank.gov.ua/get-user-certificate/C9ZFOJw5ViZQ4f1V0_07","Завантажити сертифікат")</f>
        <v>Завантажити сертифікат</v>
      </c>
    </row>
    <row r="74" spans="1:3" x14ac:dyDescent="0.3">
      <c r="A74" s="3">
        <v>73</v>
      </c>
      <c r="B74" s="1" t="s">
        <v>72</v>
      </c>
      <c r="C74" t="str">
        <f>HYPERLINK("https://talan.bank.gov.ua/get-user-certificate/C9ZFOyD8BLommFu-0qap","Завантажити сертифікат")</f>
        <v>Завантажити сертифікат</v>
      </c>
    </row>
    <row r="75" spans="1:3" x14ac:dyDescent="0.3">
      <c r="A75" s="3">
        <v>74</v>
      </c>
      <c r="B75" s="1" t="s">
        <v>73</v>
      </c>
      <c r="C75" t="str">
        <f>HYPERLINK("https://talan.bank.gov.ua/get-user-certificate/C9ZFOuxTkepW901wQVb7","Завантажити сертифікат")</f>
        <v>Завантажити сертифікат</v>
      </c>
    </row>
    <row r="76" spans="1:3" x14ac:dyDescent="0.3">
      <c r="A76" s="3">
        <v>75</v>
      </c>
      <c r="B76" s="1" t="s">
        <v>74</v>
      </c>
      <c r="C76" t="str">
        <f>HYPERLINK("https://talan.bank.gov.ua/get-user-certificate/C9ZFO1BzT3_sZn_AavUQ","Завантажити сертифікат")</f>
        <v>Завантажити сертифікат</v>
      </c>
    </row>
    <row r="77" spans="1:3" ht="28.8" x14ac:dyDescent="0.3">
      <c r="A77" s="3">
        <v>76</v>
      </c>
      <c r="B77" s="1" t="s">
        <v>75</v>
      </c>
      <c r="C77" t="str">
        <f>HYPERLINK("https://talan.bank.gov.ua/get-user-certificate/C9ZFOSzjS2LWoZNixPHT","Завантажити сертифікат")</f>
        <v>Завантажити сертифікат</v>
      </c>
    </row>
    <row r="78" spans="1:3" ht="28.8" x14ac:dyDescent="0.3">
      <c r="A78" s="3">
        <v>77</v>
      </c>
      <c r="B78" s="1" t="s">
        <v>76</v>
      </c>
      <c r="C78" t="str">
        <f>HYPERLINK("https://talan.bank.gov.ua/get-user-certificate/C9ZFOOI_gIW-_5iR0tPk","Завантажити сертифікат")</f>
        <v>Завантажити сертифікат</v>
      </c>
    </row>
    <row r="79" spans="1:3" x14ac:dyDescent="0.3">
      <c r="A79" s="3">
        <v>78</v>
      </c>
      <c r="B79" s="1" t="s">
        <v>77</v>
      </c>
      <c r="C79" t="str">
        <f>HYPERLINK("https://talan.bank.gov.ua/get-user-certificate/C9ZFOf01LMZBmlQE9Txm","Завантажити сертифікат")</f>
        <v>Завантажити сертифікат</v>
      </c>
    </row>
    <row r="80" spans="1:3" x14ac:dyDescent="0.3">
      <c r="A80" s="3">
        <v>79</v>
      </c>
      <c r="B80" s="1" t="s">
        <v>78</v>
      </c>
      <c r="C80" t="str">
        <f>HYPERLINK("https://talan.bank.gov.ua/get-user-certificate/C9ZFO164Jud3CX9z9jhV","Завантажити сертифікат")</f>
        <v>Завантажити сертифікат</v>
      </c>
    </row>
    <row r="81" spans="1:3" ht="28.8" x14ac:dyDescent="0.3">
      <c r="A81" s="3">
        <v>80</v>
      </c>
      <c r="B81" s="1" t="s">
        <v>79</v>
      </c>
      <c r="C81" t="str">
        <f>HYPERLINK("https://talan.bank.gov.ua/get-user-certificate/C9ZFO68FP72ZmXqzrTNl","Завантажити сертифікат")</f>
        <v>Завантажити сертифікат</v>
      </c>
    </row>
    <row r="82" spans="1:3" x14ac:dyDescent="0.3">
      <c r="A82" s="3">
        <v>81</v>
      </c>
      <c r="B82" s="1" t="s">
        <v>80</v>
      </c>
      <c r="C82" t="str">
        <f>HYPERLINK("https://talan.bank.gov.ua/get-user-certificate/C9ZFOBAfEMn5ZLMKzVDU","Завантажити сертифікат")</f>
        <v>Завантажити сертифікат</v>
      </c>
    </row>
    <row r="83" spans="1:3" x14ac:dyDescent="0.3">
      <c r="A83" s="3">
        <v>82</v>
      </c>
      <c r="B83" s="1" t="s">
        <v>81</v>
      </c>
      <c r="C83" t="str">
        <f>HYPERLINK("https://talan.bank.gov.ua/get-user-certificate/C9ZFOjqXOyEEnsanLPTo","Завантажити сертифікат")</f>
        <v>Завантажити сертифікат</v>
      </c>
    </row>
    <row r="84" spans="1:3" ht="28.8" x14ac:dyDescent="0.3">
      <c r="A84" s="3">
        <v>83</v>
      </c>
      <c r="B84" s="1" t="s">
        <v>82</v>
      </c>
      <c r="C84" t="str">
        <f>HYPERLINK("https://talan.bank.gov.ua/get-user-certificate/C9ZFO2F1v3BEOPuYxR1y","Завантажити сертифікат")</f>
        <v>Завантажити сертифікат</v>
      </c>
    </row>
    <row r="85" spans="1:3" x14ac:dyDescent="0.3">
      <c r="A85" s="3">
        <v>84</v>
      </c>
      <c r="B85" s="1" t="s">
        <v>83</v>
      </c>
      <c r="C85" t="str">
        <f>HYPERLINK("https://talan.bank.gov.ua/get-user-certificate/C9ZFO7O3s7G6QrRUeaj8","Завантажити сертифікат")</f>
        <v>Завантажити сертифікат</v>
      </c>
    </row>
    <row r="86" spans="1:3" x14ac:dyDescent="0.3">
      <c r="A86" s="3">
        <v>85</v>
      </c>
      <c r="B86" s="1" t="s">
        <v>84</v>
      </c>
      <c r="C86" t="str">
        <f>HYPERLINK("https://talan.bank.gov.ua/get-user-certificate/C9ZFOEgxKHHpXCXl5ouP","Завантажити сертифікат")</f>
        <v>Завантажити сертифікат</v>
      </c>
    </row>
    <row r="87" spans="1:3" ht="28.8" x14ac:dyDescent="0.3">
      <c r="A87" s="3">
        <v>86</v>
      </c>
      <c r="B87" s="1" t="s">
        <v>85</v>
      </c>
      <c r="C87" t="str">
        <f>HYPERLINK("https://talan.bank.gov.ua/get-user-certificate/C9ZFOwfmXF7PmVwKvTBU","Завантажити сертифікат")</f>
        <v>Завантажити сертифікат</v>
      </c>
    </row>
    <row r="88" spans="1:3" x14ac:dyDescent="0.3">
      <c r="A88" s="3">
        <v>87</v>
      </c>
      <c r="B88" s="1" t="s">
        <v>86</v>
      </c>
      <c r="C88" t="str">
        <f>HYPERLINK("https://talan.bank.gov.ua/get-user-certificate/C9ZFOehb3mL3dzdk8rqu","Завантажити сертифікат")</f>
        <v>Завантажити сертифікат</v>
      </c>
    </row>
    <row r="89" spans="1:3" ht="28.8" x14ac:dyDescent="0.3">
      <c r="A89" s="3">
        <v>88</v>
      </c>
      <c r="B89" s="1" t="s">
        <v>87</v>
      </c>
      <c r="C89" t="str">
        <f>HYPERLINK("https://talan.bank.gov.ua/get-user-certificate/C9ZFO48gmHj26hBo8lN_","Завантажити сертифікат")</f>
        <v>Завантажити сертифікат</v>
      </c>
    </row>
    <row r="90" spans="1:3" x14ac:dyDescent="0.3">
      <c r="A90" s="3">
        <v>89</v>
      </c>
      <c r="B90" s="1" t="s">
        <v>88</v>
      </c>
      <c r="C90" t="str">
        <f>HYPERLINK("https://talan.bank.gov.ua/get-user-certificate/C9ZFOq4RCxkhzrIWnxDv","Завантажити сертифікат")</f>
        <v>Завантажити сертифікат</v>
      </c>
    </row>
    <row r="91" spans="1:3" x14ac:dyDescent="0.3">
      <c r="A91" s="3">
        <v>90</v>
      </c>
      <c r="B91" s="1" t="s">
        <v>89</v>
      </c>
      <c r="C91" t="str">
        <f>HYPERLINK("https://talan.bank.gov.ua/get-user-certificate/C9ZFOjjGia8a7fqjKtOJ","Завантажити сертифікат")</f>
        <v>Завантажити сертифікат</v>
      </c>
    </row>
    <row r="92" spans="1:3" x14ac:dyDescent="0.3">
      <c r="A92" s="3">
        <v>91</v>
      </c>
      <c r="B92" s="1" t="s">
        <v>90</v>
      </c>
      <c r="C92" t="str">
        <f>HYPERLINK("https://talan.bank.gov.ua/get-user-certificate/C9ZFOV4b7WBZPOhG7MNo","Завантажити сертифікат")</f>
        <v>Завантажити сертифікат</v>
      </c>
    </row>
    <row r="93" spans="1:3" x14ac:dyDescent="0.3">
      <c r="A93" s="3">
        <v>92</v>
      </c>
      <c r="B93" s="1" t="s">
        <v>91</v>
      </c>
      <c r="C93" t="str">
        <f>HYPERLINK("https://talan.bank.gov.ua/get-user-certificate/C9ZFORTJ28PLuEpbfxS0","Завантажити сертифікат")</f>
        <v>Завантажити сертифікат</v>
      </c>
    </row>
    <row r="94" spans="1:3" ht="28.8" x14ac:dyDescent="0.3">
      <c r="A94" s="3">
        <v>93</v>
      </c>
      <c r="B94" s="1" t="s">
        <v>92</v>
      </c>
      <c r="C94" t="str">
        <f>HYPERLINK("https://talan.bank.gov.ua/get-user-certificate/C9ZFOL9rUVD6PSDRZmNa","Завантажити сертифікат")</f>
        <v>Завантажити сертифікат</v>
      </c>
    </row>
    <row r="95" spans="1:3" ht="28.8" x14ac:dyDescent="0.3">
      <c r="A95" s="3">
        <v>94</v>
      </c>
      <c r="B95" s="1" t="s">
        <v>93</v>
      </c>
      <c r="C95" t="str">
        <f>HYPERLINK("https://talan.bank.gov.ua/get-user-certificate/C9ZFOHEYrSC4z-s0i6lV","Завантажити сертифікат")</f>
        <v>Завантажити сертифікат</v>
      </c>
    </row>
    <row r="96" spans="1:3" x14ac:dyDescent="0.3">
      <c r="A96" s="3">
        <v>95</v>
      </c>
      <c r="B96" s="1" t="s">
        <v>94</v>
      </c>
      <c r="C96" t="str">
        <f>HYPERLINK("https://talan.bank.gov.ua/get-user-certificate/C9ZFOEA8LC2RyrDKxfGQ","Завантажити сертифікат")</f>
        <v>Завантажити сертифікат</v>
      </c>
    </row>
    <row r="97" spans="1:3" x14ac:dyDescent="0.3">
      <c r="A97" s="3">
        <v>96</v>
      </c>
      <c r="B97" s="1" t="s">
        <v>95</v>
      </c>
      <c r="C97" t="str">
        <f>HYPERLINK("https://talan.bank.gov.ua/get-user-certificate/C9ZFO3LX9b_pYAIST21Q","Завантажити сертифікат")</f>
        <v>Завантажити сертифікат</v>
      </c>
    </row>
    <row r="98" spans="1:3" ht="28.8" x14ac:dyDescent="0.3">
      <c r="A98" s="3">
        <v>97</v>
      </c>
      <c r="B98" s="1" t="s">
        <v>85</v>
      </c>
      <c r="C98" t="str">
        <f>HYPERLINK("https://talan.bank.gov.ua/get-user-certificate/C9ZFOrs9guJUPycxAMhb","Завантажити сертифікат")</f>
        <v>Завантажити сертифікат</v>
      </c>
    </row>
    <row r="99" spans="1:3" x14ac:dyDescent="0.3">
      <c r="A99" s="3">
        <v>98</v>
      </c>
      <c r="B99" s="1" t="s">
        <v>96</v>
      </c>
      <c r="C99" t="str">
        <f>HYPERLINK("https://talan.bank.gov.ua/get-user-certificate/C9ZFOwWfHZAGsg5OEIrZ","Завантажити сертифікат")</f>
        <v>Завантажити сертифікат</v>
      </c>
    </row>
    <row r="100" spans="1:3" ht="28.8" x14ac:dyDescent="0.3">
      <c r="A100" s="3">
        <v>99</v>
      </c>
      <c r="B100" s="1" t="s">
        <v>97</v>
      </c>
      <c r="C100" t="str">
        <f>HYPERLINK("https://talan.bank.gov.ua/get-user-certificate/C9ZFOYkoVv-HJdrbaD5s","Завантажити сертифікат")</f>
        <v>Завантажити сертифікат</v>
      </c>
    </row>
    <row r="101" spans="1:3" x14ac:dyDescent="0.3">
      <c r="A101" s="3">
        <v>100</v>
      </c>
      <c r="B101" s="1" t="s">
        <v>98</v>
      </c>
      <c r="C101" t="str">
        <f>HYPERLINK("https://talan.bank.gov.ua/get-user-certificate/C9ZFOICMaOiZeMEQoYco","Завантажити сертифікат")</f>
        <v>Завантажити сертифікат</v>
      </c>
    </row>
    <row r="102" spans="1:3" x14ac:dyDescent="0.3">
      <c r="A102" s="3">
        <v>101</v>
      </c>
      <c r="B102" s="1" t="s">
        <v>99</v>
      </c>
      <c r="C102" t="str">
        <f>HYPERLINK("https://talan.bank.gov.ua/get-user-certificate/C9ZFONL-03k8VJFV3fqy","Завантажити сертифікат")</f>
        <v>Завантажити сертифікат</v>
      </c>
    </row>
    <row r="103" spans="1:3" x14ac:dyDescent="0.3">
      <c r="A103" s="3">
        <v>102</v>
      </c>
      <c r="B103" s="1" t="s">
        <v>100</v>
      </c>
      <c r="C103" t="str">
        <f>HYPERLINK("https://talan.bank.gov.ua/get-user-certificate/C9ZFOOYuzBbtkheEcrwO","Завантажити сертифікат")</f>
        <v>Завантажити сертифікат</v>
      </c>
    </row>
    <row r="104" spans="1:3" ht="28.8" x14ac:dyDescent="0.3">
      <c r="A104" s="3">
        <v>103</v>
      </c>
      <c r="B104" s="1" t="s">
        <v>101</v>
      </c>
      <c r="C104" t="str">
        <f>HYPERLINK("https://talan.bank.gov.ua/get-user-certificate/C9ZFOwY5T3BKEAuIsr40","Завантажити сертифікат")</f>
        <v>Завантажити сертифікат</v>
      </c>
    </row>
    <row r="105" spans="1:3" ht="43.2" x14ac:dyDescent="0.3">
      <c r="A105" s="3">
        <v>104</v>
      </c>
      <c r="B105" s="1" t="s">
        <v>102</v>
      </c>
      <c r="C105" t="str">
        <f>HYPERLINK("https://talan.bank.gov.ua/get-user-certificate/C9ZFO1ZB7GwmekOygVuq","Завантажити сертифікат")</f>
        <v>Завантажити сертифікат</v>
      </c>
    </row>
    <row r="106" spans="1:3" ht="28.8" x14ac:dyDescent="0.3">
      <c r="A106" s="3">
        <v>105</v>
      </c>
      <c r="B106" s="1" t="s">
        <v>103</v>
      </c>
      <c r="C106" t="str">
        <f>HYPERLINK("https://talan.bank.gov.ua/get-user-certificate/C9ZFOEIf9Wb5l21cQxZL","Завантажити сертифікат")</f>
        <v>Завантажити сертифікат</v>
      </c>
    </row>
    <row r="107" spans="1:3" x14ac:dyDescent="0.3">
      <c r="A107" s="3">
        <v>106</v>
      </c>
      <c r="B107" s="1" t="s">
        <v>104</v>
      </c>
      <c r="C107" t="str">
        <f>HYPERLINK("https://talan.bank.gov.ua/get-user-certificate/C9ZFOwGK2rgfr59Nwtrv","Завантажити сертифікат")</f>
        <v>Завантажити сертифікат</v>
      </c>
    </row>
    <row r="108" spans="1:3" x14ac:dyDescent="0.3">
      <c r="A108" s="3">
        <v>107</v>
      </c>
      <c r="B108" s="1" t="s">
        <v>105</v>
      </c>
      <c r="C108" t="str">
        <f>HYPERLINK("https://talan.bank.gov.ua/get-user-certificate/C9ZFOGgZ3MVqQETpwwjb","Завантажити сертифікат")</f>
        <v>Завантажити сертифікат</v>
      </c>
    </row>
    <row r="109" spans="1:3" ht="28.8" x14ac:dyDescent="0.3">
      <c r="A109" s="3">
        <v>108</v>
      </c>
      <c r="B109" s="1" t="s">
        <v>106</v>
      </c>
      <c r="C109" t="str">
        <f>HYPERLINK("https://talan.bank.gov.ua/get-user-certificate/C9ZFOt4HzsDHpBPzd6cx","Завантажити сертифікат")</f>
        <v>Завантажити сертифікат</v>
      </c>
    </row>
    <row r="110" spans="1:3" ht="28.8" x14ac:dyDescent="0.3">
      <c r="A110" s="3">
        <v>109</v>
      </c>
      <c r="B110" s="1" t="s">
        <v>107</v>
      </c>
      <c r="C110" t="str">
        <f>HYPERLINK("https://talan.bank.gov.ua/get-user-certificate/C9ZFO6xsV9nx_OOSaXNk","Завантажити сертифікат")</f>
        <v>Завантажити сертифікат</v>
      </c>
    </row>
    <row r="111" spans="1:3" x14ac:dyDescent="0.3">
      <c r="A111" s="3">
        <v>110</v>
      </c>
      <c r="B111" s="1" t="s">
        <v>108</v>
      </c>
      <c r="C111" t="str">
        <f>HYPERLINK("https://talan.bank.gov.ua/get-user-certificate/C9ZFOumJ_JfIltWesuUs","Завантажити сертифікат")</f>
        <v>Завантажити сертифікат</v>
      </c>
    </row>
    <row r="112" spans="1:3" ht="28.8" x14ac:dyDescent="0.3">
      <c r="A112" s="3">
        <v>111</v>
      </c>
      <c r="B112" s="1" t="s">
        <v>109</v>
      </c>
      <c r="C112" t="str">
        <f>HYPERLINK("https://talan.bank.gov.ua/get-user-certificate/C9ZFOVWEHUJXW_cmVkDu","Завантажити сертифікат")</f>
        <v>Завантажити сертифікат</v>
      </c>
    </row>
    <row r="113" spans="1:3" x14ac:dyDescent="0.3">
      <c r="A113" s="3">
        <v>112</v>
      </c>
      <c r="B113" t="s">
        <v>113</v>
      </c>
      <c r="C113" t="str">
        <f>HYPERLINK("https://talan.bank.gov.ua/get-user-certificate/55BkyH6x7HgOPPm62sE6","Завантажити сертифікат")</f>
        <v>Завантажити сертифікат</v>
      </c>
    </row>
    <row r="114" spans="1:3" x14ac:dyDescent="0.3">
      <c r="A114" s="3">
        <v>113</v>
      </c>
      <c r="B114" t="s">
        <v>114</v>
      </c>
      <c r="C114" t="str">
        <f>HYPERLINK("https://talan.bank.gov.ua/get-user-certificate/55Bkyyvyd-xOQ9eD3GrQ","Завантажити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2024-04-26T11:47:12Z</dcterms:created>
  <dcterms:modified xsi:type="dcterms:W3CDTF">2024-05-10T13:36:02Z</dcterms:modified>
  <cp:category/>
</cp:coreProperties>
</file>