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Заходи_Машлаковська\2024\Конкурс поетичних сторінок_2023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542" i="1" l="1"/>
  <c r="C541" i="1"/>
  <c r="C540" i="1"/>
  <c r="C539" i="1"/>
  <c r="C538" i="1"/>
  <c r="C537" i="1" l="1"/>
  <c r="C536" i="1"/>
  <c r="C535" i="1"/>
  <c r="C534" i="1"/>
  <c r="C533" i="1" l="1"/>
  <c r="C532" i="1"/>
  <c r="C531" i="1"/>
  <c r="C530" i="1"/>
  <c r="C529" i="1"/>
  <c r="C528" i="1"/>
  <c r="C527" i="1" l="1"/>
  <c r="C526" i="1"/>
  <c r="C525" i="1"/>
  <c r="C524" i="1"/>
  <c r="C523" i="1"/>
  <c r="C522" i="1"/>
  <c r="C521" i="1"/>
  <c r="C520" i="1"/>
  <c r="C519" i="1"/>
  <c r="C518" i="1"/>
  <c r="C517" i="1" l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<sst xmlns="http://schemas.openxmlformats.org/spreadsheetml/2006/main" count="544" uniqueCount="541">
  <si>
    <t>ПІБ</t>
  </si>
  <si>
    <t>Посилання на сертифікат</t>
  </si>
  <si>
    <t>Лучкова Ірина</t>
  </si>
  <si>
    <t>Робул Вікторія</t>
  </si>
  <si>
    <t>Сурхаєв Еміль Вагіфович</t>
  </si>
  <si>
    <t xml:space="preserve"> Лотанюк Яна Василівна</t>
  </si>
  <si>
    <t xml:space="preserve"> Пісковський Максим Вікторович</t>
  </si>
  <si>
    <t xml:space="preserve"> Походун Катерина Віталіївна</t>
  </si>
  <si>
    <t xml:space="preserve"> Захарченко Владислав Сергійович</t>
  </si>
  <si>
    <t>Іванов Владислав</t>
  </si>
  <si>
    <t xml:space="preserve"> Висоцька Анастасія</t>
  </si>
  <si>
    <t xml:space="preserve"> Попова Дар'я</t>
  </si>
  <si>
    <t xml:space="preserve"> Пінькас Ніколь</t>
  </si>
  <si>
    <t>Омеляненко Олександр</t>
  </si>
  <si>
    <t>Литвиненко Ірина</t>
  </si>
  <si>
    <t>Литвиненко Владислав</t>
  </si>
  <si>
    <t xml:space="preserve"> Літвінчук Тетяна</t>
  </si>
  <si>
    <t>Літвінчук Богдан</t>
  </si>
  <si>
    <t>Криничанська Юлія</t>
  </si>
  <si>
    <t>Писаренко Сергій</t>
  </si>
  <si>
    <t>Булат Володимир Русланович</t>
  </si>
  <si>
    <t xml:space="preserve"> Рехліцька Поліна</t>
  </si>
  <si>
    <t xml:space="preserve"> Чубова Анастасія</t>
  </si>
  <si>
    <t xml:space="preserve"> Дашко Ангеліна</t>
  </si>
  <si>
    <t xml:space="preserve"> Боркович Анетта Віталіївна</t>
  </si>
  <si>
    <t xml:space="preserve"> Михайлів Емілія Владиславівна</t>
  </si>
  <si>
    <t xml:space="preserve"> Смикуліс Софія Василівна</t>
  </si>
  <si>
    <t>Фесенко Олександра</t>
  </si>
  <si>
    <t>Ксенія Боярченкова</t>
  </si>
  <si>
    <t>Бенько Ольга</t>
  </si>
  <si>
    <t>Голгуш Ярина</t>
  </si>
  <si>
    <t>Шевченко Святослав</t>
  </si>
  <si>
    <t xml:space="preserve"> Анастасія Тавірткіладзе</t>
  </si>
  <si>
    <t xml:space="preserve"> Рінат Аммар</t>
  </si>
  <si>
    <t xml:space="preserve"> Анастасія Квас</t>
  </si>
  <si>
    <t xml:space="preserve"> Марія Лімонт</t>
  </si>
  <si>
    <t xml:space="preserve"> Галутіна Любов</t>
  </si>
  <si>
    <t xml:space="preserve"> Кравченко Тетяна</t>
  </si>
  <si>
    <t xml:space="preserve"> Татарінов Даніїл</t>
  </si>
  <si>
    <t>Божинська Олена</t>
  </si>
  <si>
    <t>Вітвіцький Максим</t>
  </si>
  <si>
    <t>Попович Костянтин</t>
  </si>
  <si>
    <t>Сарченко Каміла</t>
  </si>
  <si>
    <t>Кравченко Арсеній</t>
  </si>
  <si>
    <t>Корнєва Дар'я Русланівна</t>
  </si>
  <si>
    <t xml:space="preserve"> Стародубцев Станіслав</t>
  </si>
  <si>
    <t xml:space="preserve"> Горбатовський Данііл</t>
  </si>
  <si>
    <t xml:space="preserve"> Красуля Світлана</t>
  </si>
  <si>
    <t xml:space="preserve"> Зінченко Анастасія Юріївна</t>
  </si>
  <si>
    <t xml:space="preserve"> Бартош Ангеліна Владиславівна</t>
  </si>
  <si>
    <t xml:space="preserve"> Бойко Аліна Костянтинівна</t>
  </si>
  <si>
    <t>Їжак Владислав</t>
  </si>
  <si>
    <t>Макар Артем</t>
  </si>
  <si>
    <t>Островський Віталій</t>
  </si>
  <si>
    <t>Ковальов Едуард</t>
  </si>
  <si>
    <t>Деміденко Олександр</t>
  </si>
  <si>
    <t>Кузьменко Ольга</t>
  </si>
  <si>
    <t>Клим Діана</t>
  </si>
  <si>
    <t>Горошко Христина Олегівна</t>
  </si>
  <si>
    <t>Рябов Денис</t>
  </si>
  <si>
    <t xml:space="preserve"> Вирозуб Вероніка</t>
  </si>
  <si>
    <t xml:space="preserve"> Кондрат Вікторія</t>
  </si>
  <si>
    <t xml:space="preserve"> Дудар  Вікторія</t>
  </si>
  <si>
    <t xml:space="preserve"> Салівончик Ольга</t>
  </si>
  <si>
    <t xml:space="preserve"> Кухтін Артем</t>
  </si>
  <si>
    <t xml:space="preserve"> Романов Олександр</t>
  </si>
  <si>
    <t xml:space="preserve"> Дишкант Аліна Володимирівна</t>
  </si>
  <si>
    <t xml:space="preserve"> Медвідь Надія Вікторівна</t>
  </si>
  <si>
    <t xml:space="preserve"> Чорна Тетяна Миколаївна</t>
  </si>
  <si>
    <t xml:space="preserve"> Плівачук Анастасія Василівна</t>
  </si>
  <si>
    <t>Парубок Анастасія</t>
  </si>
  <si>
    <t>Зайцева Анастасія</t>
  </si>
  <si>
    <t>Тріфан Марія</t>
  </si>
  <si>
    <t xml:space="preserve"> Братащук Павліна</t>
  </si>
  <si>
    <t xml:space="preserve"> Цимбалюк Анжела </t>
  </si>
  <si>
    <t>Панчук Ольга</t>
  </si>
  <si>
    <t>Шах Уляна</t>
  </si>
  <si>
    <t>Костенко Ольга</t>
  </si>
  <si>
    <t>Гнатюк Сніжана</t>
  </si>
  <si>
    <t xml:space="preserve"> Мостова Вероніка Ігорівна</t>
  </si>
  <si>
    <t xml:space="preserve"> Демченко Марія Володимирівна</t>
  </si>
  <si>
    <t>Глаголєва Анастасія Максимівна</t>
  </si>
  <si>
    <t>Сергієнко Костянтин</t>
  </si>
  <si>
    <t xml:space="preserve"> Анастасія Стець</t>
  </si>
  <si>
    <t xml:space="preserve"> Поліна Ходак</t>
  </si>
  <si>
    <t xml:space="preserve"> Альбіна Солтасюк</t>
  </si>
  <si>
    <t>Вікторія Полянська</t>
  </si>
  <si>
    <t xml:space="preserve"> Кримець Тетяна</t>
  </si>
  <si>
    <t xml:space="preserve"> Ткачова Анна</t>
  </si>
  <si>
    <t xml:space="preserve"> Пріщенко Анастасія</t>
  </si>
  <si>
    <t xml:space="preserve"> Приймак Діана</t>
  </si>
  <si>
    <t xml:space="preserve"> Ольга Дудник - Комісарчук</t>
  </si>
  <si>
    <t xml:space="preserve">  Анастасія Рибак</t>
  </si>
  <si>
    <t>Ревенко Марія</t>
  </si>
  <si>
    <t>Сауляк Дмитро</t>
  </si>
  <si>
    <t>Ратушняк Тимур</t>
  </si>
  <si>
    <t>Щербакова Діана</t>
  </si>
  <si>
    <t>Чмира Олексій</t>
  </si>
  <si>
    <t>Борисенко Матвій</t>
  </si>
  <si>
    <t>Степанюк Ангеліна</t>
  </si>
  <si>
    <t>Колісник Владислав</t>
  </si>
  <si>
    <t>Шунь Марія</t>
  </si>
  <si>
    <t>Шапко Денис</t>
  </si>
  <si>
    <t xml:space="preserve"> Максименкова Валерія</t>
  </si>
  <si>
    <t xml:space="preserve"> Гальченко Ілля</t>
  </si>
  <si>
    <t xml:space="preserve"> Шерекіна Катерина</t>
  </si>
  <si>
    <t xml:space="preserve"> Байова Єлизавета</t>
  </si>
  <si>
    <t xml:space="preserve"> Лищук Артем</t>
  </si>
  <si>
    <t xml:space="preserve"> Ніколайчук Вікторія</t>
  </si>
  <si>
    <t xml:space="preserve"> Романюк Дарина</t>
  </si>
  <si>
    <t xml:space="preserve"> Чорна Влада</t>
  </si>
  <si>
    <t>Мельник Роман</t>
  </si>
  <si>
    <t>Кузьма Остап</t>
  </si>
  <si>
    <t>Ковальчук Владислав</t>
  </si>
  <si>
    <t>Дишкантюк Євгеній</t>
  </si>
  <si>
    <t>Кузьмін Ілля</t>
  </si>
  <si>
    <t>Клименко Вікторія</t>
  </si>
  <si>
    <t>Гелалі Артем</t>
  </si>
  <si>
    <t>Ігнатій Віталій</t>
  </si>
  <si>
    <t>Ворона Вікторія</t>
  </si>
  <si>
    <t>Башева Вікторія</t>
  </si>
  <si>
    <t>Редька Надія</t>
  </si>
  <si>
    <t>Міщан Анастасія</t>
  </si>
  <si>
    <t>Азарова Марія</t>
  </si>
  <si>
    <t xml:space="preserve"> Хруль Ярослав</t>
  </si>
  <si>
    <t xml:space="preserve"> Маляров Денис</t>
  </si>
  <si>
    <t xml:space="preserve"> Савченко Христина</t>
  </si>
  <si>
    <t xml:space="preserve"> Кудрінський Ярослав</t>
  </si>
  <si>
    <t xml:space="preserve"> Федькіна Анастасія</t>
  </si>
  <si>
    <t xml:space="preserve"> Маркачан Анна</t>
  </si>
  <si>
    <t xml:space="preserve"> Ляшук Іван</t>
  </si>
  <si>
    <t xml:space="preserve"> Цибуховський Сергій</t>
  </si>
  <si>
    <t xml:space="preserve"> Німець Дмитро</t>
  </si>
  <si>
    <t>Пишук Максим</t>
  </si>
  <si>
    <t xml:space="preserve">Линчак Ольга </t>
  </si>
  <si>
    <t>Морозова Марія</t>
  </si>
  <si>
    <t xml:space="preserve"> Галинська Лілія</t>
  </si>
  <si>
    <t xml:space="preserve"> Конотопенко Дмитро</t>
  </si>
  <si>
    <t xml:space="preserve"> Сарченко Каміла</t>
  </si>
  <si>
    <t xml:space="preserve"> Колесник Юлія</t>
  </si>
  <si>
    <t xml:space="preserve"> Шептієнко Анастасія</t>
  </si>
  <si>
    <t xml:space="preserve"> Гриненко Вікторія</t>
  </si>
  <si>
    <t>Ярошенко Олександра</t>
  </si>
  <si>
    <t>Жмак Анна</t>
  </si>
  <si>
    <t>Стратій Борис</t>
  </si>
  <si>
    <t>Лукянцова Софія</t>
  </si>
  <si>
    <t>Роженцев Сергій</t>
  </si>
  <si>
    <t xml:space="preserve"> Десяцька Марія</t>
  </si>
  <si>
    <t xml:space="preserve"> Вишняк Таміла</t>
  </si>
  <si>
    <t xml:space="preserve"> Кузуб Анна</t>
  </si>
  <si>
    <t xml:space="preserve"> Тимошенко Вікторія</t>
  </si>
  <si>
    <t xml:space="preserve"> Філатов Максим</t>
  </si>
  <si>
    <t xml:space="preserve"> Абакумов Богдан</t>
  </si>
  <si>
    <t xml:space="preserve"> Ігнатюк Денис</t>
  </si>
  <si>
    <t xml:space="preserve"> Пархомчук Юрій</t>
  </si>
  <si>
    <t>Черненко Микола</t>
  </si>
  <si>
    <t>Ременяк Вікторія</t>
  </si>
  <si>
    <t>Голубенко Вікторія</t>
  </si>
  <si>
    <t>Чигринець Олена</t>
  </si>
  <si>
    <t>Задворний Максим</t>
  </si>
  <si>
    <t>Завада Вероніка</t>
  </si>
  <si>
    <t>Стороженко Кіра</t>
  </si>
  <si>
    <t>Надія Боклач</t>
  </si>
  <si>
    <t xml:space="preserve"> Бандура Михайло</t>
  </si>
  <si>
    <t xml:space="preserve"> Свирид Жанна</t>
  </si>
  <si>
    <t xml:space="preserve"> Беркут Поліна</t>
  </si>
  <si>
    <t xml:space="preserve"> Дроздов Артем</t>
  </si>
  <si>
    <t xml:space="preserve"> Кизим Домініка </t>
  </si>
  <si>
    <t xml:space="preserve"> Юхта Андрій</t>
  </si>
  <si>
    <t>Гриб  Владислав</t>
  </si>
  <si>
    <t>Луцюк Ірина Олегівна</t>
  </si>
  <si>
    <t>Завадський Любомир</t>
  </si>
  <si>
    <t xml:space="preserve">Дацко Давид </t>
  </si>
  <si>
    <t xml:space="preserve"> Ангеліна Ясинчук</t>
  </si>
  <si>
    <t xml:space="preserve"> Марина Фещук</t>
  </si>
  <si>
    <t xml:space="preserve"> Карина Романенко</t>
  </si>
  <si>
    <t xml:space="preserve"> Конишева Поліна</t>
  </si>
  <si>
    <t xml:space="preserve"> Лінник Артем</t>
  </si>
  <si>
    <t xml:space="preserve"> Дегтяр Марія</t>
  </si>
  <si>
    <t>Абдуллаєва Дарина</t>
  </si>
  <si>
    <t>Губницька Владислава</t>
  </si>
  <si>
    <t>Фігурняк Армін</t>
  </si>
  <si>
    <t>Швець Марія</t>
  </si>
  <si>
    <t xml:space="preserve"> Богачук Володимир</t>
  </si>
  <si>
    <t>Петрик Анатолій</t>
  </si>
  <si>
    <t>Кравченко Андрій</t>
  </si>
  <si>
    <t>Заставнюк Олександр</t>
  </si>
  <si>
    <t>Грищенко Богдан</t>
  </si>
  <si>
    <t>Поліщук Назар</t>
  </si>
  <si>
    <t>Шах Назар</t>
  </si>
  <si>
    <t>Неправда Михайло</t>
  </si>
  <si>
    <t xml:space="preserve"> Михальчук Олександр</t>
  </si>
  <si>
    <t xml:space="preserve"> Василенко Софія</t>
  </si>
  <si>
    <t xml:space="preserve">Коваль Анна </t>
  </si>
  <si>
    <t xml:space="preserve"> Сергієнко Ольга Борисівна</t>
  </si>
  <si>
    <t xml:space="preserve"> Карпенко Ірина Віталіївна</t>
  </si>
  <si>
    <t xml:space="preserve"> Пегін Яна  Вікторівна</t>
  </si>
  <si>
    <t>Павленко Євгенія Володимирівна</t>
  </si>
  <si>
    <t>Шевченко Вєроніка</t>
  </si>
  <si>
    <t>Гусарь Анастасія</t>
  </si>
  <si>
    <t>Павелко Владислава</t>
  </si>
  <si>
    <t>Жук Ілля</t>
  </si>
  <si>
    <t>Волочнюк Ян</t>
  </si>
  <si>
    <t>Кривобока Анна</t>
  </si>
  <si>
    <t xml:space="preserve"> Гнатюк Єлізавєта</t>
  </si>
  <si>
    <t>Оліферчук Олеся</t>
  </si>
  <si>
    <t xml:space="preserve"> Двигун Назар</t>
  </si>
  <si>
    <t xml:space="preserve"> Морщ Даніела </t>
  </si>
  <si>
    <t xml:space="preserve"> Вінник Світлана</t>
  </si>
  <si>
    <t xml:space="preserve"> Дроботя Олександра</t>
  </si>
  <si>
    <t xml:space="preserve"> Довгоброд Вікторія</t>
  </si>
  <si>
    <t xml:space="preserve"> Островська Любов</t>
  </si>
  <si>
    <t>Непрозванний Олександр</t>
  </si>
  <si>
    <t>Усата Софія</t>
  </si>
  <si>
    <t>Марків Ангеліна Євгенівна</t>
  </si>
  <si>
    <t>Каніщева Софія</t>
  </si>
  <si>
    <t xml:space="preserve">Пасинчук Тимур </t>
  </si>
  <si>
    <t xml:space="preserve">Завальнюк Максим </t>
  </si>
  <si>
    <t xml:space="preserve">Канюк Марія </t>
  </si>
  <si>
    <t xml:space="preserve"> Севаст'янова Ксенія</t>
  </si>
  <si>
    <t>Кутовий Денис</t>
  </si>
  <si>
    <t>Горбунова Аліса</t>
  </si>
  <si>
    <t xml:space="preserve"> Ляшук Ліана</t>
  </si>
  <si>
    <t>Калінова Поліна</t>
  </si>
  <si>
    <t>Цісарук Ганна</t>
  </si>
  <si>
    <t>Герман Лях</t>
  </si>
  <si>
    <t>Занкович Іван</t>
  </si>
  <si>
    <t>Грабар Дарина</t>
  </si>
  <si>
    <t xml:space="preserve">
Бойчук Каміла</t>
  </si>
  <si>
    <t>Фощан Поліна</t>
  </si>
  <si>
    <t>Берлим Євгенія</t>
  </si>
  <si>
    <t xml:space="preserve"> Олійник Олександра</t>
  </si>
  <si>
    <t xml:space="preserve"> Трачук Катерина</t>
  </si>
  <si>
    <t xml:space="preserve"> Петрик Іван</t>
  </si>
  <si>
    <t xml:space="preserve"> Петрик Андрій</t>
  </si>
  <si>
    <t xml:space="preserve"> Кушниренко Анна</t>
  </si>
  <si>
    <t xml:space="preserve"> Муха Дар'я</t>
  </si>
  <si>
    <t xml:space="preserve"> Томенюк Дарина</t>
  </si>
  <si>
    <t xml:space="preserve"> Доброцька Марія </t>
  </si>
  <si>
    <t xml:space="preserve"> Емілія Грицевич</t>
  </si>
  <si>
    <t xml:space="preserve"> Корчак Анна</t>
  </si>
  <si>
    <t xml:space="preserve"> Отрощенко Поліна</t>
  </si>
  <si>
    <t xml:space="preserve"> Печенюк Міла</t>
  </si>
  <si>
    <t xml:space="preserve"> Коломієць Богодар</t>
  </si>
  <si>
    <t xml:space="preserve"> Шмиголь Анастасія</t>
  </si>
  <si>
    <t xml:space="preserve"> Кондратова Анастасія</t>
  </si>
  <si>
    <t xml:space="preserve"> Сніцарук Дар’я</t>
  </si>
  <si>
    <t xml:space="preserve"> Гулькова Ніколь</t>
  </si>
  <si>
    <t xml:space="preserve"> Берлим Єлизавета</t>
  </si>
  <si>
    <t xml:space="preserve"> Берлим Катерина</t>
  </si>
  <si>
    <t xml:space="preserve">  Поліщук Каріна</t>
  </si>
  <si>
    <t xml:space="preserve">  Янішевська Анастасія</t>
  </si>
  <si>
    <t xml:space="preserve"> Ляшенко Дар'я</t>
  </si>
  <si>
    <t xml:space="preserve"> Шевченко Всеволод</t>
  </si>
  <si>
    <t>Кушнір Софія</t>
  </si>
  <si>
    <t>Світлична Катерина</t>
  </si>
  <si>
    <t xml:space="preserve">Щебетюк Андрій </t>
  </si>
  <si>
    <t>Кордонський Арсеній Олегович</t>
  </si>
  <si>
    <t xml:space="preserve">       Кордонський Ярослав Олегович.</t>
  </si>
  <si>
    <t>Грищук Ярослав</t>
  </si>
  <si>
    <t>Яворський Владислав</t>
  </si>
  <si>
    <t>Дорофєєва Єлизавета</t>
  </si>
  <si>
    <t>Купчук Дарія</t>
  </si>
  <si>
    <t>Галлами Олег Олександрович</t>
  </si>
  <si>
    <t>Левандовська Олександра Віталіївна</t>
  </si>
  <si>
    <t>Шмідт Олександр</t>
  </si>
  <si>
    <t xml:space="preserve">Маланченко Ярослав </t>
  </si>
  <si>
    <t xml:space="preserve"> Дерев’янко Михайло</t>
  </si>
  <si>
    <t xml:space="preserve"> Бедна Яна</t>
  </si>
  <si>
    <t xml:space="preserve"> Пасенчук Тетяна </t>
  </si>
  <si>
    <t xml:space="preserve"> Яворська Дар'я</t>
  </si>
  <si>
    <t xml:space="preserve"> Наточій Анастасія</t>
  </si>
  <si>
    <t xml:space="preserve"> Степаненко Анна</t>
  </si>
  <si>
    <t xml:space="preserve"> Карпенко Артем Сергійович</t>
  </si>
  <si>
    <t>Тупотіна Вероніка Артурівна</t>
  </si>
  <si>
    <t xml:space="preserve"> Сівкова Софія Геннадіївна</t>
  </si>
  <si>
    <t xml:space="preserve"> Цикалова Вікторія Віталіївна</t>
  </si>
  <si>
    <t>Дробот Влада</t>
  </si>
  <si>
    <t xml:space="preserve"> Соколова Катерина </t>
  </si>
  <si>
    <t xml:space="preserve"> Вілков Владислав</t>
  </si>
  <si>
    <t xml:space="preserve"> Спінжар Ірина</t>
  </si>
  <si>
    <t xml:space="preserve"> Марченко Кіра</t>
  </si>
  <si>
    <t xml:space="preserve"> Спінжар Руслан</t>
  </si>
  <si>
    <t xml:space="preserve"> Спінжар Кирило</t>
  </si>
  <si>
    <t>Українець Анастасія</t>
  </si>
  <si>
    <t xml:space="preserve">  Хоца Яна</t>
  </si>
  <si>
    <t>Явнич Мирослава</t>
  </si>
  <si>
    <t>Голосняк Мар'яна</t>
  </si>
  <si>
    <t>Коронська Яна</t>
  </si>
  <si>
    <t xml:space="preserve"> Рудніцька Дар'я</t>
  </si>
  <si>
    <t xml:space="preserve"> Кіян Інна</t>
  </si>
  <si>
    <t xml:space="preserve"> Іванькова Яна</t>
  </si>
  <si>
    <t xml:space="preserve"> Глущенко Олександра</t>
  </si>
  <si>
    <t xml:space="preserve"> Наріжна Лілія</t>
  </si>
  <si>
    <t xml:space="preserve"> Наріжний Дмитро</t>
  </si>
  <si>
    <t>Романча Ярослав</t>
  </si>
  <si>
    <t>Портна Ксенія</t>
  </si>
  <si>
    <t>Носко Ангеліна Ігорівна</t>
  </si>
  <si>
    <t>Величко Вікторія Миколаївна</t>
  </si>
  <si>
    <t xml:space="preserve"> Сидоренко Богдана</t>
  </si>
  <si>
    <t xml:space="preserve"> Семенов Микита</t>
  </si>
  <si>
    <t xml:space="preserve"> Ускова Меланія</t>
  </si>
  <si>
    <t>Паушкін Максим</t>
  </si>
  <si>
    <t>Острик Данило</t>
  </si>
  <si>
    <t>Кільчевська Єлізавєта</t>
  </si>
  <si>
    <t>Фастенкова Марія</t>
  </si>
  <si>
    <t>Гончарова Катерина</t>
  </si>
  <si>
    <t>Шкабара Вікторія</t>
  </si>
  <si>
    <t>Коваленко Софія</t>
  </si>
  <si>
    <t xml:space="preserve"> Шостак Рада</t>
  </si>
  <si>
    <t xml:space="preserve"> Дудій Кіра</t>
  </si>
  <si>
    <t xml:space="preserve"> Шабай Артем</t>
  </si>
  <si>
    <t xml:space="preserve"> Пташник Кирил</t>
  </si>
  <si>
    <t xml:space="preserve"> Спільник Анастасія </t>
  </si>
  <si>
    <t xml:space="preserve"> Лузанов Олександр</t>
  </si>
  <si>
    <t>Кравець Аліна</t>
  </si>
  <si>
    <t>Корнієнко Руф Яківна</t>
  </si>
  <si>
    <t xml:space="preserve"> Луговський Микита </t>
  </si>
  <si>
    <t>Петров Нікіта</t>
  </si>
  <si>
    <t>Петренко Софія</t>
  </si>
  <si>
    <t>Тимчак Анастасія</t>
  </si>
  <si>
    <t>Герасімов Євгеній</t>
  </si>
  <si>
    <t>Мидзяк Роман</t>
  </si>
  <si>
    <t>Кусий Андрій</t>
  </si>
  <si>
    <t>Самборська Анна</t>
  </si>
  <si>
    <t>Безпалько Павло</t>
  </si>
  <si>
    <t>Думанчук Артур</t>
  </si>
  <si>
    <t>Шовдрук Максим</t>
  </si>
  <si>
    <t xml:space="preserve"> Лизогуб Ангеліна</t>
  </si>
  <si>
    <t xml:space="preserve"> Невмивана Жанна</t>
  </si>
  <si>
    <t xml:space="preserve"> Орисенко Катерина</t>
  </si>
  <si>
    <t xml:space="preserve"> Пустовойт Віталіна </t>
  </si>
  <si>
    <t>Запорожець Руслана</t>
  </si>
  <si>
    <t xml:space="preserve"> Томченко Милана</t>
  </si>
  <si>
    <t xml:space="preserve"> Зінов'єва Анна</t>
  </si>
  <si>
    <t xml:space="preserve"> Зінов'єв Вадим</t>
  </si>
  <si>
    <t xml:space="preserve"> Дикало Діана</t>
  </si>
  <si>
    <t>Мисько Інна</t>
  </si>
  <si>
    <t>Біленець Михайло</t>
  </si>
  <si>
    <t>Ігнат Марта</t>
  </si>
  <si>
    <t>Таран Ірина Вікторівна</t>
  </si>
  <si>
    <t>Джой Дмитро</t>
  </si>
  <si>
    <t xml:space="preserve"> Бадічка Софія</t>
  </si>
  <si>
    <t xml:space="preserve">Мамінченко Аріана </t>
  </si>
  <si>
    <t xml:space="preserve"> Присяжнюк Анфіса</t>
  </si>
  <si>
    <t xml:space="preserve">  Мошняков Богдан</t>
  </si>
  <si>
    <t xml:space="preserve"> Павлюк Дарина Сергіївна</t>
  </si>
  <si>
    <t xml:space="preserve"> Дудко Вікторія Миколаївна</t>
  </si>
  <si>
    <t xml:space="preserve"> Марта Верхомій</t>
  </si>
  <si>
    <t xml:space="preserve"> Кріль Юлія</t>
  </si>
  <si>
    <t xml:space="preserve"> Мошенська Альона</t>
  </si>
  <si>
    <t xml:space="preserve"> Мошенський Іван</t>
  </si>
  <si>
    <t>Молін Іван</t>
  </si>
  <si>
    <t>Боянська Оксана</t>
  </si>
  <si>
    <t>Мисан Ганна</t>
  </si>
  <si>
    <t>Шихненко Софія</t>
  </si>
  <si>
    <t>Пікуш Владислава</t>
  </si>
  <si>
    <t>Юхименко Аліна</t>
  </si>
  <si>
    <t>Дячук Уляна</t>
  </si>
  <si>
    <t xml:space="preserve">   Орел Катерина</t>
  </si>
  <si>
    <t xml:space="preserve">  Чорнобай Дар'я</t>
  </si>
  <si>
    <t xml:space="preserve"> Черненко Вадим</t>
  </si>
  <si>
    <t xml:space="preserve"> Новосельцева Даяна</t>
  </si>
  <si>
    <t xml:space="preserve"> Стрілецька Олександра</t>
  </si>
  <si>
    <t xml:space="preserve"> Строчко Вероніка</t>
  </si>
  <si>
    <t xml:space="preserve"> Блоха Володимир</t>
  </si>
  <si>
    <t xml:space="preserve"> Шпак Юлія</t>
  </si>
  <si>
    <t xml:space="preserve"> Бабак Вікторія</t>
  </si>
  <si>
    <t xml:space="preserve"> Кураса Дар'я</t>
  </si>
  <si>
    <t xml:space="preserve"> Кабацький Костянтин</t>
  </si>
  <si>
    <t xml:space="preserve"> Драч Ніколь </t>
  </si>
  <si>
    <t>Марченко Тетяна</t>
  </si>
  <si>
    <t>Капустинська Валерія</t>
  </si>
  <si>
    <t xml:space="preserve"> Бородавкіна Марія</t>
  </si>
  <si>
    <t xml:space="preserve"> Шараєвська Юлія</t>
  </si>
  <si>
    <t xml:space="preserve"> Білик Карина</t>
  </si>
  <si>
    <t xml:space="preserve"> Поліщук Катерина</t>
  </si>
  <si>
    <t xml:space="preserve"> Мельник Анна Анатоліївна</t>
  </si>
  <si>
    <t xml:space="preserve"> Зелтіньш Ігор Юрійович </t>
  </si>
  <si>
    <t xml:space="preserve"> Гуменюк Христина Василівна</t>
  </si>
  <si>
    <t xml:space="preserve"> Думас Роман Васильович</t>
  </si>
  <si>
    <t>Сторчак Ірина Олексіївна</t>
  </si>
  <si>
    <t>Солдат Анна Степанівна</t>
  </si>
  <si>
    <t>Брайко Аріна</t>
  </si>
  <si>
    <t xml:space="preserve"> Корнієнко Каріна</t>
  </si>
  <si>
    <t xml:space="preserve"> Думаленко Анастасія</t>
  </si>
  <si>
    <t xml:space="preserve"> Пальонко Вероніка</t>
  </si>
  <si>
    <t xml:space="preserve"> Толдусова Ірина</t>
  </si>
  <si>
    <t>Горбенко Крістіна</t>
  </si>
  <si>
    <t xml:space="preserve"> Радіонова Анастасія</t>
  </si>
  <si>
    <t xml:space="preserve"> Саєнко Катерина</t>
  </si>
  <si>
    <t xml:space="preserve"> Рудик Юрій</t>
  </si>
  <si>
    <t xml:space="preserve"> Тарасов Артем</t>
  </si>
  <si>
    <t>Липовецький Назар</t>
  </si>
  <si>
    <t>Самчук Євген</t>
  </si>
  <si>
    <t>Безлатний Даніїл</t>
  </si>
  <si>
    <t xml:space="preserve"> Микола Аулов</t>
  </si>
  <si>
    <t>Радіонов Андрій</t>
  </si>
  <si>
    <t>Олександр Яківчук</t>
  </si>
  <si>
    <t>Омелянчук Дмитро</t>
  </si>
  <si>
    <t xml:space="preserve"> Чунєєва Альона </t>
  </si>
  <si>
    <t xml:space="preserve">Фігурський Ілля </t>
  </si>
  <si>
    <t xml:space="preserve">Мігло Марія </t>
  </si>
  <si>
    <t xml:space="preserve"> Фролова Поліна</t>
  </si>
  <si>
    <t xml:space="preserve"> Круглова Єва</t>
  </si>
  <si>
    <t>Ваврик Христина</t>
  </si>
  <si>
    <t xml:space="preserve"> Рудик Софія</t>
  </si>
  <si>
    <t xml:space="preserve"> Мазуркевич Анастасія </t>
  </si>
  <si>
    <t>Івженко Мирослава</t>
  </si>
  <si>
    <t xml:space="preserve"> Жоров Олексій</t>
  </si>
  <si>
    <t xml:space="preserve"> Янченкова Евеліна</t>
  </si>
  <si>
    <t xml:space="preserve"> Ангеловська Ангеліна</t>
  </si>
  <si>
    <t xml:space="preserve"> Заікіна Ніна Михайлівна</t>
  </si>
  <si>
    <t xml:space="preserve">Саган Надія Миколаївна </t>
  </si>
  <si>
    <t>Петренко Олег</t>
  </si>
  <si>
    <t>Морозов Ілля</t>
  </si>
  <si>
    <t xml:space="preserve">Габрусь Михайло </t>
  </si>
  <si>
    <t>Мостовий Тарас</t>
  </si>
  <si>
    <t>Матієнко Андрій</t>
  </si>
  <si>
    <t xml:space="preserve">Горобець Олександр
</t>
  </si>
  <si>
    <t xml:space="preserve">Катерина Рибалко </t>
  </si>
  <si>
    <t>Зайцева Зоя</t>
  </si>
  <si>
    <t>Перетятко Йосафат</t>
  </si>
  <si>
    <t>Соломончик Людмила Олександрівна</t>
  </si>
  <si>
    <t xml:space="preserve">Матвійчук Анастасія Юріївна </t>
  </si>
  <si>
    <t xml:space="preserve">Рожко Марія Денисівна </t>
  </si>
  <si>
    <t>Петущенко Денис</t>
  </si>
  <si>
    <t>Куліш Андрій</t>
  </si>
  <si>
    <t>Клівач Дарина</t>
  </si>
  <si>
    <t xml:space="preserve"> Кравчук Олександр</t>
  </si>
  <si>
    <t>Бирда Адріана</t>
  </si>
  <si>
    <t>Бирда Яна</t>
  </si>
  <si>
    <t>Бадищук Марія</t>
  </si>
  <si>
    <t>Маркелова Ольга</t>
  </si>
  <si>
    <t>Ратій Глєб Олегович</t>
  </si>
  <si>
    <t xml:space="preserve">Бакаліус Юлія </t>
  </si>
  <si>
    <t>Струс Назарій Васильович</t>
  </si>
  <si>
    <t>Кошіль Світлана</t>
  </si>
  <si>
    <t>Музичук Дарина</t>
  </si>
  <si>
    <t>Дяк Ірина</t>
  </si>
  <si>
    <t xml:space="preserve">Юрко Юлія </t>
  </si>
  <si>
    <t>Давидюк Юлія</t>
  </si>
  <si>
    <t>Кучер Вікторія</t>
  </si>
  <si>
    <t>Аббасова Анна</t>
  </si>
  <si>
    <t>Гілевич Іван</t>
  </si>
  <si>
    <t>Данилюк Мілана</t>
  </si>
  <si>
    <t>Новікова Марія</t>
  </si>
  <si>
    <t>Бондарчук Станіслав</t>
  </si>
  <si>
    <t xml:space="preserve">Тетяна Макодзьоба </t>
  </si>
  <si>
    <t>Христина Петрушина</t>
  </si>
  <si>
    <t xml:space="preserve">Софія Кузьменко </t>
  </si>
  <si>
    <t xml:space="preserve">Олександра Брицька </t>
  </si>
  <si>
    <t xml:space="preserve">Єгор Савкін </t>
  </si>
  <si>
    <t>Антоніна Якименко</t>
  </si>
  <si>
    <t>Олена Петришинець</t>
  </si>
  <si>
    <t>Ростислав Шаповал</t>
  </si>
  <si>
    <t xml:space="preserve">Іван Богдан </t>
  </si>
  <si>
    <t xml:space="preserve">Дар'я Поліщук </t>
  </si>
  <si>
    <t xml:space="preserve">Артем Зінченко </t>
  </si>
  <si>
    <t xml:space="preserve">Руслана Блищик </t>
  </si>
  <si>
    <t>Вікторія Деркач</t>
  </si>
  <si>
    <t>Софія Луценко</t>
  </si>
  <si>
    <t>Анастасія Щербенко</t>
  </si>
  <si>
    <t xml:space="preserve">Вікторія Біленко 
</t>
  </si>
  <si>
    <t>Човган Максим</t>
  </si>
  <si>
    <t>Мігова Аліна</t>
  </si>
  <si>
    <t>Лисюн Катерина</t>
  </si>
  <si>
    <t>Федчишина Валерія</t>
  </si>
  <si>
    <t xml:space="preserve">Купчук Дарія </t>
  </si>
  <si>
    <t>Алупой Артур</t>
  </si>
  <si>
    <t>Савінова Кіра</t>
  </si>
  <si>
    <t>Харченко Катерина</t>
  </si>
  <si>
    <t>Левцова Юлія</t>
  </si>
  <si>
    <t xml:space="preserve"> Малишка Кароліна</t>
  </si>
  <si>
    <t xml:space="preserve"> Багіров Емін</t>
  </si>
  <si>
    <t>Демчишак Соломія</t>
  </si>
  <si>
    <t>Карпюк Вікторія</t>
  </si>
  <si>
    <t>Саніна Марія</t>
  </si>
  <si>
    <t>Луговськой Мирослав</t>
  </si>
  <si>
    <t>Михайлов Олександр</t>
  </si>
  <si>
    <t>Недомовний Богдан</t>
  </si>
  <si>
    <t>Лігатор Марія</t>
  </si>
  <si>
    <t>Ісакова Анна</t>
  </si>
  <si>
    <t>Бездітна Вікторія</t>
  </si>
  <si>
    <t xml:space="preserve"> Батіщев Владислав</t>
  </si>
  <si>
    <t>Бульба Олексій</t>
  </si>
  <si>
    <t>Лега Анастасія</t>
  </si>
  <si>
    <t>Попович Марія</t>
  </si>
  <si>
    <t>Донковцев Микита</t>
  </si>
  <si>
    <t xml:space="preserve">Борисюк Діана </t>
  </si>
  <si>
    <t>Железняк Артур</t>
  </si>
  <si>
    <t>Зануда Рада</t>
  </si>
  <si>
    <t>Черкашина Софія</t>
  </si>
  <si>
    <t>Шпаковська Варвара</t>
  </si>
  <si>
    <t xml:space="preserve">Чередниченко Олена </t>
  </si>
  <si>
    <t>Владислав ІЛЬЧЕНКО</t>
  </si>
  <si>
    <t>Єлизавета БУЛАЄВСЬКА</t>
  </si>
  <si>
    <t>Софія ГРИШКО</t>
  </si>
  <si>
    <t>Катерина БУТЕНКО</t>
  </si>
  <si>
    <t>Анастасія БУТЕНКО</t>
  </si>
  <si>
    <t>Атаманчук Андрій</t>
  </si>
  <si>
    <t>Давид Назарян</t>
  </si>
  <si>
    <t>Кіра Деряга</t>
  </si>
  <si>
    <t>Заіченко Дмитро</t>
  </si>
  <si>
    <t>Шерстюк Анна</t>
  </si>
  <si>
    <t>Петрусьова Марина</t>
  </si>
  <si>
    <t>Парубова Софія</t>
  </si>
  <si>
    <t>Вікторія Костенко</t>
  </si>
  <si>
    <t>Шихевич Ілля</t>
  </si>
  <si>
    <t>Бондарчук Олександра</t>
  </si>
  <si>
    <t>Борцюх Наталія</t>
  </si>
  <si>
    <t>Студілко Дар'я</t>
  </si>
  <si>
    <t>Яценко Марія</t>
  </si>
  <si>
    <t>Крига Володимир</t>
  </si>
  <si>
    <t>Цапко Мирослав</t>
  </si>
  <si>
    <t>№ з/п</t>
  </si>
  <si>
    <t>Кузьминова Олена</t>
  </si>
  <si>
    <t>Кудрявцева Поліна</t>
  </si>
  <si>
    <t>Шевченко Діана</t>
  </si>
  <si>
    <t xml:space="preserve">Помогайбо Аріна </t>
  </si>
  <si>
    <t xml:space="preserve">Гладка Вікторія </t>
  </si>
  <si>
    <t xml:space="preserve">Развозова Єлизавета </t>
  </si>
  <si>
    <t xml:space="preserve">Москаленко Марина </t>
  </si>
  <si>
    <t>Дашко Ірина</t>
  </si>
  <si>
    <t>Майнер Ірина</t>
  </si>
  <si>
    <t>Троян Діана</t>
  </si>
  <si>
    <t>БОЄВА Анастасія</t>
  </si>
  <si>
    <t>ЗОЗУЛЯ Владислав</t>
  </si>
  <si>
    <t>КРАСНОПОЛЬСЬКА Валерія</t>
  </si>
  <si>
    <t>МАСЛІЙ Вадим</t>
  </si>
  <si>
    <t>ТВЕРДОХЛІБ Артем</t>
  </si>
  <si>
    <t>ЧІКМАРЬОВ Олексій</t>
  </si>
  <si>
    <t>Катерина Денисюк</t>
  </si>
  <si>
    <t>Андрій Гладкий</t>
  </si>
  <si>
    <t>Діана Огородник</t>
  </si>
  <si>
    <t>Василь Сьомак</t>
  </si>
  <si>
    <t>Вдовіченко Соломія</t>
  </si>
  <si>
    <t>Полещук Аріна</t>
  </si>
  <si>
    <t>Франкевич Станіслава</t>
  </si>
  <si>
    <t>Шинкаренко Зоряна</t>
  </si>
  <si>
    <t>Захарова 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</si>
</sst>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CYPdILED-wBwfxAeI0z1" TargetMode="External"/><Relationship Id="rId21" Type="http://schemas.openxmlformats.org/officeDocument/2006/relationships/hyperlink" Target="https://talan.bank.gov.ua/get-user-certificate/CYPdIPlBF7J_jbiYZ4kh" TargetMode="External"/><Relationship Id="rId324" Type="http://schemas.openxmlformats.org/officeDocument/2006/relationships/hyperlink" Target="https://talan.bank.gov.ua/get-user-certificate/CYPdIufpAFVho7ksQWHN" TargetMode="External"/><Relationship Id="rId531" Type="http://schemas.openxmlformats.org/officeDocument/2006/relationships/hyperlink" Target="https://talan.bank.gov.ua/get-user-certificate/0BfqSL0Qp0P38R7Ha4cx" TargetMode="External"/><Relationship Id="rId170" Type="http://schemas.openxmlformats.org/officeDocument/2006/relationships/hyperlink" Target="https://talan.bank.gov.ua/get-user-certificate/CYPdI_jAxB-vNE8yy_UH" TargetMode="External"/><Relationship Id="rId268" Type="http://schemas.openxmlformats.org/officeDocument/2006/relationships/hyperlink" Target="https://talan.bank.gov.ua/get-user-certificate/CYPdIBo23qLfBmyCCllE" TargetMode="External"/><Relationship Id="rId475" Type="http://schemas.openxmlformats.org/officeDocument/2006/relationships/hyperlink" Target="https://talan.bank.gov.ua/get-user-certificate/CYPdIl0ZdjeVyAmxEH2m" TargetMode="External"/><Relationship Id="rId32" Type="http://schemas.openxmlformats.org/officeDocument/2006/relationships/hyperlink" Target="https://talan.bank.gov.ua/get-user-certificate/CYPdIWiIHsTz_bUE0wsK" TargetMode="External"/><Relationship Id="rId128" Type="http://schemas.openxmlformats.org/officeDocument/2006/relationships/hyperlink" Target="https://talan.bank.gov.ua/get-user-certificate/CYPdIBFvLhEulH6psTmk" TargetMode="External"/><Relationship Id="rId335" Type="http://schemas.openxmlformats.org/officeDocument/2006/relationships/hyperlink" Target="https://talan.bank.gov.ua/get-user-certificate/CYPdIZB-UsHZ_Il6YY-6" TargetMode="External"/><Relationship Id="rId542" Type="http://schemas.openxmlformats.org/officeDocument/2006/relationships/printerSettings" Target="../printerSettings/printerSettings1.bin"/><Relationship Id="rId181" Type="http://schemas.openxmlformats.org/officeDocument/2006/relationships/hyperlink" Target="https://talan.bank.gov.ua/get-user-certificate/CYPdI2Vq70EFO3RMn9zG" TargetMode="External"/><Relationship Id="rId402" Type="http://schemas.openxmlformats.org/officeDocument/2006/relationships/hyperlink" Target="https://talan.bank.gov.ua/get-user-certificate/CYPdI5zEDbtNxKgRWHat" TargetMode="External"/><Relationship Id="rId279" Type="http://schemas.openxmlformats.org/officeDocument/2006/relationships/hyperlink" Target="https://talan.bank.gov.ua/get-user-certificate/CYPdIXbpcB9Qa5aJ5spy" TargetMode="External"/><Relationship Id="rId486" Type="http://schemas.openxmlformats.org/officeDocument/2006/relationships/hyperlink" Target="https://talan.bank.gov.ua/get-user-certificate/CYPdITxGQxLFKNr7OIhG" TargetMode="External"/><Relationship Id="rId43" Type="http://schemas.openxmlformats.org/officeDocument/2006/relationships/hyperlink" Target="https://talan.bank.gov.ua/get-user-certificate/CYPdINLGH8v-4PYv0XWf" TargetMode="External"/><Relationship Id="rId139" Type="http://schemas.openxmlformats.org/officeDocument/2006/relationships/hyperlink" Target="https://talan.bank.gov.ua/get-user-certificate/CYPdI54mF0RgnNCdsReT" TargetMode="External"/><Relationship Id="rId346" Type="http://schemas.openxmlformats.org/officeDocument/2006/relationships/hyperlink" Target="https://talan.bank.gov.ua/get-user-certificate/CYPdIyFqUXX2vK8-JbdW" TargetMode="External"/><Relationship Id="rId85" Type="http://schemas.openxmlformats.org/officeDocument/2006/relationships/hyperlink" Target="https://talan.bank.gov.ua/get-user-certificate/CYPdIWVr1C2UcmKUqeww" TargetMode="External"/><Relationship Id="rId150" Type="http://schemas.openxmlformats.org/officeDocument/2006/relationships/hyperlink" Target="https://talan.bank.gov.ua/get-user-certificate/CYPdIMpmt3RRWMib8J_Q" TargetMode="External"/><Relationship Id="rId192" Type="http://schemas.openxmlformats.org/officeDocument/2006/relationships/hyperlink" Target="https://talan.bank.gov.ua/get-user-certificate/CYPdIvZa6EJcrCQ32FCE" TargetMode="External"/><Relationship Id="rId206" Type="http://schemas.openxmlformats.org/officeDocument/2006/relationships/hyperlink" Target="https://talan.bank.gov.ua/get-user-certificate/CYPdIJChmDw7rRGrlbHH" TargetMode="External"/><Relationship Id="rId413" Type="http://schemas.openxmlformats.org/officeDocument/2006/relationships/hyperlink" Target="https://talan.bank.gov.ua/get-user-certificate/CYPdI90PqH6BGEwzBB5M" TargetMode="External"/><Relationship Id="rId248" Type="http://schemas.openxmlformats.org/officeDocument/2006/relationships/hyperlink" Target="https://talan.bank.gov.ua/get-user-certificate/CYPdIdkr_NHE7Y4sTWZc" TargetMode="External"/><Relationship Id="rId455" Type="http://schemas.openxmlformats.org/officeDocument/2006/relationships/hyperlink" Target="https://talan.bank.gov.ua/get-user-certificate/CYPdIySSxIiWVzebyh1d" TargetMode="External"/><Relationship Id="rId497" Type="http://schemas.openxmlformats.org/officeDocument/2006/relationships/hyperlink" Target="https://talan.bank.gov.ua/get-user-certificate/CYPdIvlzGORVSqNMsTRL" TargetMode="External"/><Relationship Id="rId12" Type="http://schemas.openxmlformats.org/officeDocument/2006/relationships/hyperlink" Target="https://talan.bank.gov.ua/get-user-certificate/CYPdIMXZxyaPQmT4kd3q" TargetMode="External"/><Relationship Id="rId108" Type="http://schemas.openxmlformats.org/officeDocument/2006/relationships/hyperlink" Target="https://talan.bank.gov.ua/get-user-certificate/CYPdIhpM-dUayxW8J1to" TargetMode="External"/><Relationship Id="rId315" Type="http://schemas.openxmlformats.org/officeDocument/2006/relationships/hyperlink" Target="https://talan.bank.gov.ua/get-user-certificate/CYPdIBXYCdaMVWSs9XLm" TargetMode="External"/><Relationship Id="rId357" Type="http://schemas.openxmlformats.org/officeDocument/2006/relationships/hyperlink" Target="https://talan.bank.gov.ua/get-user-certificate/CYPdIQCpp99LB17iKsRN" TargetMode="External"/><Relationship Id="rId522" Type="http://schemas.openxmlformats.org/officeDocument/2006/relationships/hyperlink" Target="https://talan.bank.gov.ua/get-user-certificate/Ta2lzLrRtaOCrMEV-640" TargetMode="External"/><Relationship Id="rId54" Type="http://schemas.openxmlformats.org/officeDocument/2006/relationships/hyperlink" Target="https://talan.bank.gov.ua/get-user-certificate/CYPdIQd8nApkrRGQDQ90" TargetMode="External"/><Relationship Id="rId96" Type="http://schemas.openxmlformats.org/officeDocument/2006/relationships/hyperlink" Target="https://talan.bank.gov.ua/get-user-certificate/CYPdIlnpoWAPdn9eBkBr" TargetMode="External"/><Relationship Id="rId161" Type="http://schemas.openxmlformats.org/officeDocument/2006/relationships/hyperlink" Target="https://talan.bank.gov.ua/get-user-certificate/CYPdIK7NVXV7kfug8D1M" TargetMode="External"/><Relationship Id="rId217" Type="http://schemas.openxmlformats.org/officeDocument/2006/relationships/hyperlink" Target="https://talan.bank.gov.ua/get-user-certificate/CYPdIF3isXMyyrMT6EAw" TargetMode="External"/><Relationship Id="rId399" Type="http://schemas.openxmlformats.org/officeDocument/2006/relationships/hyperlink" Target="https://talan.bank.gov.ua/get-user-certificate/CYPdImgDmJhXeWV3gev7" TargetMode="External"/><Relationship Id="rId259" Type="http://schemas.openxmlformats.org/officeDocument/2006/relationships/hyperlink" Target="https://talan.bank.gov.ua/get-user-certificate/CYPdIVIdNBaiQEieuouY" TargetMode="External"/><Relationship Id="rId424" Type="http://schemas.openxmlformats.org/officeDocument/2006/relationships/hyperlink" Target="https://talan.bank.gov.ua/get-user-certificate/CYPdImti9n6RyUq1tuv-" TargetMode="External"/><Relationship Id="rId466" Type="http://schemas.openxmlformats.org/officeDocument/2006/relationships/hyperlink" Target="https://talan.bank.gov.ua/get-user-certificate/CYPdIKS0PnyBtEbzY1Se" TargetMode="External"/><Relationship Id="rId23" Type="http://schemas.openxmlformats.org/officeDocument/2006/relationships/hyperlink" Target="https://talan.bank.gov.ua/get-user-certificate/CYPdIu9j-30ljsg0POc2" TargetMode="External"/><Relationship Id="rId119" Type="http://schemas.openxmlformats.org/officeDocument/2006/relationships/hyperlink" Target="https://talan.bank.gov.ua/get-user-certificate/CYPdIZ-xorOehnW20Rux" TargetMode="External"/><Relationship Id="rId270" Type="http://schemas.openxmlformats.org/officeDocument/2006/relationships/hyperlink" Target="https://talan.bank.gov.ua/get-user-certificate/CYPdI-ZRc-Lz7g5aXIDP" TargetMode="External"/><Relationship Id="rId326" Type="http://schemas.openxmlformats.org/officeDocument/2006/relationships/hyperlink" Target="https://talan.bank.gov.ua/get-user-certificate/CYPdIQ1UKliEvyylBjod" TargetMode="External"/><Relationship Id="rId533" Type="http://schemas.openxmlformats.org/officeDocument/2006/relationships/hyperlink" Target="https://talan.bank.gov.ua/get-user-certificate/A0qdOt6MtrmJ5EvPzhc6" TargetMode="External"/><Relationship Id="rId65" Type="http://schemas.openxmlformats.org/officeDocument/2006/relationships/hyperlink" Target="https://talan.bank.gov.ua/get-user-certificate/CYPdIcO-hCMuwG0y0ThG" TargetMode="External"/><Relationship Id="rId130" Type="http://schemas.openxmlformats.org/officeDocument/2006/relationships/hyperlink" Target="https://talan.bank.gov.ua/get-user-certificate/CYPdICFDN3gE5KXx4NNr" TargetMode="External"/><Relationship Id="rId368" Type="http://schemas.openxmlformats.org/officeDocument/2006/relationships/hyperlink" Target="https://talan.bank.gov.ua/get-user-certificate/CYPdINvRckdfh2thxxUX" TargetMode="External"/><Relationship Id="rId172" Type="http://schemas.openxmlformats.org/officeDocument/2006/relationships/hyperlink" Target="https://talan.bank.gov.ua/get-user-certificate/CYPdISwnmfmrXnp2MG1r" TargetMode="External"/><Relationship Id="rId228" Type="http://schemas.openxmlformats.org/officeDocument/2006/relationships/hyperlink" Target="https://talan.bank.gov.ua/get-user-certificate/CYPdIfEbhopCwvxcYZ0p" TargetMode="External"/><Relationship Id="rId435" Type="http://schemas.openxmlformats.org/officeDocument/2006/relationships/hyperlink" Target="https://talan.bank.gov.ua/get-user-certificate/CYPdIGDjoj64TQk4DjXh" TargetMode="External"/><Relationship Id="rId477" Type="http://schemas.openxmlformats.org/officeDocument/2006/relationships/hyperlink" Target="https://talan.bank.gov.ua/get-user-certificate/CYPdIzyQJ4N29QXaFvHF" TargetMode="External"/><Relationship Id="rId281" Type="http://schemas.openxmlformats.org/officeDocument/2006/relationships/hyperlink" Target="https://talan.bank.gov.ua/get-user-certificate/CYPdIrfC9aK6yv5PIjGL" TargetMode="External"/><Relationship Id="rId337" Type="http://schemas.openxmlformats.org/officeDocument/2006/relationships/hyperlink" Target="https://talan.bank.gov.ua/get-user-certificate/CYPdII3R5I6ZL9yjvZNc" TargetMode="External"/><Relationship Id="rId502" Type="http://schemas.openxmlformats.org/officeDocument/2006/relationships/hyperlink" Target="https://talan.bank.gov.ua/get-user-certificate/CYPdIf81OScpNqd0EAsm" TargetMode="External"/><Relationship Id="rId34" Type="http://schemas.openxmlformats.org/officeDocument/2006/relationships/hyperlink" Target="https://talan.bank.gov.ua/get-user-certificate/CYPdIgiRszm34qkzxcd6" TargetMode="External"/><Relationship Id="rId76" Type="http://schemas.openxmlformats.org/officeDocument/2006/relationships/hyperlink" Target="https://talan.bank.gov.ua/get-user-certificate/CYPdI1Q2jr5i2Xq3AJX4" TargetMode="External"/><Relationship Id="rId141" Type="http://schemas.openxmlformats.org/officeDocument/2006/relationships/hyperlink" Target="https://talan.bank.gov.ua/get-user-certificate/CYPdII9NJ3wWJcBjttjX" TargetMode="External"/><Relationship Id="rId379" Type="http://schemas.openxmlformats.org/officeDocument/2006/relationships/hyperlink" Target="https://talan.bank.gov.ua/get-user-certificate/CYPdIDzNeuM2Aw9mVEpd" TargetMode="External"/><Relationship Id="rId7" Type="http://schemas.openxmlformats.org/officeDocument/2006/relationships/hyperlink" Target="https://talan.bank.gov.ua/get-user-certificate/CYPdIpIXM2QyL2UW0xN7" TargetMode="External"/><Relationship Id="rId183" Type="http://schemas.openxmlformats.org/officeDocument/2006/relationships/hyperlink" Target="https://talan.bank.gov.ua/get-user-certificate/CYPdI7A0PCniZ9t87MAx" TargetMode="External"/><Relationship Id="rId239" Type="http://schemas.openxmlformats.org/officeDocument/2006/relationships/hyperlink" Target="https://talan.bank.gov.ua/get-user-certificate/CYPdImOI-Cw4D3zt2FIa" TargetMode="External"/><Relationship Id="rId390" Type="http://schemas.openxmlformats.org/officeDocument/2006/relationships/hyperlink" Target="https://talan.bank.gov.ua/get-user-certificate/CYPdIH_Pk3Pgmn9f3dCE" TargetMode="External"/><Relationship Id="rId404" Type="http://schemas.openxmlformats.org/officeDocument/2006/relationships/hyperlink" Target="https://talan.bank.gov.ua/get-user-certificate/CYPdIGp8q-jaVUF6IzKZ" TargetMode="External"/><Relationship Id="rId446" Type="http://schemas.openxmlformats.org/officeDocument/2006/relationships/hyperlink" Target="https://talan.bank.gov.ua/get-user-certificate/CYPdIXtery8X0r57AR76" TargetMode="External"/><Relationship Id="rId250" Type="http://schemas.openxmlformats.org/officeDocument/2006/relationships/hyperlink" Target="https://talan.bank.gov.ua/get-user-certificate/CYPdISGFQ5bBWHyjDhtL" TargetMode="External"/><Relationship Id="rId292" Type="http://schemas.openxmlformats.org/officeDocument/2006/relationships/hyperlink" Target="https://talan.bank.gov.ua/get-user-certificate/CYPdICBjRzXpKZT02f5L" TargetMode="External"/><Relationship Id="rId306" Type="http://schemas.openxmlformats.org/officeDocument/2006/relationships/hyperlink" Target="https://talan.bank.gov.ua/get-user-certificate/CYPdIXsOs1odQywcY3L5" TargetMode="External"/><Relationship Id="rId488" Type="http://schemas.openxmlformats.org/officeDocument/2006/relationships/hyperlink" Target="https://talan.bank.gov.ua/get-user-certificate/CYPdIcJvGWoVuNwLuJal" TargetMode="External"/><Relationship Id="rId45" Type="http://schemas.openxmlformats.org/officeDocument/2006/relationships/hyperlink" Target="https://talan.bank.gov.ua/get-user-certificate/CYPdIq94xqzLE7Kniojh" TargetMode="External"/><Relationship Id="rId87" Type="http://schemas.openxmlformats.org/officeDocument/2006/relationships/hyperlink" Target="https://talan.bank.gov.ua/get-user-certificate/CYPdItLlg_E-0lN5jjbA" TargetMode="External"/><Relationship Id="rId110" Type="http://schemas.openxmlformats.org/officeDocument/2006/relationships/hyperlink" Target="https://talan.bank.gov.ua/get-user-certificate/CYPdI9vYUV3JMoCYARKA" TargetMode="External"/><Relationship Id="rId348" Type="http://schemas.openxmlformats.org/officeDocument/2006/relationships/hyperlink" Target="https://talan.bank.gov.ua/get-user-certificate/CYPdIyWrOKBW8AhGuFzj" TargetMode="External"/><Relationship Id="rId513" Type="http://schemas.openxmlformats.org/officeDocument/2006/relationships/hyperlink" Target="https://talan.bank.gov.ua/get-user-certificate/CYPdIjKFobX75N7AeKu7" TargetMode="External"/><Relationship Id="rId152" Type="http://schemas.openxmlformats.org/officeDocument/2006/relationships/hyperlink" Target="https://talan.bank.gov.ua/get-user-certificate/CYPdI7tsGOdW07298X56" TargetMode="External"/><Relationship Id="rId194" Type="http://schemas.openxmlformats.org/officeDocument/2006/relationships/hyperlink" Target="https://talan.bank.gov.ua/get-user-certificate/CYPdINklQPl6G0XhPFZX" TargetMode="External"/><Relationship Id="rId208" Type="http://schemas.openxmlformats.org/officeDocument/2006/relationships/hyperlink" Target="https://talan.bank.gov.ua/get-user-certificate/CYPdIH-C4zjBjssbhmy-" TargetMode="External"/><Relationship Id="rId415" Type="http://schemas.openxmlformats.org/officeDocument/2006/relationships/hyperlink" Target="https://talan.bank.gov.ua/get-user-certificate/CYPdIwaiVAN1Dz4IHbWI" TargetMode="External"/><Relationship Id="rId457" Type="http://schemas.openxmlformats.org/officeDocument/2006/relationships/hyperlink" Target="https://talan.bank.gov.ua/get-user-certificate/CYPdIEX0l_foPWBBI3bQ" TargetMode="External"/><Relationship Id="rId261" Type="http://schemas.openxmlformats.org/officeDocument/2006/relationships/hyperlink" Target="https://talan.bank.gov.ua/get-user-certificate/CYPdIFJLhiHwH4Lk5uZc" TargetMode="External"/><Relationship Id="rId499" Type="http://schemas.openxmlformats.org/officeDocument/2006/relationships/hyperlink" Target="https://talan.bank.gov.ua/get-user-certificate/CYPdI-nB3khstgpVaQlH" TargetMode="External"/><Relationship Id="rId14" Type="http://schemas.openxmlformats.org/officeDocument/2006/relationships/hyperlink" Target="https://talan.bank.gov.ua/get-user-certificate/CYPdIZn8nvlvCkKZRdF3" TargetMode="External"/><Relationship Id="rId56" Type="http://schemas.openxmlformats.org/officeDocument/2006/relationships/hyperlink" Target="https://talan.bank.gov.ua/get-user-certificate/CYPdIbMV2iR-kreqtGzv" TargetMode="External"/><Relationship Id="rId317" Type="http://schemas.openxmlformats.org/officeDocument/2006/relationships/hyperlink" Target="https://talan.bank.gov.ua/get-user-certificate/CYPdIYOgsqw_8wBqeUkA" TargetMode="External"/><Relationship Id="rId359" Type="http://schemas.openxmlformats.org/officeDocument/2006/relationships/hyperlink" Target="https://talan.bank.gov.ua/get-user-certificate/CYPdIOc_62YoyiiK2x3s" TargetMode="External"/><Relationship Id="rId524" Type="http://schemas.openxmlformats.org/officeDocument/2006/relationships/hyperlink" Target="https://talan.bank.gov.ua/get-user-certificate/Ta2lzn2Kmdn7PezzNx79" TargetMode="External"/><Relationship Id="rId98" Type="http://schemas.openxmlformats.org/officeDocument/2006/relationships/hyperlink" Target="https://talan.bank.gov.ua/get-user-certificate/CYPdI9KkGJDsGfRj24LN" TargetMode="External"/><Relationship Id="rId121" Type="http://schemas.openxmlformats.org/officeDocument/2006/relationships/hyperlink" Target="https://talan.bank.gov.ua/get-user-certificate/CYPdIDEA5vkbYuqiXBDn" TargetMode="External"/><Relationship Id="rId163" Type="http://schemas.openxmlformats.org/officeDocument/2006/relationships/hyperlink" Target="https://talan.bank.gov.ua/get-user-certificate/CYPdIuaaofVf09tDvDXG" TargetMode="External"/><Relationship Id="rId219" Type="http://schemas.openxmlformats.org/officeDocument/2006/relationships/hyperlink" Target="https://talan.bank.gov.ua/get-user-certificate/CYPdIoDaJh07Vb6NgziT" TargetMode="External"/><Relationship Id="rId370" Type="http://schemas.openxmlformats.org/officeDocument/2006/relationships/hyperlink" Target="https://talan.bank.gov.ua/get-user-certificate/CYPdIDOzSYJmfuylBCf3" TargetMode="External"/><Relationship Id="rId426" Type="http://schemas.openxmlformats.org/officeDocument/2006/relationships/hyperlink" Target="https://talan.bank.gov.ua/get-user-certificate/CYPdI4WEWZcNu0CCMTUZ" TargetMode="External"/><Relationship Id="rId230" Type="http://schemas.openxmlformats.org/officeDocument/2006/relationships/hyperlink" Target="https://talan.bank.gov.ua/get-user-certificate/CYPdIaoKo7p4q0FaEZUf" TargetMode="External"/><Relationship Id="rId468" Type="http://schemas.openxmlformats.org/officeDocument/2006/relationships/hyperlink" Target="https://talan.bank.gov.ua/get-user-certificate/CYPdIhQDmPLrab_e9Fpt" TargetMode="External"/><Relationship Id="rId25" Type="http://schemas.openxmlformats.org/officeDocument/2006/relationships/hyperlink" Target="https://talan.bank.gov.ua/get-user-certificate/CYPdIVd_7LmD-nj07Ac3" TargetMode="External"/><Relationship Id="rId67" Type="http://schemas.openxmlformats.org/officeDocument/2006/relationships/hyperlink" Target="https://talan.bank.gov.ua/get-user-certificate/CYPdI_7gMJGA5ZfMWYml" TargetMode="External"/><Relationship Id="rId272" Type="http://schemas.openxmlformats.org/officeDocument/2006/relationships/hyperlink" Target="https://talan.bank.gov.ua/get-user-certificate/CYPdIVyckyaAuNCmpVlC" TargetMode="External"/><Relationship Id="rId328" Type="http://schemas.openxmlformats.org/officeDocument/2006/relationships/hyperlink" Target="https://talan.bank.gov.ua/get-user-certificate/CYPdIPHBPezEZsdWi3T7" TargetMode="External"/><Relationship Id="rId535" Type="http://schemas.openxmlformats.org/officeDocument/2006/relationships/hyperlink" Target="https://talan.bank.gov.ua/get-user-certificate/A0qdOqD8cH9_UCP6xiTh" TargetMode="External"/><Relationship Id="rId132" Type="http://schemas.openxmlformats.org/officeDocument/2006/relationships/hyperlink" Target="https://talan.bank.gov.ua/get-user-certificate/CYPdI4Fq7k6RC0zicxHk" TargetMode="External"/><Relationship Id="rId174" Type="http://schemas.openxmlformats.org/officeDocument/2006/relationships/hyperlink" Target="https://talan.bank.gov.ua/get-user-certificate/CYPdIpShiwdIO9LOpa8-" TargetMode="External"/><Relationship Id="rId381" Type="http://schemas.openxmlformats.org/officeDocument/2006/relationships/hyperlink" Target="https://talan.bank.gov.ua/get-user-certificate/CYPdIolRJXgk0upPvc8w" TargetMode="External"/><Relationship Id="rId241" Type="http://schemas.openxmlformats.org/officeDocument/2006/relationships/hyperlink" Target="https://talan.bank.gov.ua/get-user-certificate/CYPdIvkkZRI9ojnMM7NO" TargetMode="External"/><Relationship Id="rId437" Type="http://schemas.openxmlformats.org/officeDocument/2006/relationships/hyperlink" Target="https://talan.bank.gov.ua/get-user-certificate/CYPdIVhHWzjOzTOk5nxG" TargetMode="External"/><Relationship Id="rId479" Type="http://schemas.openxmlformats.org/officeDocument/2006/relationships/hyperlink" Target="https://talan.bank.gov.ua/get-user-certificate/CYPdIu8fYuL4Y5_xugzo" TargetMode="External"/><Relationship Id="rId36" Type="http://schemas.openxmlformats.org/officeDocument/2006/relationships/hyperlink" Target="https://talan.bank.gov.ua/get-user-certificate/CYPdIz1dVsV4BX9rqrGl" TargetMode="External"/><Relationship Id="rId283" Type="http://schemas.openxmlformats.org/officeDocument/2006/relationships/hyperlink" Target="https://talan.bank.gov.ua/get-user-certificate/CYPdIMZ3eirl2cKi7Vy8" TargetMode="External"/><Relationship Id="rId339" Type="http://schemas.openxmlformats.org/officeDocument/2006/relationships/hyperlink" Target="https://talan.bank.gov.ua/get-user-certificate/CYPdIz6RuFNWSsXcxHHi" TargetMode="External"/><Relationship Id="rId490" Type="http://schemas.openxmlformats.org/officeDocument/2006/relationships/hyperlink" Target="https://talan.bank.gov.ua/get-user-certificate/CYPdIcKNmE94ATmLecXa" TargetMode="External"/><Relationship Id="rId504" Type="http://schemas.openxmlformats.org/officeDocument/2006/relationships/hyperlink" Target="https://talan.bank.gov.ua/get-user-certificate/CYPdI-U3EvMkMGJwbIir" TargetMode="External"/><Relationship Id="rId78" Type="http://schemas.openxmlformats.org/officeDocument/2006/relationships/hyperlink" Target="https://talan.bank.gov.ua/get-user-certificate/CYPdI3w_BYrfY9vLh9gz" TargetMode="External"/><Relationship Id="rId101" Type="http://schemas.openxmlformats.org/officeDocument/2006/relationships/hyperlink" Target="https://talan.bank.gov.ua/get-user-certificate/CYPdIWsEYPQPlMadJY24" TargetMode="External"/><Relationship Id="rId143" Type="http://schemas.openxmlformats.org/officeDocument/2006/relationships/hyperlink" Target="https://talan.bank.gov.ua/get-user-certificate/CYPdItBCK9AoxLK9S5Vp" TargetMode="External"/><Relationship Id="rId185" Type="http://schemas.openxmlformats.org/officeDocument/2006/relationships/hyperlink" Target="https://talan.bank.gov.ua/get-user-certificate/CYPdIPswx2md3v2_vdkG" TargetMode="External"/><Relationship Id="rId350" Type="http://schemas.openxmlformats.org/officeDocument/2006/relationships/hyperlink" Target="https://talan.bank.gov.ua/get-user-certificate/CYPdIICToh1oLbGsJRpm" TargetMode="External"/><Relationship Id="rId406" Type="http://schemas.openxmlformats.org/officeDocument/2006/relationships/hyperlink" Target="https://talan.bank.gov.ua/get-user-certificate/CYPdID66BHNcCokQXnlY" TargetMode="External"/><Relationship Id="rId9" Type="http://schemas.openxmlformats.org/officeDocument/2006/relationships/hyperlink" Target="https://talan.bank.gov.ua/get-user-certificate/CYPdIXOrOifmAEzVIYdc" TargetMode="External"/><Relationship Id="rId210" Type="http://schemas.openxmlformats.org/officeDocument/2006/relationships/hyperlink" Target="https://talan.bank.gov.ua/get-user-certificate/CYPdIWtIS-TS0SPSdgmX" TargetMode="External"/><Relationship Id="rId392" Type="http://schemas.openxmlformats.org/officeDocument/2006/relationships/hyperlink" Target="https://talan.bank.gov.ua/get-user-certificate/CYPdIivde4jAXovVGZXJ" TargetMode="External"/><Relationship Id="rId448" Type="http://schemas.openxmlformats.org/officeDocument/2006/relationships/hyperlink" Target="https://talan.bank.gov.ua/get-user-certificate/CYPdIZWg8qheyZMWVDgS" TargetMode="External"/><Relationship Id="rId252" Type="http://schemas.openxmlformats.org/officeDocument/2006/relationships/hyperlink" Target="https://talan.bank.gov.ua/get-user-certificate/CYPdIEqPuGugWoR0a8nR" TargetMode="External"/><Relationship Id="rId294" Type="http://schemas.openxmlformats.org/officeDocument/2006/relationships/hyperlink" Target="https://talan.bank.gov.ua/get-user-certificate/CYPdI-7tOCkoi2w9nqcG" TargetMode="External"/><Relationship Id="rId308" Type="http://schemas.openxmlformats.org/officeDocument/2006/relationships/hyperlink" Target="https://talan.bank.gov.ua/get-user-certificate/CYPdI1ZlVCLaOIZqsUFE" TargetMode="External"/><Relationship Id="rId515" Type="http://schemas.openxmlformats.org/officeDocument/2006/relationships/hyperlink" Target="https://talan.bank.gov.ua/get-user-certificate/CYPdIt5NfekjEI5mU6LC" TargetMode="External"/><Relationship Id="rId47" Type="http://schemas.openxmlformats.org/officeDocument/2006/relationships/hyperlink" Target="https://talan.bank.gov.ua/get-user-certificate/CYPdIHGQ30RkZ5PK5Slc" TargetMode="External"/><Relationship Id="rId89" Type="http://schemas.openxmlformats.org/officeDocument/2006/relationships/hyperlink" Target="https://talan.bank.gov.ua/get-user-certificate/CYPdIWQss1ficp3rhPPO" TargetMode="External"/><Relationship Id="rId112" Type="http://schemas.openxmlformats.org/officeDocument/2006/relationships/hyperlink" Target="https://talan.bank.gov.ua/get-user-certificate/CYPdI4a9qxg4uFftZYI0" TargetMode="External"/><Relationship Id="rId154" Type="http://schemas.openxmlformats.org/officeDocument/2006/relationships/hyperlink" Target="https://talan.bank.gov.ua/get-user-certificate/CYPdIYewudpLsVSB3MWu" TargetMode="External"/><Relationship Id="rId361" Type="http://schemas.openxmlformats.org/officeDocument/2006/relationships/hyperlink" Target="https://talan.bank.gov.ua/get-user-certificate/CYPdIMsiOBaNY5DaNom5" TargetMode="External"/><Relationship Id="rId196" Type="http://schemas.openxmlformats.org/officeDocument/2006/relationships/hyperlink" Target="https://talan.bank.gov.ua/get-user-certificate/CYPdI6HudcvspleqZley" TargetMode="External"/><Relationship Id="rId417" Type="http://schemas.openxmlformats.org/officeDocument/2006/relationships/hyperlink" Target="https://talan.bank.gov.ua/get-user-certificate/CYPdIZQfk6sVXe3Hh1y5" TargetMode="External"/><Relationship Id="rId459" Type="http://schemas.openxmlformats.org/officeDocument/2006/relationships/hyperlink" Target="https://talan.bank.gov.ua/get-user-certificate/CYPdI_b5ZIRHakZkrF6w" TargetMode="External"/><Relationship Id="rId16" Type="http://schemas.openxmlformats.org/officeDocument/2006/relationships/hyperlink" Target="https://talan.bank.gov.ua/get-user-certificate/CYPdI36_XeasEGS9WANE" TargetMode="External"/><Relationship Id="rId221" Type="http://schemas.openxmlformats.org/officeDocument/2006/relationships/hyperlink" Target="https://talan.bank.gov.ua/get-user-certificate/CYPdIvP-4Vri_sqKHyfS" TargetMode="External"/><Relationship Id="rId263" Type="http://schemas.openxmlformats.org/officeDocument/2006/relationships/hyperlink" Target="https://talan.bank.gov.ua/get-user-certificate/CYPdIrIhZAC9IfQEmSGW" TargetMode="External"/><Relationship Id="rId319" Type="http://schemas.openxmlformats.org/officeDocument/2006/relationships/hyperlink" Target="https://talan.bank.gov.ua/get-user-certificate/CYPdI2Vk1luUldy15VFf" TargetMode="External"/><Relationship Id="rId470" Type="http://schemas.openxmlformats.org/officeDocument/2006/relationships/hyperlink" Target="https://talan.bank.gov.ua/get-user-certificate/CYPdIFrGJM-sihY7xbCq" TargetMode="External"/><Relationship Id="rId526" Type="http://schemas.openxmlformats.org/officeDocument/2006/relationships/hyperlink" Target="https://talan.bank.gov.ua/get-user-certificate/Ta2lzBu01BbVJG0CKgsW" TargetMode="External"/><Relationship Id="rId58" Type="http://schemas.openxmlformats.org/officeDocument/2006/relationships/hyperlink" Target="https://talan.bank.gov.ua/get-user-certificate/CYPdIgsCBLHldpxlAuFs" TargetMode="External"/><Relationship Id="rId123" Type="http://schemas.openxmlformats.org/officeDocument/2006/relationships/hyperlink" Target="https://talan.bank.gov.ua/get-user-certificate/CYPdIjqUcb1xjiHsWdAv" TargetMode="External"/><Relationship Id="rId330" Type="http://schemas.openxmlformats.org/officeDocument/2006/relationships/hyperlink" Target="https://talan.bank.gov.ua/get-user-certificate/CYPdITj1_SrtuwKazSYZ" TargetMode="External"/><Relationship Id="rId165" Type="http://schemas.openxmlformats.org/officeDocument/2006/relationships/hyperlink" Target="https://talan.bank.gov.ua/get-user-certificate/CYPdIoriPy-qq5JNgZ_R" TargetMode="External"/><Relationship Id="rId372" Type="http://schemas.openxmlformats.org/officeDocument/2006/relationships/hyperlink" Target="https://talan.bank.gov.ua/get-user-certificate/CYPdIsKgOKFr7UOP2YNK" TargetMode="External"/><Relationship Id="rId428" Type="http://schemas.openxmlformats.org/officeDocument/2006/relationships/hyperlink" Target="https://talan.bank.gov.ua/get-user-certificate/CYPdIqA7SH6aexhEksgY" TargetMode="External"/><Relationship Id="rId232" Type="http://schemas.openxmlformats.org/officeDocument/2006/relationships/hyperlink" Target="https://talan.bank.gov.ua/get-user-certificate/CYPdIZmts8lALvJzofP_" TargetMode="External"/><Relationship Id="rId274" Type="http://schemas.openxmlformats.org/officeDocument/2006/relationships/hyperlink" Target="https://talan.bank.gov.ua/get-user-certificate/CYPdI3rXr5XrObkDaJXy" TargetMode="External"/><Relationship Id="rId481" Type="http://schemas.openxmlformats.org/officeDocument/2006/relationships/hyperlink" Target="https://talan.bank.gov.ua/get-user-certificate/CYPdIDuGqjf-FKUY2TMt" TargetMode="External"/><Relationship Id="rId27" Type="http://schemas.openxmlformats.org/officeDocument/2006/relationships/hyperlink" Target="https://talan.bank.gov.ua/get-user-certificate/CYPdIx1gcvUvZmgn18fz" TargetMode="External"/><Relationship Id="rId69" Type="http://schemas.openxmlformats.org/officeDocument/2006/relationships/hyperlink" Target="https://talan.bank.gov.ua/get-user-certificate/CYPdIDb7E7VF60dsVhu2" TargetMode="External"/><Relationship Id="rId134" Type="http://schemas.openxmlformats.org/officeDocument/2006/relationships/hyperlink" Target="https://talan.bank.gov.ua/get-user-certificate/CYPdIb-PXRCzBRcvKa9K" TargetMode="External"/><Relationship Id="rId537" Type="http://schemas.openxmlformats.org/officeDocument/2006/relationships/hyperlink" Target="https://talan.bank.gov.ua/get-user-certificate/vksDH3I3kAFOUDePtZDU" TargetMode="External"/><Relationship Id="rId80" Type="http://schemas.openxmlformats.org/officeDocument/2006/relationships/hyperlink" Target="https://talan.bank.gov.ua/get-user-certificate/CYPdIjNN70jh-3YesUvy" TargetMode="External"/><Relationship Id="rId176" Type="http://schemas.openxmlformats.org/officeDocument/2006/relationships/hyperlink" Target="https://talan.bank.gov.ua/get-user-certificate/CYPdI7J6fC1h2T733CUG" TargetMode="External"/><Relationship Id="rId341" Type="http://schemas.openxmlformats.org/officeDocument/2006/relationships/hyperlink" Target="https://talan.bank.gov.ua/get-user-certificate/CYPdI3j_ngrV_oIUzsA5" TargetMode="External"/><Relationship Id="rId383" Type="http://schemas.openxmlformats.org/officeDocument/2006/relationships/hyperlink" Target="https://talan.bank.gov.ua/get-user-certificate/CYPdIAZ0-MR1Neiq9x4m" TargetMode="External"/><Relationship Id="rId439" Type="http://schemas.openxmlformats.org/officeDocument/2006/relationships/hyperlink" Target="https://talan.bank.gov.ua/get-user-certificate/CYPdIYMgMJ5Ei6FwOYOI" TargetMode="External"/><Relationship Id="rId201" Type="http://schemas.openxmlformats.org/officeDocument/2006/relationships/hyperlink" Target="https://talan.bank.gov.ua/get-user-certificate/CYPdI6KAi9l-NjfkfBrE" TargetMode="External"/><Relationship Id="rId243" Type="http://schemas.openxmlformats.org/officeDocument/2006/relationships/hyperlink" Target="https://talan.bank.gov.ua/get-user-certificate/CYPdI3AWiMJ1fFltNRk4" TargetMode="External"/><Relationship Id="rId285" Type="http://schemas.openxmlformats.org/officeDocument/2006/relationships/hyperlink" Target="https://talan.bank.gov.ua/get-user-certificate/CYPdIcNcW8C4T3w7zq1i" TargetMode="External"/><Relationship Id="rId450" Type="http://schemas.openxmlformats.org/officeDocument/2006/relationships/hyperlink" Target="https://talan.bank.gov.ua/get-user-certificate/CYPdIzcOdtGDb_7___37" TargetMode="External"/><Relationship Id="rId506" Type="http://schemas.openxmlformats.org/officeDocument/2006/relationships/hyperlink" Target="https://talan.bank.gov.ua/get-user-certificate/CYPdIwROF7HHMS8Q20hK" TargetMode="External"/><Relationship Id="rId38" Type="http://schemas.openxmlformats.org/officeDocument/2006/relationships/hyperlink" Target="https://talan.bank.gov.ua/get-user-certificate/CYPdIvSm39SlT-q9CtVo" TargetMode="External"/><Relationship Id="rId103" Type="http://schemas.openxmlformats.org/officeDocument/2006/relationships/hyperlink" Target="https://talan.bank.gov.ua/get-user-certificate/CYPdI7cSuoXf0lcPZmnn" TargetMode="External"/><Relationship Id="rId310" Type="http://schemas.openxmlformats.org/officeDocument/2006/relationships/hyperlink" Target="https://talan.bank.gov.ua/get-user-certificate/CYPdIpdj_p4kSkPW4XvS" TargetMode="External"/><Relationship Id="rId492" Type="http://schemas.openxmlformats.org/officeDocument/2006/relationships/hyperlink" Target="https://talan.bank.gov.ua/get-user-certificate/CYPdIttDGRk952Q5wYdl" TargetMode="External"/><Relationship Id="rId91" Type="http://schemas.openxmlformats.org/officeDocument/2006/relationships/hyperlink" Target="https://talan.bank.gov.ua/get-user-certificate/CYPdIQukEWwEz-vdz2Qs" TargetMode="External"/><Relationship Id="rId145" Type="http://schemas.openxmlformats.org/officeDocument/2006/relationships/hyperlink" Target="https://talan.bank.gov.ua/get-user-certificate/CYPdI94MtR2H7h9XuNgF" TargetMode="External"/><Relationship Id="rId187" Type="http://schemas.openxmlformats.org/officeDocument/2006/relationships/hyperlink" Target="https://talan.bank.gov.ua/get-user-certificate/CYPdI7WN4odF88upNkTz" TargetMode="External"/><Relationship Id="rId352" Type="http://schemas.openxmlformats.org/officeDocument/2006/relationships/hyperlink" Target="https://talan.bank.gov.ua/get-user-certificate/CYPdIG_KGWYQpvODlTEt" TargetMode="External"/><Relationship Id="rId394" Type="http://schemas.openxmlformats.org/officeDocument/2006/relationships/hyperlink" Target="https://talan.bank.gov.ua/get-user-certificate/CYPdIv17nnsZe5-ugnze" TargetMode="External"/><Relationship Id="rId408" Type="http://schemas.openxmlformats.org/officeDocument/2006/relationships/hyperlink" Target="https://talan.bank.gov.ua/get-user-certificate/CYPdI42WrDBh_vdZwMuw" TargetMode="External"/><Relationship Id="rId212" Type="http://schemas.openxmlformats.org/officeDocument/2006/relationships/hyperlink" Target="https://talan.bank.gov.ua/get-user-certificate/CYPdIa854Soj5CVyrUAl" TargetMode="External"/><Relationship Id="rId254" Type="http://schemas.openxmlformats.org/officeDocument/2006/relationships/hyperlink" Target="https://talan.bank.gov.ua/get-user-certificate/CYPdIqvROCPusHfC8IO-" TargetMode="External"/><Relationship Id="rId49" Type="http://schemas.openxmlformats.org/officeDocument/2006/relationships/hyperlink" Target="https://talan.bank.gov.ua/get-user-certificate/CYPdIGMhm_3MyOiN5D4d" TargetMode="External"/><Relationship Id="rId114" Type="http://schemas.openxmlformats.org/officeDocument/2006/relationships/hyperlink" Target="https://talan.bank.gov.ua/get-user-certificate/CYPdImJpoRX8KE2i072x" TargetMode="External"/><Relationship Id="rId296" Type="http://schemas.openxmlformats.org/officeDocument/2006/relationships/hyperlink" Target="https://talan.bank.gov.ua/get-user-certificate/CYPdIoGeB7wFk6Q7g_kD" TargetMode="External"/><Relationship Id="rId461" Type="http://schemas.openxmlformats.org/officeDocument/2006/relationships/hyperlink" Target="https://talan.bank.gov.ua/get-user-certificate/CYPdIJ29ogg6iM8jjq8y" TargetMode="External"/><Relationship Id="rId517" Type="http://schemas.openxmlformats.org/officeDocument/2006/relationships/hyperlink" Target="https://talan.bank.gov.ua/get-user-certificate/Ta2lz-4ClM9gEazOxG5C" TargetMode="External"/><Relationship Id="rId60" Type="http://schemas.openxmlformats.org/officeDocument/2006/relationships/hyperlink" Target="https://talan.bank.gov.ua/get-user-certificate/CYPdIzAApjdeXLjyiHpa" TargetMode="External"/><Relationship Id="rId156" Type="http://schemas.openxmlformats.org/officeDocument/2006/relationships/hyperlink" Target="https://talan.bank.gov.ua/get-user-certificate/CYPdIpVj7gT428fsmQtj" TargetMode="External"/><Relationship Id="rId198" Type="http://schemas.openxmlformats.org/officeDocument/2006/relationships/hyperlink" Target="https://talan.bank.gov.ua/get-user-certificate/CYPdI1Jn7c_4gT7k27QC" TargetMode="External"/><Relationship Id="rId321" Type="http://schemas.openxmlformats.org/officeDocument/2006/relationships/hyperlink" Target="https://talan.bank.gov.ua/get-user-certificate/CYPdIiFyYBXZLB5ayn0A" TargetMode="External"/><Relationship Id="rId363" Type="http://schemas.openxmlformats.org/officeDocument/2006/relationships/hyperlink" Target="https://talan.bank.gov.ua/get-user-certificate/CYPdIgRU4KGvB5LcbNl6" TargetMode="External"/><Relationship Id="rId419" Type="http://schemas.openxmlformats.org/officeDocument/2006/relationships/hyperlink" Target="https://talan.bank.gov.ua/get-user-certificate/CYPdIX-z2lVoKcSMVNnS" TargetMode="External"/><Relationship Id="rId223" Type="http://schemas.openxmlformats.org/officeDocument/2006/relationships/hyperlink" Target="https://talan.bank.gov.ua/get-user-certificate/CYPdI44jtuJp7Hdg4vd-" TargetMode="External"/><Relationship Id="rId430" Type="http://schemas.openxmlformats.org/officeDocument/2006/relationships/hyperlink" Target="https://talan.bank.gov.ua/get-user-certificate/CYPdIF_6JfcVXgU4T6tT" TargetMode="External"/><Relationship Id="rId18" Type="http://schemas.openxmlformats.org/officeDocument/2006/relationships/hyperlink" Target="https://talan.bank.gov.ua/get-user-certificate/CYPdIGxW3YQXnzEY1xnT" TargetMode="External"/><Relationship Id="rId265" Type="http://schemas.openxmlformats.org/officeDocument/2006/relationships/hyperlink" Target="https://talan.bank.gov.ua/get-user-certificate/CYPdIbSC6CTbZZ-D1MrL" TargetMode="External"/><Relationship Id="rId472" Type="http://schemas.openxmlformats.org/officeDocument/2006/relationships/hyperlink" Target="https://talan.bank.gov.ua/get-user-certificate/CYPdINCyBajUXqEkQDoZ" TargetMode="External"/><Relationship Id="rId528" Type="http://schemas.openxmlformats.org/officeDocument/2006/relationships/hyperlink" Target="https://talan.bank.gov.ua/get-user-certificate/0BfqSJu-_SXM7bVn79ZL" TargetMode="External"/><Relationship Id="rId125" Type="http://schemas.openxmlformats.org/officeDocument/2006/relationships/hyperlink" Target="https://talan.bank.gov.ua/get-user-certificate/CYPdI3cYO572GK7tEMDT" TargetMode="External"/><Relationship Id="rId167" Type="http://schemas.openxmlformats.org/officeDocument/2006/relationships/hyperlink" Target="https://talan.bank.gov.ua/get-user-certificate/CYPdI48royq--_mLX_Md" TargetMode="External"/><Relationship Id="rId332" Type="http://schemas.openxmlformats.org/officeDocument/2006/relationships/hyperlink" Target="https://talan.bank.gov.ua/get-user-certificate/CYPdIJdVOq9F5bNH3sII" TargetMode="External"/><Relationship Id="rId374" Type="http://schemas.openxmlformats.org/officeDocument/2006/relationships/hyperlink" Target="https://talan.bank.gov.ua/get-user-certificate/CYPdI_EUQHWleQr05MQe" TargetMode="External"/><Relationship Id="rId71" Type="http://schemas.openxmlformats.org/officeDocument/2006/relationships/hyperlink" Target="https://talan.bank.gov.ua/get-user-certificate/CYPdIiHumQvV064Bh1xT" TargetMode="External"/><Relationship Id="rId234" Type="http://schemas.openxmlformats.org/officeDocument/2006/relationships/hyperlink" Target="https://talan.bank.gov.ua/get-user-certificate/CYPdIBSaQ-9432u86UG6" TargetMode="External"/><Relationship Id="rId2" Type="http://schemas.openxmlformats.org/officeDocument/2006/relationships/hyperlink" Target="https://talan.bank.gov.ua/get-user-certificate/CYPdIArQyy7DU-aPkG2l" TargetMode="External"/><Relationship Id="rId29" Type="http://schemas.openxmlformats.org/officeDocument/2006/relationships/hyperlink" Target="https://talan.bank.gov.ua/get-user-certificate/CYPdIROMtF-va0-Za-Oo" TargetMode="External"/><Relationship Id="rId276" Type="http://schemas.openxmlformats.org/officeDocument/2006/relationships/hyperlink" Target="https://talan.bank.gov.ua/get-user-certificate/CYPdI-QUaIKwZ-FaxmR5" TargetMode="External"/><Relationship Id="rId441" Type="http://schemas.openxmlformats.org/officeDocument/2006/relationships/hyperlink" Target="https://talan.bank.gov.ua/get-user-certificate/CYPdIXfFHETgAaz-8-Pg" TargetMode="External"/><Relationship Id="rId483" Type="http://schemas.openxmlformats.org/officeDocument/2006/relationships/hyperlink" Target="https://talan.bank.gov.ua/get-user-certificate/CYPdIwZHFhMt-qe8l2Ki" TargetMode="External"/><Relationship Id="rId539" Type="http://schemas.openxmlformats.org/officeDocument/2006/relationships/hyperlink" Target="https://talan.bank.gov.ua/get-user-certificate/vksDHznQYQOq0q-jVYFM" TargetMode="External"/><Relationship Id="rId40" Type="http://schemas.openxmlformats.org/officeDocument/2006/relationships/hyperlink" Target="https://talan.bank.gov.ua/get-user-certificate/CYPdIIxaKGqyjcXXONmA" TargetMode="External"/><Relationship Id="rId136" Type="http://schemas.openxmlformats.org/officeDocument/2006/relationships/hyperlink" Target="https://talan.bank.gov.ua/get-user-certificate/CYPdIZi-2gXus_oXd_3J" TargetMode="External"/><Relationship Id="rId178" Type="http://schemas.openxmlformats.org/officeDocument/2006/relationships/hyperlink" Target="https://talan.bank.gov.ua/get-user-certificate/CYPdIHadLwUyFQHaF35X" TargetMode="External"/><Relationship Id="rId301" Type="http://schemas.openxmlformats.org/officeDocument/2006/relationships/hyperlink" Target="https://talan.bank.gov.ua/get-user-certificate/CYPdIeeXk67WlcdW81gw" TargetMode="External"/><Relationship Id="rId343" Type="http://schemas.openxmlformats.org/officeDocument/2006/relationships/hyperlink" Target="https://talan.bank.gov.ua/get-user-certificate/CYPdI8GTMG7np8nSXhSe" TargetMode="External"/><Relationship Id="rId82" Type="http://schemas.openxmlformats.org/officeDocument/2006/relationships/hyperlink" Target="https://talan.bank.gov.ua/get-user-certificate/CYPdIddfrhiVWOghn0Ju" TargetMode="External"/><Relationship Id="rId203" Type="http://schemas.openxmlformats.org/officeDocument/2006/relationships/hyperlink" Target="https://talan.bank.gov.ua/get-user-certificate/CYPdIDpk7E8Qzw-U_EIw" TargetMode="External"/><Relationship Id="rId385" Type="http://schemas.openxmlformats.org/officeDocument/2006/relationships/hyperlink" Target="https://talan.bank.gov.ua/get-user-certificate/CYPdIazapG_h1H-p2tWW" TargetMode="External"/><Relationship Id="rId245" Type="http://schemas.openxmlformats.org/officeDocument/2006/relationships/hyperlink" Target="https://talan.bank.gov.ua/get-user-certificate/CYPdI4NIxWvZttrnDDGp" TargetMode="External"/><Relationship Id="rId287" Type="http://schemas.openxmlformats.org/officeDocument/2006/relationships/hyperlink" Target="https://talan.bank.gov.ua/get-user-certificate/CYPdI7LwJi3V0pc9Z0ww" TargetMode="External"/><Relationship Id="rId410" Type="http://schemas.openxmlformats.org/officeDocument/2006/relationships/hyperlink" Target="https://talan.bank.gov.ua/get-user-certificate/CYPdIrNEf6XRWl-kWWeU" TargetMode="External"/><Relationship Id="rId452" Type="http://schemas.openxmlformats.org/officeDocument/2006/relationships/hyperlink" Target="https://talan.bank.gov.ua/get-user-certificate/CYPdIS-31CpbAJKSxYtU" TargetMode="External"/><Relationship Id="rId494" Type="http://schemas.openxmlformats.org/officeDocument/2006/relationships/hyperlink" Target="https://talan.bank.gov.ua/get-user-certificate/CYPdISfFCP1eFmd6CTFb" TargetMode="External"/><Relationship Id="rId508" Type="http://schemas.openxmlformats.org/officeDocument/2006/relationships/hyperlink" Target="https://talan.bank.gov.ua/get-user-certificate/CYPdIpmI0ZH0G9JvnlKt" TargetMode="External"/><Relationship Id="rId105" Type="http://schemas.openxmlformats.org/officeDocument/2006/relationships/hyperlink" Target="https://talan.bank.gov.ua/get-user-certificate/CYPdIiU8aHT0F-9hRCX5" TargetMode="External"/><Relationship Id="rId147" Type="http://schemas.openxmlformats.org/officeDocument/2006/relationships/hyperlink" Target="https://talan.bank.gov.ua/get-user-certificate/CYPdIgX3P71y_xOusWBH" TargetMode="External"/><Relationship Id="rId312" Type="http://schemas.openxmlformats.org/officeDocument/2006/relationships/hyperlink" Target="https://talan.bank.gov.ua/get-user-certificate/CYPdIE3FE6QNS3yS5fiy" TargetMode="External"/><Relationship Id="rId354" Type="http://schemas.openxmlformats.org/officeDocument/2006/relationships/hyperlink" Target="https://talan.bank.gov.ua/get-user-certificate/CYPdIsl_xifqz-E7Rnkg" TargetMode="External"/><Relationship Id="rId51" Type="http://schemas.openxmlformats.org/officeDocument/2006/relationships/hyperlink" Target="https://talan.bank.gov.ua/get-user-certificate/CYPdIDU6qs4Hex0btpgn" TargetMode="External"/><Relationship Id="rId93" Type="http://schemas.openxmlformats.org/officeDocument/2006/relationships/hyperlink" Target="https://talan.bank.gov.ua/get-user-certificate/CYPdIP87QXT6_iZIfVQk" TargetMode="External"/><Relationship Id="rId189" Type="http://schemas.openxmlformats.org/officeDocument/2006/relationships/hyperlink" Target="https://talan.bank.gov.ua/get-user-certificate/CYPdIjJkQmmzBdgFqGCM" TargetMode="External"/><Relationship Id="rId396" Type="http://schemas.openxmlformats.org/officeDocument/2006/relationships/hyperlink" Target="https://talan.bank.gov.ua/get-user-certificate/CYPdIBqTJ5f9_H-Ey67n" TargetMode="External"/><Relationship Id="rId214" Type="http://schemas.openxmlformats.org/officeDocument/2006/relationships/hyperlink" Target="https://talan.bank.gov.ua/get-user-certificate/CYPdIMrrP3RcxC_kuyVY" TargetMode="External"/><Relationship Id="rId256" Type="http://schemas.openxmlformats.org/officeDocument/2006/relationships/hyperlink" Target="https://talan.bank.gov.ua/get-user-certificate/CYPdIi_ZmMyLDFbfnf29" TargetMode="External"/><Relationship Id="rId298" Type="http://schemas.openxmlformats.org/officeDocument/2006/relationships/hyperlink" Target="https://talan.bank.gov.ua/get-user-certificate/CYPdIb_8Lf_pvHOlnJWM" TargetMode="External"/><Relationship Id="rId421" Type="http://schemas.openxmlformats.org/officeDocument/2006/relationships/hyperlink" Target="https://talan.bank.gov.ua/get-user-certificate/CYPdIDTSM9gE_mB5QDGH" TargetMode="External"/><Relationship Id="rId463" Type="http://schemas.openxmlformats.org/officeDocument/2006/relationships/hyperlink" Target="https://talan.bank.gov.ua/get-user-certificate/CYPdIiEby3FXhCLEGQvC" TargetMode="External"/><Relationship Id="rId519" Type="http://schemas.openxmlformats.org/officeDocument/2006/relationships/hyperlink" Target="https://talan.bank.gov.ua/get-user-certificate/Ta2lzMvGtO_tzMsrJeGn" TargetMode="External"/><Relationship Id="rId116" Type="http://schemas.openxmlformats.org/officeDocument/2006/relationships/hyperlink" Target="https://talan.bank.gov.ua/get-user-certificate/CYPdI-z0nH-Mkh5aFkN2" TargetMode="External"/><Relationship Id="rId158" Type="http://schemas.openxmlformats.org/officeDocument/2006/relationships/hyperlink" Target="https://talan.bank.gov.ua/get-user-certificate/CYPdIYSd8G5Lbr8poB3_" TargetMode="External"/><Relationship Id="rId323" Type="http://schemas.openxmlformats.org/officeDocument/2006/relationships/hyperlink" Target="https://talan.bank.gov.ua/get-user-certificate/CYPdIuxfnqTIJeRt_6Ng" TargetMode="External"/><Relationship Id="rId530" Type="http://schemas.openxmlformats.org/officeDocument/2006/relationships/hyperlink" Target="https://talan.bank.gov.ua/get-user-certificate/0BfqS5-3Szb4yGwzVnYj" TargetMode="External"/><Relationship Id="rId20" Type="http://schemas.openxmlformats.org/officeDocument/2006/relationships/hyperlink" Target="https://talan.bank.gov.ua/get-user-certificate/CYPdIq04nlzdI2JHzKPq" TargetMode="External"/><Relationship Id="rId62" Type="http://schemas.openxmlformats.org/officeDocument/2006/relationships/hyperlink" Target="https://talan.bank.gov.ua/get-user-certificate/CYPdIygO-yO7qxBoF_dw" TargetMode="External"/><Relationship Id="rId365" Type="http://schemas.openxmlformats.org/officeDocument/2006/relationships/hyperlink" Target="https://talan.bank.gov.ua/get-user-certificate/CYPdIr5hMltuwxtTbBor" TargetMode="External"/><Relationship Id="rId225" Type="http://schemas.openxmlformats.org/officeDocument/2006/relationships/hyperlink" Target="https://talan.bank.gov.ua/get-user-certificate/CYPdIBHHgQvSHg_b18FG" TargetMode="External"/><Relationship Id="rId267" Type="http://schemas.openxmlformats.org/officeDocument/2006/relationships/hyperlink" Target="https://talan.bank.gov.ua/get-user-certificate/CYPdIjj-yIyMMg5Hyigg" TargetMode="External"/><Relationship Id="rId432" Type="http://schemas.openxmlformats.org/officeDocument/2006/relationships/hyperlink" Target="https://talan.bank.gov.ua/get-user-certificate/CYPdIYIn-iaAugMZCMO9" TargetMode="External"/><Relationship Id="rId474" Type="http://schemas.openxmlformats.org/officeDocument/2006/relationships/hyperlink" Target="https://talan.bank.gov.ua/get-user-certificate/CYPdIItCYMqb-Ig4ovE3" TargetMode="External"/><Relationship Id="rId127" Type="http://schemas.openxmlformats.org/officeDocument/2006/relationships/hyperlink" Target="https://talan.bank.gov.ua/get-user-certificate/CYPdIwsJPJOhVmjUpb2h" TargetMode="External"/><Relationship Id="rId31" Type="http://schemas.openxmlformats.org/officeDocument/2006/relationships/hyperlink" Target="https://talan.bank.gov.ua/get-user-certificate/CYPdIDpg1v7jd9Mcpq1P" TargetMode="External"/><Relationship Id="rId73" Type="http://schemas.openxmlformats.org/officeDocument/2006/relationships/hyperlink" Target="https://talan.bank.gov.ua/get-user-certificate/CYPdIyAnK899vPJx6det" TargetMode="External"/><Relationship Id="rId169" Type="http://schemas.openxmlformats.org/officeDocument/2006/relationships/hyperlink" Target="https://talan.bank.gov.ua/get-user-certificate/CYPdIYCmsa309Sesd1om" TargetMode="External"/><Relationship Id="rId334" Type="http://schemas.openxmlformats.org/officeDocument/2006/relationships/hyperlink" Target="https://talan.bank.gov.ua/get-user-certificate/CYPdIrOUCrr4vehQQvMC" TargetMode="External"/><Relationship Id="rId376" Type="http://schemas.openxmlformats.org/officeDocument/2006/relationships/hyperlink" Target="https://talan.bank.gov.ua/get-user-certificate/CYPdItJOTXxtw2VitSND" TargetMode="External"/><Relationship Id="rId541" Type="http://schemas.openxmlformats.org/officeDocument/2006/relationships/hyperlink" Target="https://talan.bank.gov.ua/get-user-certificate/vksDHOD5bPjz0PtgrV8A" TargetMode="External"/><Relationship Id="rId4" Type="http://schemas.openxmlformats.org/officeDocument/2006/relationships/hyperlink" Target="https://talan.bank.gov.ua/get-user-certificate/CYPdItTC3RXTGiCpV9sv" TargetMode="External"/><Relationship Id="rId180" Type="http://schemas.openxmlformats.org/officeDocument/2006/relationships/hyperlink" Target="https://talan.bank.gov.ua/get-user-certificate/CYPdIsWG3BFxbZPLLBTN" TargetMode="External"/><Relationship Id="rId236" Type="http://schemas.openxmlformats.org/officeDocument/2006/relationships/hyperlink" Target="https://talan.bank.gov.ua/get-user-certificate/CYPdIjQt0phW3Nw5BKr8" TargetMode="External"/><Relationship Id="rId278" Type="http://schemas.openxmlformats.org/officeDocument/2006/relationships/hyperlink" Target="https://talan.bank.gov.ua/get-user-certificate/CYPdIkwdZKqGupdJ7FDr" TargetMode="External"/><Relationship Id="rId401" Type="http://schemas.openxmlformats.org/officeDocument/2006/relationships/hyperlink" Target="https://talan.bank.gov.ua/get-user-certificate/CYPdIlp4vavYKVpXrWNz" TargetMode="External"/><Relationship Id="rId443" Type="http://schemas.openxmlformats.org/officeDocument/2006/relationships/hyperlink" Target="https://talan.bank.gov.ua/get-user-certificate/CYPdInhvuy2lE5M_JPCb" TargetMode="External"/><Relationship Id="rId303" Type="http://schemas.openxmlformats.org/officeDocument/2006/relationships/hyperlink" Target="https://talan.bank.gov.ua/get-user-certificate/CYPdIYST3eQVdSaW5O_L" TargetMode="External"/><Relationship Id="rId485" Type="http://schemas.openxmlformats.org/officeDocument/2006/relationships/hyperlink" Target="https://talan.bank.gov.ua/get-user-certificate/CYPdI5Ov4IUClazmzJbt" TargetMode="External"/><Relationship Id="rId42" Type="http://schemas.openxmlformats.org/officeDocument/2006/relationships/hyperlink" Target="https://talan.bank.gov.ua/get-user-certificate/CYPdIHJzrRAQEWiwr0Yh" TargetMode="External"/><Relationship Id="rId84" Type="http://schemas.openxmlformats.org/officeDocument/2006/relationships/hyperlink" Target="https://talan.bank.gov.ua/get-user-certificate/CYPdIxV0kLpmLgsj4Uze" TargetMode="External"/><Relationship Id="rId138" Type="http://schemas.openxmlformats.org/officeDocument/2006/relationships/hyperlink" Target="https://talan.bank.gov.ua/get-user-certificate/CYPdIr81zK7CckWKx2jW" TargetMode="External"/><Relationship Id="rId345" Type="http://schemas.openxmlformats.org/officeDocument/2006/relationships/hyperlink" Target="https://talan.bank.gov.ua/get-user-certificate/CYPdINaN_cbfnF_yKGUw" TargetMode="External"/><Relationship Id="rId387" Type="http://schemas.openxmlformats.org/officeDocument/2006/relationships/hyperlink" Target="https://talan.bank.gov.ua/get-user-certificate/CYPdIpZ_9QX9A0TlKSXz" TargetMode="External"/><Relationship Id="rId510" Type="http://schemas.openxmlformats.org/officeDocument/2006/relationships/hyperlink" Target="https://talan.bank.gov.ua/get-user-certificate/CYPdIzPynypVZudH0Yx4" TargetMode="External"/><Relationship Id="rId191" Type="http://schemas.openxmlformats.org/officeDocument/2006/relationships/hyperlink" Target="https://talan.bank.gov.ua/get-user-certificate/CYPdIfH6wzgsSZzT-ROH" TargetMode="External"/><Relationship Id="rId205" Type="http://schemas.openxmlformats.org/officeDocument/2006/relationships/hyperlink" Target="https://talan.bank.gov.ua/get-user-certificate/CYPdI3vKGOi6bCQlEL-B" TargetMode="External"/><Relationship Id="rId247" Type="http://schemas.openxmlformats.org/officeDocument/2006/relationships/hyperlink" Target="https://talan.bank.gov.ua/get-user-certificate/CYPdIQcG7ShTYen3RKSu" TargetMode="External"/><Relationship Id="rId412" Type="http://schemas.openxmlformats.org/officeDocument/2006/relationships/hyperlink" Target="https://talan.bank.gov.ua/get-user-certificate/CYPdIigK20jfaFYUnb8-" TargetMode="External"/><Relationship Id="rId107" Type="http://schemas.openxmlformats.org/officeDocument/2006/relationships/hyperlink" Target="https://talan.bank.gov.ua/get-user-certificate/CYPdILyWoSHFk03JHqXo" TargetMode="External"/><Relationship Id="rId289" Type="http://schemas.openxmlformats.org/officeDocument/2006/relationships/hyperlink" Target="https://talan.bank.gov.ua/get-user-certificate/CYPdIu-lfYDo8jPprwgs" TargetMode="External"/><Relationship Id="rId454" Type="http://schemas.openxmlformats.org/officeDocument/2006/relationships/hyperlink" Target="https://talan.bank.gov.ua/get-user-certificate/CYPdIfbqh6gDuEmLVCSU" TargetMode="External"/><Relationship Id="rId496" Type="http://schemas.openxmlformats.org/officeDocument/2006/relationships/hyperlink" Target="https://talan.bank.gov.ua/get-user-certificate/CYPdIB4PJjvioR4p6Sj1" TargetMode="External"/><Relationship Id="rId11" Type="http://schemas.openxmlformats.org/officeDocument/2006/relationships/hyperlink" Target="https://talan.bank.gov.ua/get-user-certificate/CYPdIQg8GYFILsAYZK9n" TargetMode="External"/><Relationship Id="rId53" Type="http://schemas.openxmlformats.org/officeDocument/2006/relationships/hyperlink" Target="https://talan.bank.gov.ua/get-user-certificate/CYPdIVXmPCUBHKJKDt5b" TargetMode="External"/><Relationship Id="rId149" Type="http://schemas.openxmlformats.org/officeDocument/2006/relationships/hyperlink" Target="https://talan.bank.gov.ua/get-user-certificate/CYPdIEhGc_DrEHVgaKXZ" TargetMode="External"/><Relationship Id="rId314" Type="http://schemas.openxmlformats.org/officeDocument/2006/relationships/hyperlink" Target="https://talan.bank.gov.ua/get-user-certificate/CYPdIXBNx0no63Erluxy" TargetMode="External"/><Relationship Id="rId356" Type="http://schemas.openxmlformats.org/officeDocument/2006/relationships/hyperlink" Target="https://talan.bank.gov.ua/get-user-certificate/CYPdIxSiZ0VEKFXxvI-0" TargetMode="External"/><Relationship Id="rId398" Type="http://schemas.openxmlformats.org/officeDocument/2006/relationships/hyperlink" Target="https://talan.bank.gov.ua/get-user-certificate/CYPdIG8nFznW8DfiYDVg" TargetMode="External"/><Relationship Id="rId521" Type="http://schemas.openxmlformats.org/officeDocument/2006/relationships/hyperlink" Target="https://talan.bank.gov.ua/get-user-certificate/Ta2lzWn7uvrdQWRbSSFw" TargetMode="External"/><Relationship Id="rId95" Type="http://schemas.openxmlformats.org/officeDocument/2006/relationships/hyperlink" Target="https://talan.bank.gov.ua/get-user-certificate/CYPdISwBU4sjjA95u4o7" TargetMode="External"/><Relationship Id="rId160" Type="http://schemas.openxmlformats.org/officeDocument/2006/relationships/hyperlink" Target="https://talan.bank.gov.ua/get-user-certificate/CYPdIMZT_4gN5rRQJsW0" TargetMode="External"/><Relationship Id="rId216" Type="http://schemas.openxmlformats.org/officeDocument/2006/relationships/hyperlink" Target="https://talan.bank.gov.ua/get-user-certificate/CYPdIR5iRUUjCHCDpVUx" TargetMode="External"/><Relationship Id="rId423" Type="http://schemas.openxmlformats.org/officeDocument/2006/relationships/hyperlink" Target="https://talan.bank.gov.ua/get-user-certificate/CYPdIMgUA1idtVZwWjJO" TargetMode="External"/><Relationship Id="rId258" Type="http://schemas.openxmlformats.org/officeDocument/2006/relationships/hyperlink" Target="https://talan.bank.gov.ua/get-user-certificate/CYPdIH_46FUgdhv89m4o" TargetMode="External"/><Relationship Id="rId465" Type="http://schemas.openxmlformats.org/officeDocument/2006/relationships/hyperlink" Target="https://talan.bank.gov.ua/get-user-certificate/CYPdI2sgkN4g5OVVa2JM" TargetMode="External"/><Relationship Id="rId22" Type="http://schemas.openxmlformats.org/officeDocument/2006/relationships/hyperlink" Target="https://talan.bank.gov.ua/get-user-certificate/CYPdI4ttNY5s_uLTXzTS" TargetMode="External"/><Relationship Id="rId64" Type="http://schemas.openxmlformats.org/officeDocument/2006/relationships/hyperlink" Target="https://talan.bank.gov.ua/get-user-certificate/CYPdI9g0Ydkh1a5s4FQW" TargetMode="External"/><Relationship Id="rId118" Type="http://schemas.openxmlformats.org/officeDocument/2006/relationships/hyperlink" Target="https://talan.bank.gov.ua/get-user-certificate/CYPdIjhhJFZg1fH6loqb" TargetMode="External"/><Relationship Id="rId325" Type="http://schemas.openxmlformats.org/officeDocument/2006/relationships/hyperlink" Target="https://talan.bank.gov.ua/get-user-certificate/CYPdIsy9Qsi6MkbK9iI3" TargetMode="External"/><Relationship Id="rId367" Type="http://schemas.openxmlformats.org/officeDocument/2006/relationships/hyperlink" Target="https://talan.bank.gov.ua/get-user-certificate/CYPdIlPJq9pFNWlMll5H" TargetMode="External"/><Relationship Id="rId532" Type="http://schemas.openxmlformats.org/officeDocument/2006/relationships/hyperlink" Target="https://talan.bank.gov.ua/get-user-certificate/0BfqSuphrWD2htsO_v91" TargetMode="External"/><Relationship Id="rId171" Type="http://schemas.openxmlformats.org/officeDocument/2006/relationships/hyperlink" Target="https://talan.bank.gov.ua/get-user-certificate/CYPdIgrUypfbFXXwN5b2" TargetMode="External"/><Relationship Id="rId227" Type="http://schemas.openxmlformats.org/officeDocument/2006/relationships/hyperlink" Target="https://talan.bank.gov.ua/get-user-certificate/CYPdI0QUGvKe_k8qWL3D" TargetMode="External"/><Relationship Id="rId269" Type="http://schemas.openxmlformats.org/officeDocument/2006/relationships/hyperlink" Target="https://talan.bank.gov.ua/get-user-certificate/CYPdIc9MiSZDTU0ZI7rl" TargetMode="External"/><Relationship Id="rId434" Type="http://schemas.openxmlformats.org/officeDocument/2006/relationships/hyperlink" Target="https://talan.bank.gov.ua/get-user-certificate/CYPdIRR-K8qjWoeIzAvQ" TargetMode="External"/><Relationship Id="rId476" Type="http://schemas.openxmlformats.org/officeDocument/2006/relationships/hyperlink" Target="https://talan.bank.gov.ua/get-user-certificate/CYPdIlkbj9-koz9ldFLO" TargetMode="External"/><Relationship Id="rId33" Type="http://schemas.openxmlformats.org/officeDocument/2006/relationships/hyperlink" Target="https://talan.bank.gov.ua/get-user-certificate/CYPdIqoDDSW3U6pDb8Hp" TargetMode="External"/><Relationship Id="rId129" Type="http://schemas.openxmlformats.org/officeDocument/2006/relationships/hyperlink" Target="https://talan.bank.gov.ua/get-user-certificate/CYPdIbVi4v3KjV4gz4bb" TargetMode="External"/><Relationship Id="rId280" Type="http://schemas.openxmlformats.org/officeDocument/2006/relationships/hyperlink" Target="https://talan.bank.gov.ua/get-user-certificate/CYPdIEhYUhTQe7ZHOud9" TargetMode="External"/><Relationship Id="rId336" Type="http://schemas.openxmlformats.org/officeDocument/2006/relationships/hyperlink" Target="https://talan.bank.gov.ua/get-user-certificate/CYPdIq2jMYyfOC2OZM4o" TargetMode="External"/><Relationship Id="rId501" Type="http://schemas.openxmlformats.org/officeDocument/2006/relationships/hyperlink" Target="https://talan.bank.gov.ua/get-user-certificate/CYPdI1FmOfW6sZRFIkID" TargetMode="External"/><Relationship Id="rId75" Type="http://schemas.openxmlformats.org/officeDocument/2006/relationships/hyperlink" Target="https://talan.bank.gov.ua/get-user-certificate/CYPdIISE_TY3a1q0-YAg" TargetMode="External"/><Relationship Id="rId140" Type="http://schemas.openxmlformats.org/officeDocument/2006/relationships/hyperlink" Target="https://talan.bank.gov.ua/get-user-certificate/CYPdI3fi_oapT4CCI_qu" TargetMode="External"/><Relationship Id="rId182" Type="http://schemas.openxmlformats.org/officeDocument/2006/relationships/hyperlink" Target="https://talan.bank.gov.ua/get-user-certificate/CYPdIZUYyfk2gJZoOQKl" TargetMode="External"/><Relationship Id="rId378" Type="http://schemas.openxmlformats.org/officeDocument/2006/relationships/hyperlink" Target="https://talan.bank.gov.ua/get-user-certificate/CYPdIcuyuuqYKnXVbdDi" TargetMode="External"/><Relationship Id="rId403" Type="http://schemas.openxmlformats.org/officeDocument/2006/relationships/hyperlink" Target="https://talan.bank.gov.ua/get-user-certificate/CYPdIQd5lIGkSXo8oPDK" TargetMode="External"/><Relationship Id="rId6" Type="http://schemas.openxmlformats.org/officeDocument/2006/relationships/hyperlink" Target="https://talan.bank.gov.ua/get-user-certificate/CYPdIpHJYXuVf6YHrLmU" TargetMode="External"/><Relationship Id="rId238" Type="http://schemas.openxmlformats.org/officeDocument/2006/relationships/hyperlink" Target="https://talan.bank.gov.ua/get-user-certificate/CYPdIITrBTI3Ni7jS5W_" TargetMode="External"/><Relationship Id="rId445" Type="http://schemas.openxmlformats.org/officeDocument/2006/relationships/hyperlink" Target="https://talan.bank.gov.ua/get-user-certificate/CYPdIX_iJmlvCuD-5LnS" TargetMode="External"/><Relationship Id="rId487" Type="http://schemas.openxmlformats.org/officeDocument/2006/relationships/hyperlink" Target="https://talan.bank.gov.ua/get-user-certificate/CYPdI9B0pG5NSGKP6k2e" TargetMode="External"/><Relationship Id="rId291" Type="http://schemas.openxmlformats.org/officeDocument/2006/relationships/hyperlink" Target="https://talan.bank.gov.ua/get-user-certificate/CYPdINtjn_zvEnjZM-30" TargetMode="External"/><Relationship Id="rId305" Type="http://schemas.openxmlformats.org/officeDocument/2006/relationships/hyperlink" Target="https://talan.bank.gov.ua/get-user-certificate/CYPdIfQAbRtxXwia-Azh" TargetMode="External"/><Relationship Id="rId347" Type="http://schemas.openxmlformats.org/officeDocument/2006/relationships/hyperlink" Target="https://talan.bank.gov.ua/get-user-certificate/CYPdIDS0UR8kgPsSnxa_" TargetMode="External"/><Relationship Id="rId512" Type="http://schemas.openxmlformats.org/officeDocument/2006/relationships/hyperlink" Target="https://talan.bank.gov.ua/get-user-certificate/CYPdIy0BaPcyi4sgg_gX" TargetMode="External"/><Relationship Id="rId44" Type="http://schemas.openxmlformats.org/officeDocument/2006/relationships/hyperlink" Target="https://talan.bank.gov.ua/get-user-certificate/CYPdIfGjRbkhaSTkOmc4" TargetMode="External"/><Relationship Id="rId86" Type="http://schemas.openxmlformats.org/officeDocument/2006/relationships/hyperlink" Target="https://talan.bank.gov.ua/get-user-certificate/CYPdIjw9PjzoNweQtuXU" TargetMode="External"/><Relationship Id="rId151" Type="http://schemas.openxmlformats.org/officeDocument/2006/relationships/hyperlink" Target="https://talan.bank.gov.ua/get-user-certificate/CYPdIks50yW115yMfWtG" TargetMode="External"/><Relationship Id="rId389" Type="http://schemas.openxmlformats.org/officeDocument/2006/relationships/hyperlink" Target="https://talan.bank.gov.ua/get-user-certificate/CYPdIampRd9o_3C_7gTG" TargetMode="External"/><Relationship Id="rId193" Type="http://schemas.openxmlformats.org/officeDocument/2006/relationships/hyperlink" Target="https://talan.bank.gov.ua/get-user-certificate/CYPdIKRP_eQFuXQ7w1ud" TargetMode="External"/><Relationship Id="rId207" Type="http://schemas.openxmlformats.org/officeDocument/2006/relationships/hyperlink" Target="https://talan.bank.gov.ua/get-user-certificate/CYPdIaL1245yVUPfFGQ7" TargetMode="External"/><Relationship Id="rId249" Type="http://schemas.openxmlformats.org/officeDocument/2006/relationships/hyperlink" Target="https://talan.bank.gov.ua/get-user-certificate/CYPdI2oTfKaVjo2ovbBW" TargetMode="External"/><Relationship Id="rId414" Type="http://schemas.openxmlformats.org/officeDocument/2006/relationships/hyperlink" Target="https://talan.bank.gov.ua/get-user-certificate/CYPdIlN0X2nVzAD2mKAb" TargetMode="External"/><Relationship Id="rId456" Type="http://schemas.openxmlformats.org/officeDocument/2006/relationships/hyperlink" Target="https://talan.bank.gov.ua/get-user-certificate/CYPdIOfMK5tBbkP1JAt6" TargetMode="External"/><Relationship Id="rId498" Type="http://schemas.openxmlformats.org/officeDocument/2006/relationships/hyperlink" Target="https://talan.bank.gov.ua/get-user-certificate/CYPdIDBQYY4aSAdCz9Tl" TargetMode="External"/><Relationship Id="rId13" Type="http://schemas.openxmlformats.org/officeDocument/2006/relationships/hyperlink" Target="https://talan.bank.gov.ua/get-user-certificate/CYPdIaY6Zjt3jlxmENtw" TargetMode="External"/><Relationship Id="rId109" Type="http://schemas.openxmlformats.org/officeDocument/2006/relationships/hyperlink" Target="https://talan.bank.gov.ua/get-user-certificate/CYPdIHOkYoCuJ4Xv9CSp" TargetMode="External"/><Relationship Id="rId260" Type="http://schemas.openxmlformats.org/officeDocument/2006/relationships/hyperlink" Target="https://talan.bank.gov.ua/get-user-certificate/CYPdI0nw-PPET479eGJZ" TargetMode="External"/><Relationship Id="rId316" Type="http://schemas.openxmlformats.org/officeDocument/2006/relationships/hyperlink" Target="https://talan.bank.gov.ua/get-user-certificate/CYPdIJB70318DU-AcM_c" TargetMode="External"/><Relationship Id="rId523" Type="http://schemas.openxmlformats.org/officeDocument/2006/relationships/hyperlink" Target="https://talan.bank.gov.ua/get-user-certificate/Ta2lzw7guRQw4OEvk2D6" TargetMode="External"/><Relationship Id="rId55" Type="http://schemas.openxmlformats.org/officeDocument/2006/relationships/hyperlink" Target="https://talan.bank.gov.ua/get-user-certificate/CYPdIHWkI8agTjfsjMVm" TargetMode="External"/><Relationship Id="rId97" Type="http://schemas.openxmlformats.org/officeDocument/2006/relationships/hyperlink" Target="https://talan.bank.gov.ua/get-user-certificate/CYPdIQLuMqvnvFD_M0uc" TargetMode="External"/><Relationship Id="rId120" Type="http://schemas.openxmlformats.org/officeDocument/2006/relationships/hyperlink" Target="https://talan.bank.gov.ua/get-user-certificate/CYPdIN9d2Nl1SirW8KVf" TargetMode="External"/><Relationship Id="rId358" Type="http://schemas.openxmlformats.org/officeDocument/2006/relationships/hyperlink" Target="https://talan.bank.gov.ua/get-user-certificate/CYPdI6AJ7Gb7cCauz7wk" TargetMode="External"/><Relationship Id="rId162" Type="http://schemas.openxmlformats.org/officeDocument/2006/relationships/hyperlink" Target="https://talan.bank.gov.ua/get-user-certificate/CYPdIb14RR0_PjTa2mxe" TargetMode="External"/><Relationship Id="rId218" Type="http://schemas.openxmlformats.org/officeDocument/2006/relationships/hyperlink" Target="https://talan.bank.gov.ua/get-user-certificate/CYPdIIMqLnZ3TqWOrClG" TargetMode="External"/><Relationship Id="rId425" Type="http://schemas.openxmlformats.org/officeDocument/2006/relationships/hyperlink" Target="https://talan.bank.gov.ua/get-user-certificate/CYPdIl-SfJhaL--dH70Z" TargetMode="External"/><Relationship Id="rId467" Type="http://schemas.openxmlformats.org/officeDocument/2006/relationships/hyperlink" Target="https://talan.bank.gov.ua/get-user-certificate/CYPdIHT940vuym6OC-jw" TargetMode="External"/><Relationship Id="rId271" Type="http://schemas.openxmlformats.org/officeDocument/2006/relationships/hyperlink" Target="https://talan.bank.gov.ua/get-user-certificate/CYPdIag-wgnE6uJwgo1o" TargetMode="External"/><Relationship Id="rId24" Type="http://schemas.openxmlformats.org/officeDocument/2006/relationships/hyperlink" Target="https://talan.bank.gov.ua/get-user-certificate/CYPdI_ylR5Q5osqc1Rzy" TargetMode="External"/><Relationship Id="rId66" Type="http://schemas.openxmlformats.org/officeDocument/2006/relationships/hyperlink" Target="https://talan.bank.gov.ua/get-user-certificate/CYPdIqUheaJwUpfQWWTd" TargetMode="External"/><Relationship Id="rId131" Type="http://schemas.openxmlformats.org/officeDocument/2006/relationships/hyperlink" Target="https://talan.bank.gov.ua/get-user-certificate/CYPdI2BFCDa2Eu-r0n4_" TargetMode="External"/><Relationship Id="rId327" Type="http://schemas.openxmlformats.org/officeDocument/2006/relationships/hyperlink" Target="https://talan.bank.gov.ua/get-user-certificate/CYPdIyyOmzsi65IvLKWT" TargetMode="External"/><Relationship Id="rId369" Type="http://schemas.openxmlformats.org/officeDocument/2006/relationships/hyperlink" Target="https://talan.bank.gov.ua/get-user-certificate/CYPdI-tn5Rkq1tgx_IwJ" TargetMode="External"/><Relationship Id="rId534" Type="http://schemas.openxmlformats.org/officeDocument/2006/relationships/hyperlink" Target="https://talan.bank.gov.ua/get-user-certificate/A0qdOrHNODyXOxXe84vt" TargetMode="External"/><Relationship Id="rId173" Type="http://schemas.openxmlformats.org/officeDocument/2006/relationships/hyperlink" Target="https://talan.bank.gov.ua/get-user-certificate/CYPdI8GeQ2eXTJgZrTXZ" TargetMode="External"/><Relationship Id="rId229" Type="http://schemas.openxmlformats.org/officeDocument/2006/relationships/hyperlink" Target="https://talan.bank.gov.ua/get-user-certificate/CYPdIU9Jbx61D5YWw2GK" TargetMode="External"/><Relationship Id="rId380" Type="http://schemas.openxmlformats.org/officeDocument/2006/relationships/hyperlink" Target="https://talan.bank.gov.ua/get-user-certificate/CYPdIk7dITLICln8mqjV" TargetMode="External"/><Relationship Id="rId436" Type="http://schemas.openxmlformats.org/officeDocument/2006/relationships/hyperlink" Target="https://talan.bank.gov.ua/get-user-certificate/CYPdIq-W08vcDslgWRN4" TargetMode="External"/><Relationship Id="rId240" Type="http://schemas.openxmlformats.org/officeDocument/2006/relationships/hyperlink" Target="https://talan.bank.gov.ua/get-user-certificate/CYPdI8Hp_4PKvTs7_2vT" TargetMode="External"/><Relationship Id="rId478" Type="http://schemas.openxmlformats.org/officeDocument/2006/relationships/hyperlink" Target="https://talan.bank.gov.ua/get-user-certificate/CYPdI240QPnK-dQLEK_9" TargetMode="External"/><Relationship Id="rId35" Type="http://schemas.openxmlformats.org/officeDocument/2006/relationships/hyperlink" Target="https://talan.bank.gov.ua/get-user-certificate/CYPdIggZ0YAxDVEHvGYV" TargetMode="External"/><Relationship Id="rId77" Type="http://schemas.openxmlformats.org/officeDocument/2006/relationships/hyperlink" Target="https://talan.bank.gov.ua/get-user-certificate/CYPdI3JffRviQBq5U0I7" TargetMode="External"/><Relationship Id="rId100" Type="http://schemas.openxmlformats.org/officeDocument/2006/relationships/hyperlink" Target="https://talan.bank.gov.ua/get-user-certificate/CYPdIilkgwdotRXOGjDW" TargetMode="External"/><Relationship Id="rId282" Type="http://schemas.openxmlformats.org/officeDocument/2006/relationships/hyperlink" Target="https://talan.bank.gov.ua/get-user-certificate/CYPdITwYlADZVRHFrEB9" TargetMode="External"/><Relationship Id="rId338" Type="http://schemas.openxmlformats.org/officeDocument/2006/relationships/hyperlink" Target="https://talan.bank.gov.ua/get-user-certificate/CYPdIJEjjk38ZvVkFtpu" TargetMode="External"/><Relationship Id="rId503" Type="http://schemas.openxmlformats.org/officeDocument/2006/relationships/hyperlink" Target="https://talan.bank.gov.ua/get-user-certificate/CYPdI__Dupk7SwkFytbS" TargetMode="External"/><Relationship Id="rId8" Type="http://schemas.openxmlformats.org/officeDocument/2006/relationships/hyperlink" Target="https://talan.bank.gov.ua/get-user-certificate/CYPdIKKJeSWnY7ybb_eP" TargetMode="External"/><Relationship Id="rId142" Type="http://schemas.openxmlformats.org/officeDocument/2006/relationships/hyperlink" Target="https://talan.bank.gov.ua/get-user-certificate/CYPdI93Ydq-mPNWuRk9i" TargetMode="External"/><Relationship Id="rId184" Type="http://schemas.openxmlformats.org/officeDocument/2006/relationships/hyperlink" Target="https://talan.bank.gov.ua/get-user-certificate/CYPdI4Hr53bKbiDgVRq-" TargetMode="External"/><Relationship Id="rId391" Type="http://schemas.openxmlformats.org/officeDocument/2006/relationships/hyperlink" Target="https://talan.bank.gov.ua/get-user-certificate/CYPdI8lUC_bwq6BBfGOL" TargetMode="External"/><Relationship Id="rId405" Type="http://schemas.openxmlformats.org/officeDocument/2006/relationships/hyperlink" Target="https://talan.bank.gov.ua/get-user-certificate/CYPdIIlz65tpKlDCp7Q-" TargetMode="External"/><Relationship Id="rId447" Type="http://schemas.openxmlformats.org/officeDocument/2006/relationships/hyperlink" Target="https://talan.bank.gov.ua/get-user-certificate/CYPdI5QNambvn1waCoyq" TargetMode="External"/><Relationship Id="rId251" Type="http://schemas.openxmlformats.org/officeDocument/2006/relationships/hyperlink" Target="https://talan.bank.gov.ua/get-user-certificate/CYPdITj8L6q6p6rEvHXF" TargetMode="External"/><Relationship Id="rId489" Type="http://schemas.openxmlformats.org/officeDocument/2006/relationships/hyperlink" Target="https://talan.bank.gov.ua/get-user-certificate/CYPdIWF96LTZ1hXfb6ok" TargetMode="External"/><Relationship Id="rId46" Type="http://schemas.openxmlformats.org/officeDocument/2006/relationships/hyperlink" Target="https://talan.bank.gov.ua/get-user-certificate/CYPdIKFZ0SSouS53ta_-" TargetMode="External"/><Relationship Id="rId293" Type="http://schemas.openxmlformats.org/officeDocument/2006/relationships/hyperlink" Target="https://talan.bank.gov.ua/get-user-certificate/CYPdI4a8V16jYd1RhiQa" TargetMode="External"/><Relationship Id="rId307" Type="http://schemas.openxmlformats.org/officeDocument/2006/relationships/hyperlink" Target="https://talan.bank.gov.ua/get-user-certificate/CYPdIgvU4n_DdrDl4rJu" TargetMode="External"/><Relationship Id="rId349" Type="http://schemas.openxmlformats.org/officeDocument/2006/relationships/hyperlink" Target="https://talan.bank.gov.ua/get-user-certificate/CYPdIX6WmAQMUV5OZzUH" TargetMode="External"/><Relationship Id="rId514" Type="http://schemas.openxmlformats.org/officeDocument/2006/relationships/hyperlink" Target="https://talan.bank.gov.ua/get-user-certificate/CYPdIAOizpFio_L9Wp35" TargetMode="External"/><Relationship Id="rId88" Type="http://schemas.openxmlformats.org/officeDocument/2006/relationships/hyperlink" Target="https://talan.bank.gov.ua/get-user-certificate/CYPdIPqXMPPbyuv2x4wF" TargetMode="External"/><Relationship Id="rId111" Type="http://schemas.openxmlformats.org/officeDocument/2006/relationships/hyperlink" Target="https://talan.bank.gov.ua/get-user-certificate/CYPdIPFDdZRhVf2J4ad2" TargetMode="External"/><Relationship Id="rId153" Type="http://schemas.openxmlformats.org/officeDocument/2006/relationships/hyperlink" Target="https://talan.bank.gov.ua/get-user-certificate/CYPdIJzYjtsRFbG_9_mY" TargetMode="External"/><Relationship Id="rId195" Type="http://schemas.openxmlformats.org/officeDocument/2006/relationships/hyperlink" Target="https://talan.bank.gov.ua/get-user-certificate/CYPdIg67UOMd-OVR0w3V" TargetMode="External"/><Relationship Id="rId209" Type="http://schemas.openxmlformats.org/officeDocument/2006/relationships/hyperlink" Target="https://talan.bank.gov.ua/get-user-certificate/CYPdI1xiBbWChpT66hvc" TargetMode="External"/><Relationship Id="rId360" Type="http://schemas.openxmlformats.org/officeDocument/2006/relationships/hyperlink" Target="https://talan.bank.gov.ua/get-user-certificate/CYPdIhMqwuarftJe3IFN" TargetMode="External"/><Relationship Id="rId416" Type="http://schemas.openxmlformats.org/officeDocument/2006/relationships/hyperlink" Target="https://talan.bank.gov.ua/get-user-certificate/CYPdIr12SVoavFti_urn" TargetMode="External"/><Relationship Id="rId220" Type="http://schemas.openxmlformats.org/officeDocument/2006/relationships/hyperlink" Target="https://talan.bank.gov.ua/get-user-certificate/CYPdIZRCY_V0cedGfqOh" TargetMode="External"/><Relationship Id="rId458" Type="http://schemas.openxmlformats.org/officeDocument/2006/relationships/hyperlink" Target="https://talan.bank.gov.ua/get-user-certificate/CYPdI6ylq1UtpjVVT7Ct" TargetMode="External"/><Relationship Id="rId15" Type="http://schemas.openxmlformats.org/officeDocument/2006/relationships/hyperlink" Target="https://talan.bank.gov.ua/get-user-certificate/CYPdI0vBAmrJF-xrWxqx" TargetMode="External"/><Relationship Id="rId57" Type="http://schemas.openxmlformats.org/officeDocument/2006/relationships/hyperlink" Target="https://talan.bank.gov.ua/get-user-certificate/CYPdIGzUtjW5nLscAWhH" TargetMode="External"/><Relationship Id="rId262" Type="http://schemas.openxmlformats.org/officeDocument/2006/relationships/hyperlink" Target="https://talan.bank.gov.ua/get-user-certificate/CYPdI_Z9YhCnn46SHpPQ" TargetMode="External"/><Relationship Id="rId318" Type="http://schemas.openxmlformats.org/officeDocument/2006/relationships/hyperlink" Target="https://talan.bank.gov.ua/get-user-certificate/CYPdIex-yp_OZ9JbsFqg" TargetMode="External"/><Relationship Id="rId525" Type="http://schemas.openxmlformats.org/officeDocument/2006/relationships/hyperlink" Target="https://talan.bank.gov.ua/get-user-certificate/Ta2lzIPOrIZwBZQ7WKpK" TargetMode="External"/><Relationship Id="rId99" Type="http://schemas.openxmlformats.org/officeDocument/2006/relationships/hyperlink" Target="https://talan.bank.gov.ua/get-user-certificate/CYPdIGWv4A_kL_oP3CJm" TargetMode="External"/><Relationship Id="rId122" Type="http://schemas.openxmlformats.org/officeDocument/2006/relationships/hyperlink" Target="https://talan.bank.gov.ua/get-user-certificate/CYPdI2h5N7bhKqWHn5w_" TargetMode="External"/><Relationship Id="rId164" Type="http://schemas.openxmlformats.org/officeDocument/2006/relationships/hyperlink" Target="https://talan.bank.gov.ua/get-user-certificate/CYPdI6HSpj5bcaz0fGtu" TargetMode="External"/><Relationship Id="rId371" Type="http://schemas.openxmlformats.org/officeDocument/2006/relationships/hyperlink" Target="https://talan.bank.gov.ua/get-user-certificate/CYPdIeGYFwJhf1L9mFfg" TargetMode="External"/><Relationship Id="rId427" Type="http://schemas.openxmlformats.org/officeDocument/2006/relationships/hyperlink" Target="https://talan.bank.gov.ua/get-user-certificate/CYPdIuFNNDIUQ8aMkBao" TargetMode="External"/><Relationship Id="rId469" Type="http://schemas.openxmlformats.org/officeDocument/2006/relationships/hyperlink" Target="https://talan.bank.gov.ua/get-user-certificate/CYPdIRqapx0OCM9l1uIL" TargetMode="External"/><Relationship Id="rId26" Type="http://schemas.openxmlformats.org/officeDocument/2006/relationships/hyperlink" Target="https://talan.bank.gov.ua/get-user-certificate/CYPdIrbQ1X0M-O5jKHiN" TargetMode="External"/><Relationship Id="rId231" Type="http://schemas.openxmlformats.org/officeDocument/2006/relationships/hyperlink" Target="https://talan.bank.gov.ua/get-user-certificate/CYPdIN8ETTOAjwfioNkO" TargetMode="External"/><Relationship Id="rId273" Type="http://schemas.openxmlformats.org/officeDocument/2006/relationships/hyperlink" Target="https://talan.bank.gov.ua/get-user-certificate/CYPdIWUwU1q6tped0zxp" TargetMode="External"/><Relationship Id="rId329" Type="http://schemas.openxmlformats.org/officeDocument/2006/relationships/hyperlink" Target="https://talan.bank.gov.ua/get-user-certificate/CYPdIdrR8sKuPJ0Vr47p" TargetMode="External"/><Relationship Id="rId480" Type="http://schemas.openxmlformats.org/officeDocument/2006/relationships/hyperlink" Target="https://talan.bank.gov.ua/get-user-certificate/CYPdIs3IhtewPMA3njqY" TargetMode="External"/><Relationship Id="rId536" Type="http://schemas.openxmlformats.org/officeDocument/2006/relationships/hyperlink" Target="https://talan.bank.gov.ua/get-user-certificate/A0qdOiuiCGlkCPVdgFqK" TargetMode="External"/><Relationship Id="rId68" Type="http://schemas.openxmlformats.org/officeDocument/2006/relationships/hyperlink" Target="https://talan.bank.gov.ua/get-user-certificate/CYPdIjYvO1eoOx5eZ8pp" TargetMode="External"/><Relationship Id="rId133" Type="http://schemas.openxmlformats.org/officeDocument/2006/relationships/hyperlink" Target="https://talan.bank.gov.ua/get-user-certificate/CYPdITAmqSjQtFBOUaLh" TargetMode="External"/><Relationship Id="rId175" Type="http://schemas.openxmlformats.org/officeDocument/2006/relationships/hyperlink" Target="https://talan.bank.gov.ua/get-user-certificate/CYPdIVD7HX-AI_J2NqU0" TargetMode="External"/><Relationship Id="rId340" Type="http://schemas.openxmlformats.org/officeDocument/2006/relationships/hyperlink" Target="https://talan.bank.gov.ua/get-user-certificate/CYPdIzvMm3pC62wgn-o_" TargetMode="External"/><Relationship Id="rId200" Type="http://schemas.openxmlformats.org/officeDocument/2006/relationships/hyperlink" Target="https://talan.bank.gov.ua/get-user-certificate/CYPdImBMyHn4M6KQ4ptF" TargetMode="External"/><Relationship Id="rId382" Type="http://schemas.openxmlformats.org/officeDocument/2006/relationships/hyperlink" Target="https://talan.bank.gov.ua/get-user-certificate/CYPdIIiWyewkNhd5lv7m" TargetMode="External"/><Relationship Id="rId438" Type="http://schemas.openxmlformats.org/officeDocument/2006/relationships/hyperlink" Target="https://talan.bank.gov.ua/get-user-certificate/CYPdI28lDS1m_-reOxNf" TargetMode="External"/><Relationship Id="rId242" Type="http://schemas.openxmlformats.org/officeDocument/2006/relationships/hyperlink" Target="https://talan.bank.gov.ua/get-user-certificate/CYPdIgIP4KFNvTH_Q80X" TargetMode="External"/><Relationship Id="rId284" Type="http://schemas.openxmlformats.org/officeDocument/2006/relationships/hyperlink" Target="https://talan.bank.gov.ua/get-user-certificate/CYPdI_0_6_ym8O60PZx0" TargetMode="External"/><Relationship Id="rId491" Type="http://schemas.openxmlformats.org/officeDocument/2006/relationships/hyperlink" Target="https://talan.bank.gov.ua/get-user-certificate/CYPdI7q2qOPWQgRHxb5D" TargetMode="External"/><Relationship Id="rId505" Type="http://schemas.openxmlformats.org/officeDocument/2006/relationships/hyperlink" Target="https://talan.bank.gov.ua/get-user-certificate/CYPdIL6nwvPVrH4AntEI" TargetMode="External"/><Relationship Id="rId37" Type="http://schemas.openxmlformats.org/officeDocument/2006/relationships/hyperlink" Target="https://talan.bank.gov.ua/get-user-certificate/CYPdI5W4gvTgrL0a3-Pe" TargetMode="External"/><Relationship Id="rId79" Type="http://schemas.openxmlformats.org/officeDocument/2006/relationships/hyperlink" Target="https://talan.bank.gov.ua/get-user-certificate/CYPdIszts7gGf1-SbXF-" TargetMode="External"/><Relationship Id="rId102" Type="http://schemas.openxmlformats.org/officeDocument/2006/relationships/hyperlink" Target="https://talan.bank.gov.ua/get-user-certificate/CYPdIPZ8Vjv7oI3UtjwV" TargetMode="External"/><Relationship Id="rId144" Type="http://schemas.openxmlformats.org/officeDocument/2006/relationships/hyperlink" Target="https://talan.bank.gov.ua/get-user-certificate/CYPdIAyHDcDNayZ8N4lG" TargetMode="External"/><Relationship Id="rId90" Type="http://schemas.openxmlformats.org/officeDocument/2006/relationships/hyperlink" Target="https://talan.bank.gov.ua/get-user-certificate/CYPdIqp8Fft9BBB_ZW1M" TargetMode="External"/><Relationship Id="rId186" Type="http://schemas.openxmlformats.org/officeDocument/2006/relationships/hyperlink" Target="https://talan.bank.gov.ua/get-user-certificate/CYPdIg_qgDQome6GnyhU" TargetMode="External"/><Relationship Id="rId351" Type="http://schemas.openxmlformats.org/officeDocument/2006/relationships/hyperlink" Target="https://talan.bank.gov.ua/get-user-certificate/CYPdIrDKywwwPiZzSL2G" TargetMode="External"/><Relationship Id="rId393" Type="http://schemas.openxmlformats.org/officeDocument/2006/relationships/hyperlink" Target="https://talan.bank.gov.ua/get-user-certificate/CYPdIkAG9_ZoKNQPCvW3" TargetMode="External"/><Relationship Id="rId407" Type="http://schemas.openxmlformats.org/officeDocument/2006/relationships/hyperlink" Target="https://talan.bank.gov.ua/get-user-certificate/CYPdIP0yyz2DwPLJcVwz" TargetMode="External"/><Relationship Id="rId449" Type="http://schemas.openxmlformats.org/officeDocument/2006/relationships/hyperlink" Target="https://talan.bank.gov.ua/get-user-certificate/CYPdIQkz-81o-qa-2MFZ" TargetMode="External"/><Relationship Id="rId211" Type="http://schemas.openxmlformats.org/officeDocument/2006/relationships/hyperlink" Target="https://talan.bank.gov.ua/get-user-certificate/CYPdIvBrqld6rkvhgcJB" TargetMode="External"/><Relationship Id="rId253" Type="http://schemas.openxmlformats.org/officeDocument/2006/relationships/hyperlink" Target="https://talan.bank.gov.ua/get-user-certificate/CYPdI1Xoo1brrEyKGZK9" TargetMode="External"/><Relationship Id="rId295" Type="http://schemas.openxmlformats.org/officeDocument/2006/relationships/hyperlink" Target="https://talan.bank.gov.ua/get-user-certificate/CYPdIGqBRlFYYYmYPbzs" TargetMode="External"/><Relationship Id="rId309" Type="http://schemas.openxmlformats.org/officeDocument/2006/relationships/hyperlink" Target="https://talan.bank.gov.ua/get-user-certificate/CYPdIZC55iZnoulSJ0gO" TargetMode="External"/><Relationship Id="rId460" Type="http://schemas.openxmlformats.org/officeDocument/2006/relationships/hyperlink" Target="https://talan.bank.gov.ua/get-user-certificate/CYPdIkQSRNI5I2y3vJ24" TargetMode="External"/><Relationship Id="rId516" Type="http://schemas.openxmlformats.org/officeDocument/2006/relationships/hyperlink" Target="https://talan.bank.gov.ua/get-user-certificate/CYPdIEDBH7BT7cWakQvk" TargetMode="External"/><Relationship Id="rId48" Type="http://schemas.openxmlformats.org/officeDocument/2006/relationships/hyperlink" Target="https://talan.bank.gov.ua/get-user-certificate/CYPdI3SqSxB173aFTasV" TargetMode="External"/><Relationship Id="rId113" Type="http://schemas.openxmlformats.org/officeDocument/2006/relationships/hyperlink" Target="https://talan.bank.gov.ua/get-user-certificate/CYPdI-nL2PWt-dEUSfC2" TargetMode="External"/><Relationship Id="rId320" Type="http://schemas.openxmlformats.org/officeDocument/2006/relationships/hyperlink" Target="https://talan.bank.gov.ua/get-user-certificate/CYPdIPz-JvBU8k_yvPhO" TargetMode="External"/><Relationship Id="rId155" Type="http://schemas.openxmlformats.org/officeDocument/2006/relationships/hyperlink" Target="https://talan.bank.gov.ua/get-user-certificate/CYPdINPeVppFQgwAarHN" TargetMode="External"/><Relationship Id="rId197" Type="http://schemas.openxmlformats.org/officeDocument/2006/relationships/hyperlink" Target="https://talan.bank.gov.ua/get-user-certificate/CYPdI5YYXKvE6iQ2qHTp" TargetMode="External"/><Relationship Id="rId362" Type="http://schemas.openxmlformats.org/officeDocument/2006/relationships/hyperlink" Target="https://talan.bank.gov.ua/get-user-certificate/CYPdIUSl_CGgA68DkQsa" TargetMode="External"/><Relationship Id="rId418" Type="http://schemas.openxmlformats.org/officeDocument/2006/relationships/hyperlink" Target="https://talan.bank.gov.ua/get-user-certificate/CYPdIqDqHKzmkjdSVw47" TargetMode="External"/><Relationship Id="rId222" Type="http://schemas.openxmlformats.org/officeDocument/2006/relationships/hyperlink" Target="https://talan.bank.gov.ua/get-user-certificate/CYPdINh73CFmbyLz04Os" TargetMode="External"/><Relationship Id="rId264" Type="http://schemas.openxmlformats.org/officeDocument/2006/relationships/hyperlink" Target="https://talan.bank.gov.ua/get-user-certificate/CYPdIuxQaZn1scRs21U1" TargetMode="External"/><Relationship Id="rId471" Type="http://schemas.openxmlformats.org/officeDocument/2006/relationships/hyperlink" Target="https://talan.bank.gov.ua/get-user-certificate/CYPdI16Nxuy7HLghbHsP" TargetMode="External"/><Relationship Id="rId17" Type="http://schemas.openxmlformats.org/officeDocument/2006/relationships/hyperlink" Target="https://talan.bank.gov.ua/get-user-certificate/CYPdI9MdNXKAxEBYvYtI" TargetMode="External"/><Relationship Id="rId59" Type="http://schemas.openxmlformats.org/officeDocument/2006/relationships/hyperlink" Target="https://talan.bank.gov.ua/get-user-certificate/CYPdIUZfOHwD27mQKyFu" TargetMode="External"/><Relationship Id="rId124" Type="http://schemas.openxmlformats.org/officeDocument/2006/relationships/hyperlink" Target="https://talan.bank.gov.ua/get-user-certificate/CYPdIAzZiqNsDXWJPHK0" TargetMode="External"/><Relationship Id="rId527" Type="http://schemas.openxmlformats.org/officeDocument/2006/relationships/hyperlink" Target="https://talan.bank.gov.ua/get-user-certificate/0BfqSH4-TMi6g35H1NrY" TargetMode="External"/><Relationship Id="rId70" Type="http://schemas.openxmlformats.org/officeDocument/2006/relationships/hyperlink" Target="https://talan.bank.gov.ua/get-user-certificate/CYPdIzZqMeOjo1WOmAlH" TargetMode="External"/><Relationship Id="rId166" Type="http://schemas.openxmlformats.org/officeDocument/2006/relationships/hyperlink" Target="https://talan.bank.gov.ua/get-user-certificate/CYPdI66_dIbsgB2sjhiO" TargetMode="External"/><Relationship Id="rId331" Type="http://schemas.openxmlformats.org/officeDocument/2006/relationships/hyperlink" Target="https://talan.bank.gov.ua/get-user-certificate/CYPdIG3oN0icSp-3rMA9" TargetMode="External"/><Relationship Id="rId373" Type="http://schemas.openxmlformats.org/officeDocument/2006/relationships/hyperlink" Target="https://talan.bank.gov.ua/get-user-certificate/CYPdIQRv4VZ35sz4wf7G" TargetMode="External"/><Relationship Id="rId429" Type="http://schemas.openxmlformats.org/officeDocument/2006/relationships/hyperlink" Target="https://talan.bank.gov.ua/get-user-certificate/CYPdIuoM3QqupvmneTd0" TargetMode="External"/><Relationship Id="rId1" Type="http://schemas.openxmlformats.org/officeDocument/2006/relationships/hyperlink" Target="https://talan.bank.gov.ua/get-user-certificate/CYPdIWjYIsN82ZiDjt-M" TargetMode="External"/><Relationship Id="rId233" Type="http://schemas.openxmlformats.org/officeDocument/2006/relationships/hyperlink" Target="https://talan.bank.gov.ua/get-user-certificate/CYPdInEvYnSKfHJGznQe" TargetMode="External"/><Relationship Id="rId440" Type="http://schemas.openxmlformats.org/officeDocument/2006/relationships/hyperlink" Target="https://talan.bank.gov.ua/get-user-certificate/CYPdI4X7_Gykhx6-OwTf" TargetMode="External"/><Relationship Id="rId28" Type="http://schemas.openxmlformats.org/officeDocument/2006/relationships/hyperlink" Target="https://talan.bank.gov.ua/get-user-certificate/CYPdIsURHgqTMMMehOvj" TargetMode="External"/><Relationship Id="rId275" Type="http://schemas.openxmlformats.org/officeDocument/2006/relationships/hyperlink" Target="https://talan.bank.gov.ua/get-user-certificate/CYPdIMZVG1K5mAn9lwnX" TargetMode="External"/><Relationship Id="rId300" Type="http://schemas.openxmlformats.org/officeDocument/2006/relationships/hyperlink" Target="https://talan.bank.gov.ua/get-user-certificate/CYPdI8aieUH79Ln2oLpm" TargetMode="External"/><Relationship Id="rId482" Type="http://schemas.openxmlformats.org/officeDocument/2006/relationships/hyperlink" Target="https://talan.bank.gov.ua/get-user-certificate/CYPdIJVnZvNj6MNNut_r" TargetMode="External"/><Relationship Id="rId538" Type="http://schemas.openxmlformats.org/officeDocument/2006/relationships/hyperlink" Target="https://talan.bank.gov.ua/get-user-certificate/vksDH6y9yOEAhH5OpgTk" TargetMode="External"/><Relationship Id="rId81" Type="http://schemas.openxmlformats.org/officeDocument/2006/relationships/hyperlink" Target="https://talan.bank.gov.ua/get-user-certificate/CYPdITvAyzAZa6Gs-CH6" TargetMode="External"/><Relationship Id="rId135" Type="http://schemas.openxmlformats.org/officeDocument/2006/relationships/hyperlink" Target="https://talan.bank.gov.ua/get-user-certificate/CYPdIdNwCWhIu5zcrK1q" TargetMode="External"/><Relationship Id="rId177" Type="http://schemas.openxmlformats.org/officeDocument/2006/relationships/hyperlink" Target="https://talan.bank.gov.ua/get-user-certificate/CYPdIrswt6uxfV9JoOnR" TargetMode="External"/><Relationship Id="rId342" Type="http://schemas.openxmlformats.org/officeDocument/2006/relationships/hyperlink" Target="https://talan.bank.gov.ua/get-user-certificate/CYPdIRNZ7tt4SSaplD3G" TargetMode="External"/><Relationship Id="rId384" Type="http://schemas.openxmlformats.org/officeDocument/2006/relationships/hyperlink" Target="https://talan.bank.gov.ua/get-user-certificate/CYPdICZ_ZpVQ9hsXfput" TargetMode="External"/><Relationship Id="rId202" Type="http://schemas.openxmlformats.org/officeDocument/2006/relationships/hyperlink" Target="https://talan.bank.gov.ua/get-user-certificate/CYPdI7WbKohaNInsthCf" TargetMode="External"/><Relationship Id="rId244" Type="http://schemas.openxmlformats.org/officeDocument/2006/relationships/hyperlink" Target="https://talan.bank.gov.ua/get-user-certificate/CYPdIFImLg2Y2LCRkY2U" TargetMode="External"/><Relationship Id="rId39" Type="http://schemas.openxmlformats.org/officeDocument/2006/relationships/hyperlink" Target="https://talan.bank.gov.ua/get-user-certificate/CYPdI7PgQiHf7UL_Zyrq" TargetMode="External"/><Relationship Id="rId286" Type="http://schemas.openxmlformats.org/officeDocument/2006/relationships/hyperlink" Target="https://talan.bank.gov.ua/get-user-certificate/CYPdIheuz93zCgJIWRcX" TargetMode="External"/><Relationship Id="rId451" Type="http://schemas.openxmlformats.org/officeDocument/2006/relationships/hyperlink" Target="https://talan.bank.gov.ua/get-user-certificate/CYPdIUJ26OJTufJ0FBmV" TargetMode="External"/><Relationship Id="rId493" Type="http://schemas.openxmlformats.org/officeDocument/2006/relationships/hyperlink" Target="https://talan.bank.gov.ua/get-user-certificate/CYPdI9XBUXU3rHWW0u3L" TargetMode="External"/><Relationship Id="rId507" Type="http://schemas.openxmlformats.org/officeDocument/2006/relationships/hyperlink" Target="https://talan.bank.gov.ua/get-user-certificate/CYPdIy3xPXAgsDorhK2L" TargetMode="External"/><Relationship Id="rId50" Type="http://schemas.openxmlformats.org/officeDocument/2006/relationships/hyperlink" Target="https://talan.bank.gov.ua/get-user-certificate/CYPdIgx8a41apwq-FtAU" TargetMode="External"/><Relationship Id="rId104" Type="http://schemas.openxmlformats.org/officeDocument/2006/relationships/hyperlink" Target="https://talan.bank.gov.ua/get-user-certificate/CYPdIZ-PyHTSL5ln0y6s" TargetMode="External"/><Relationship Id="rId146" Type="http://schemas.openxmlformats.org/officeDocument/2006/relationships/hyperlink" Target="https://talan.bank.gov.ua/get-user-certificate/CYPdIVhPEtATc6JX6atj" TargetMode="External"/><Relationship Id="rId188" Type="http://schemas.openxmlformats.org/officeDocument/2006/relationships/hyperlink" Target="https://talan.bank.gov.ua/get-user-certificate/CYPdIHnxmiaxFalj8M1P" TargetMode="External"/><Relationship Id="rId311" Type="http://schemas.openxmlformats.org/officeDocument/2006/relationships/hyperlink" Target="https://talan.bank.gov.ua/get-user-certificate/CYPdIV_5it4lpmaOptvs" TargetMode="External"/><Relationship Id="rId353" Type="http://schemas.openxmlformats.org/officeDocument/2006/relationships/hyperlink" Target="https://talan.bank.gov.ua/get-user-certificate/CYPdI6J-8fm9aRcsRLm9" TargetMode="External"/><Relationship Id="rId395" Type="http://schemas.openxmlformats.org/officeDocument/2006/relationships/hyperlink" Target="https://talan.bank.gov.ua/get-user-certificate/CYPdIkNKUtOBW8xwcMvP" TargetMode="External"/><Relationship Id="rId409" Type="http://schemas.openxmlformats.org/officeDocument/2006/relationships/hyperlink" Target="https://talan.bank.gov.ua/get-user-certificate/CYPdIF_vTbfY23VGT5KL" TargetMode="External"/><Relationship Id="rId92" Type="http://schemas.openxmlformats.org/officeDocument/2006/relationships/hyperlink" Target="https://talan.bank.gov.ua/get-user-certificate/CYPdIqgxlaVrMKSjgscf" TargetMode="External"/><Relationship Id="rId213" Type="http://schemas.openxmlformats.org/officeDocument/2006/relationships/hyperlink" Target="https://talan.bank.gov.ua/get-user-certificate/CYPdIlSWHBW8S9JjNDNB" TargetMode="External"/><Relationship Id="rId420" Type="http://schemas.openxmlformats.org/officeDocument/2006/relationships/hyperlink" Target="https://talan.bank.gov.ua/get-user-certificate/CYPdIs1GG6Nhl2CR5rpD" TargetMode="External"/><Relationship Id="rId255" Type="http://schemas.openxmlformats.org/officeDocument/2006/relationships/hyperlink" Target="https://talan.bank.gov.ua/get-user-certificate/CYPdIv56T6D2g-EPIKn4" TargetMode="External"/><Relationship Id="rId297" Type="http://schemas.openxmlformats.org/officeDocument/2006/relationships/hyperlink" Target="https://talan.bank.gov.ua/get-user-certificate/CYPdIo1lJHPhw_UqyZ2R" TargetMode="External"/><Relationship Id="rId462" Type="http://schemas.openxmlformats.org/officeDocument/2006/relationships/hyperlink" Target="https://talan.bank.gov.ua/get-user-certificate/CYPdIrud4ajxl8OHD8DE" TargetMode="External"/><Relationship Id="rId518" Type="http://schemas.openxmlformats.org/officeDocument/2006/relationships/hyperlink" Target="https://talan.bank.gov.ua/get-user-certificate/Ta2lzB5ivDa0MTFSS4nM" TargetMode="External"/><Relationship Id="rId115" Type="http://schemas.openxmlformats.org/officeDocument/2006/relationships/hyperlink" Target="https://talan.bank.gov.ua/get-user-certificate/CYPdI7A1GqBpWR3zvzDJ" TargetMode="External"/><Relationship Id="rId157" Type="http://schemas.openxmlformats.org/officeDocument/2006/relationships/hyperlink" Target="https://talan.bank.gov.ua/get-user-certificate/CYPdI_amZtij479g4pIH" TargetMode="External"/><Relationship Id="rId322" Type="http://schemas.openxmlformats.org/officeDocument/2006/relationships/hyperlink" Target="https://talan.bank.gov.ua/get-user-certificate/CYPdIbFDb3CikKNjY1qT" TargetMode="External"/><Relationship Id="rId364" Type="http://schemas.openxmlformats.org/officeDocument/2006/relationships/hyperlink" Target="https://talan.bank.gov.ua/get-user-certificate/CYPdIuFyRSXH1uyhyHkY" TargetMode="External"/><Relationship Id="rId61" Type="http://schemas.openxmlformats.org/officeDocument/2006/relationships/hyperlink" Target="https://talan.bank.gov.ua/get-user-certificate/CYPdINBYs0wHMMiivEQU" TargetMode="External"/><Relationship Id="rId199" Type="http://schemas.openxmlformats.org/officeDocument/2006/relationships/hyperlink" Target="https://talan.bank.gov.ua/get-user-certificate/CYPdIH1TKNUt1igVDR1K" TargetMode="External"/><Relationship Id="rId19" Type="http://schemas.openxmlformats.org/officeDocument/2006/relationships/hyperlink" Target="https://talan.bank.gov.ua/get-user-certificate/CYPdIwR1wdnj-bWC-8nv" TargetMode="External"/><Relationship Id="rId224" Type="http://schemas.openxmlformats.org/officeDocument/2006/relationships/hyperlink" Target="https://talan.bank.gov.ua/get-user-certificate/CYPdIrPxuPjc0b5OqEfL" TargetMode="External"/><Relationship Id="rId266" Type="http://schemas.openxmlformats.org/officeDocument/2006/relationships/hyperlink" Target="https://talan.bank.gov.ua/get-user-certificate/CYPdIVInInp1lr7DPz1L" TargetMode="External"/><Relationship Id="rId431" Type="http://schemas.openxmlformats.org/officeDocument/2006/relationships/hyperlink" Target="https://talan.bank.gov.ua/get-user-certificate/CYPdImrxAeEwvBNIaS6i" TargetMode="External"/><Relationship Id="rId473" Type="http://schemas.openxmlformats.org/officeDocument/2006/relationships/hyperlink" Target="https://talan.bank.gov.ua/get-user-certificate/CYPdIABYgG2gJfkbFI-C" TargetMode="External"/><Relationship Id="rId529" Type="http://schemas.openxmlformats.org/officeDocument/2006/relationships/hyperlink" Target="https://talan.bank.gov.ua/get-user-certificate/0BfqSvbpdAboAZYLJ3eG" TargetMode="External"/><Relationship Id="rId30" Type="http://schemas.openxmlformats.org/officeDocument/2006/relationships/hyperlink" Target="https://talan.bank.gov.ua/get-user-certificate/CYPdITWURp2zt0FvjrlE" TargetMode="External"/><Relationship Id="rId126" Type="http://schemas.openxmlformats.org/officeDocument/2006/relationships/hyperlink" Target="https://talan.bank.gov.ua/get-user-certificate/CYPdIlTKdrWsCCIeLW85" TargetMode="External"/><Relationship Id="rId168" Type="http://schemas.openxmlformats.org/officeDocument/2006/relationships/hyperlink" Target="https://talan.bank.gov.ua/get-user-certificate/CYPdI2C-0Z-mbYg4Ti9c" TargetMode="External"/><Relationship Id="rId333" Type="http://schemas.openxmlformats.org/officeDocument/2006/relationships/hyperlink" Target="https://talan.bank.gov.ua/get-user-certificate/CYPdIaXRfYPvQl4Too_p" TargetMode="External"/><Relationship Id="rId540" Type="http://schemas.openxmlformats.org/officeDocument/2006/relationships/hyperlink" Target="https://talan.bank.gov.ua/get-user-certificate/vksDHnGs87bDZoo0Ol1y" TargetMode="External"/><Relationship Id="rId72" Type="http://schemas.openxmlformats.org/officeDocument/2006/relationships/hyperlink" Target="https://talan.bank.gov.ua/get-user-certificate/CYPdIhVTafTneaTnc0rh" TargetMode="External"/><Relationship Id="rId375" Type="http://schemas.openxmlformats.org/officeDocument/2006/relationships/hyperlink" Target="https://talan.bank.gov.ua/get-user-certificate/CYPdIqZSV80oIlyosiEz" TargetMode="External"/><Relationship Id="rId3" Type="http://schemas.openxmlformats.org/officeDocument/2006/relationships/hyperlink" Target="https://talan.bank.gov.ua/get-user-certificate/CYPdI4ZEjymDrtVQCrFx" TargetMode="External"/><Relationship Id="rId235" Type="http://schemas.openxmlformats.org/officeDocument/2006/relationships/hyperlink" Target="https://talan.bank.gov.ua/get-user-certificate/CYPdIkfQWhvD1eov3h7A" TargetMode="External"/><Relationship Id="rId277" Type="http://schemas.openxmlformats.org/officeDocument/2006/relationships/hyperlink" Target="https://talan.bank.gov.ua/get-user-certificate/CYPdIiQNPEIfgwlmmrst" TargetMode="External"/><Relationship Id="rId400" Type="http://schemas.openxmlformats.org/officeDocument/2006/relationships/hyperlink" Target="https://talan.bank.gov.ua/get-user-certificate/CYPdIpLcXprdrmLMzLHd" TargetMode="External"/><Relationship Id="rId442" Type="http://schemas.openxmlformats.org/officeDocument/2006/relationships/hyperlink" Target="https://talan.bank.gov.ua/get-user-certificate/CYPdImIOXZVGYmjz3WS7" TargetMode="External"/><Relationship Id="rId484" Type="http://schemas.openxmlformats.org/officeDocument/2006/relationships/hyperlink" Target="https://talan.bank.gov.ua/get-user-certificate/CYPdIEhpVhev1rtq0cfG" TargetMode="External"/><Relationship Id="rId137" Type="http://schemas.openxmlformats.org/officeDocument/2006/relationships/hyperlink" Target="https://talan.bank.gov.ua/get-user-certificate/CYPdITcc7Svau2ENG_8z" TargetMode="External"/><Relationship Id="rId302" Type="http://schemas.openxmlformats.org/officeDocument/2006/relationships/hyperlink" Target="https://talan.bank.gov.ua/get-user-certificate/CYPdIbIdNDAl1tOBqonQ" TargetMode="External"/><Relationship Id="rId344" Type="http://schemas.openxmlformats.org/officeDocument/2006/relationships/hyperlink" Target="https://talan.bank.gov.ua/get-user-certificate/CYPdI-eocENMnFgXqkT6" TargetMode="External"/><Relationship Id="rId41" Type="http://schemas.openxmlformats.org/officeDocument/2006/relationships/hyperlink" Target="https://talan.bank.gov.ua/get-user-certificate/CYPdIqqOdT-i6VAbFvLL" TargetMode="External"/><Relationship Id="rId83" Type="http://schemas.openxmlformats.org/officeDocument/2006/relationships/hyperlink" Target="https://talan.bank.gov.ua/get-user-certificate/CYPdILo36v58yjz0IbkC" TargetMode="External"/><Relationship Id="rId179" Type="http://schemas.openxmlformats.org/officeDocument/2006/relationships/hyperlink" Target="https://talan.bank.gov.ua/get-user-certificate/CYPdIo4xSatxK0BHb1VY" TargetMode="External"/><Relationship Id="rId386" Type="http://schemas.openxmlformats.org/officeDocument/2006/relationships/hyperlink" Target="https://talan.bank.gov.ua/get-user-certificate/CYPdI9tI7d8A0G3tVavC" TargetMode="External"/><Relationship Id="rId190" Type="http://schemas.openxmlformats.org/officeDocument/2006/relationships/hyperlink" Target="https://talan.bank.gov.ua/get-user-certificate/CYPdILg_sITZ04-lCSj0" TargetMode="External"/><Relationship Id="rId204" Type="http://schemas.openxmlformats.org/officeDocument/2006/relationships/hyperlink" Target="https://talan.bank.gov.ua/get-user-certificate/CYPdIcdmkY4HrpZT2e0N" TargetMode="External"/><Relationship Id="rId246" Type="http://schemas.openxmlformats.org/officeDocument/2006/relationships/hyperlink" Target="https://talan.bank.gov.ua/get-user-certificate/CYPdIB9vqn2mARnsMZ3U" TargetMode="External"/><Relationship Id="rId288" Type="http://schemas.openxmlformats.org/officeDocument/2006/relationships/hyperlink" Target="https://talan.bank.gov.ua/get-user-certificate/CYPdId4h8-yIWjt4vPNP" TargetMode="External"/><Relationship Id="rId411" Type="http://schemas.openxmlformats.org/officeDocument/2006/relationships/hyperlink" Target="https://talan.bank.gov.ua/get-user-certificate/CYPdIbr95Gy03RIvnQ_i" TargetMode="External"/><Relationship Id="rId453" Type="http://schemas.openxmlformats.org/officeDocument/2006/relationships/hyperlink" Target="https://talan.bank.gov.ua/get-user-certificate/CYPdIa8VNyD8VGPbCFVm" TargetMode="External"/><Relationship Id="rId509" Type="http://schemas.openxmlformats.org/officeDocument/2006/relationships/hyperlink" Target="https://talan.bank.gov.ua/get-user-certificate/CYPdIKvmWtRtwGp_FYHy" TargetMode="External"/><Relationship Id="rId106" Type="http://schemas.openxmlformats.org/officeDocument/2006/relationships/hyperlink" Target="https://talan.bank.gov.ua/get-user-certificate/CYPdIxqBkhaU0Q2Dso8t" TargetMode="External"/><Relationship Id="rId313" Type="http://schemas.openxmlformats.org/officeDocument/2006/relationships/hyperlink" Target="https://talan.bank.gov.ua/get-user-certificate/CYPdIOP-b2DYyjtepidh" TargetMode="External"/><Relationship Id="rId495" Type="http://schemas.openxmlformats.org/officeDocument/2006/relationships/hyperlink" Target="https://talan.bank.gov.ua/get-user-certificate/CYPdInLlOxeDdhQulfef" TargetMode="External"/><Relationship Id="rId10" Type="http://schemas.openxmlformats.org/officeDocument/2006/relationships/hyperlink" Target="https://talan.bank.gov.ua/get-user-certificate/CYPdIb-7WGkZu6F3ZXW6" TargetMode="External"/><Relationship Id="rId52" Type="http://schemas.openxmlformats.org/officeDocument/2006/relationships/hyperlink" Target="https://talan.bank.gov.ua/get-user-certificate/CYPdIVsnlBPhTzqbu2vr" TargetMode="External"/><Relationship Id="rId94" Type="http://schemas.openxmlformats.org/officeDocument/2006/relationships/hyperlink" Target="https://talan.bank.gov.ua/get-user-certificate/CYPdIU2sJCnKDyH4K8yQ" TargetMode="External"/><Relationship Id="rId148" Type="http://schemas.openxmlformats.org/officeDocument/2006/relationships/hyperlink" Target="https://talan.bank.gov.ua/get-user-certificate/CYPdIQtsLFsViBGda1_d" TargetMode="External"/><Relationship Id="rId355" Type="http://schemas.openxmlformats.org/officeDocument/2006/relationships/hyperlink" Target="https://talan.bank.gov.ua/get-user-certificate/CYPdIBIs__AgFHfZPdlq" TargetMode="External"/><Relationship Id="rId397" Type="http://schemas.openxmlformats.org/officeDocument/2006/relationships/hyperlink" Target="https://talan.bank.gov.ua/get-user-certificate/CYPdI9rcHdyYjto9GQE9" TargetMode="External"/><Relationship Id="rId520" Type="http://schemas.openxmlformats.org/officeDocument/2006/relationships/hyperlink" Target="https://talan.bank.gov.ua/get-user-certificate/Ta2lzo--YfaxArY0HXs9" TargetMode="External"/><Relationship Id="rId215" Type="http://schemas.openxmlformats.org/officeDocument/2006/relationships/hyperlink" Target="https://talan.bank.gov.ua/get-user-certificate/CYPdIwin9PHsuRf1GfpB" TargetMode="External"/><Relationship Id="rId257" Type="http://schemas.openxmlformats.org/officeDocument/2006/relationships/hyperlink" Target="https://talan.bank.gov.ua/get-user-certificate/CYPdImh2kPttdWGWvAyJ" TargetMode="External"/><Relationship Id="rId422" Type="http://schemas.openxmlformats.org/officeDocument/2006/relationships/hyperlink" Target="https://talan.bank.gov.ua/get-user-certificate/CYPdIQMOb6pOoqt6UW32" TargetMode="External"/><Relationship Id="rId464" Type="http://schemas.openxmlformats.org/officeDocument/2006/relationships/hyperlink" Target="https://talan.bank.gov.ua/get-user-certificate/CYPdI2cIUhUJ0-3c9eoz" TargetMode="External"/><Relationship Id="rId299" Type="http://schemas.openxmlformats.org/officeDocument/2006/relationships/hyperlink" Target="https://talan.bank.gov.ua/get-user-certificate/CYPdIweQFT_cXJXR15sJ" TargetMode="External"/><Relationship Id="rId63" Type="http://schemas.openxmlformats.org/officeDocument/2006/relationships/hyperlink" Target="https://talan.bank.gov.ua/get-user-certificate/CYPdIfF3rrwA1hWr7y5y" TargetMode="External"/><Relationship Id="rId159" Type="http://schemas.openxmlformats.org/officeDocument/2006/relationships/hyperlink" Target="https://talan.bank.gov.ua/get-user-certificate/CYPdIFqwgf1JiiFqM6kk" TargetMode="External"/><Relationship Id="rId366" Type="http://schemas.openxmlformats.org/officeDocument/2006/relationships/hyperlink" Target="https://talan.bank.gov.ua/get-user-certificate/CYPdIIQVciCthdYe4L9x" TargetMode="External"/><Relationship Id="rId226" Type="http://schemas.openxmlformats.org/officeDocument/2006/relationships/hyperlink" Target="https://talan.bank.gov.ua/get-user-certificate/CYPdIyUAy-q9b1Z7KEN7" TargetMode="External"/><Relationship Id="rId433" Type="http://schemas.openxmlformats.org/officeDocument/2006/relationships/hyperlink" Target="https://talan.bank.gov.ua/get-user-certificate/CYPdIh1WqjS9XhSnu0nE" TargetMode="External"/><Relationship Id="rId74" Type="http://schemas.openxmlformats.org/officeDocument/2006/relationships/hyperlink" Target="https://talan.bank.gov.ua/get-user-certificate/CYPdIa722crbZ8Wbsprr" TargetMode="External"/><Relationship Id="rId377" Type="http://schemas.openxmlformats.org/officeDocument/2006/relationships/hyperlink" Target="https://talan.bank.gov.ua/get-user-certificate/CYPdIrVPncQDaUm9z3qk" TargetMode="External"/><Relationship Id="rId500" Type="http://schemas.openxmlformats.org/officeDocument/2006/relationships/hyperlink" Target="https://talan.bank.gov.ua/get-user-certificate/CYPdINKvOrGhU6Z6ZoPA" TargetMode="External"/><Relationship Id="rId5" Type="http://schemas.openxmlformats.org/officeDocument/2006/relationships/hyperlink" Target="https://talan.bank.gov.ua/get-user-certificate/CYPdI4Bp2kfWkb6K9Kez" TargetMode="External"/><Relationship Id="rId237" Type="http://schemas.openxmlformats.org/officeDocument/2006/relationships/hyperlink" Target="https://talan.bank.gov.ua/get-user-certificate/CYPdI0k2b4md7dUejoEJ" TargetMode="External"/><Relationship Id="rId444" Type="http://schemas.openxmlformats.org/officeDocument/2006/relationships/hyperlink" Target="https://talan.bank.gov.ua/get-user-certificate/CYPdIQ2RTmVVeHsAzNzI" TargetMode="External"/><Relationship Id="rId290" Type="http://schemas.openxmlformats.org/officeDocument/2006/relationships/hyperlink" Target="https://talan.bank.gov.ua/get-user-certificate/CYPdI4wZQvRrJ8x7fp9Y" TargetMode="External"/><Relationship Id="rId304" Type="http://schemas.openxmlformats.org/officeDocument/2006/relationships/hyperlink" Target="https://talan.bank.gov.ua/get-user-certificate/CYPdI6emJUVrQfc0ELdG" TargetMode="External"/><Relationship Id="rId388" Type="http://schemas.openxmlformats.org/officeDocument/2006/relationships/hyperlink" Target="https://talan.bank.gov.ua/get-user-certificate/CYPdIvmlPlmHCQHv3xoH" TargetMode="External"/><Relationship Id="rId511" Type="http://schemas.openxmlformats.org/officeDocument/2006/relationships/hyperlink" Target="https://talan.bank.gov.ua/get-user-certificate/CYPdIOgzaoeYtCcTyOb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2"/>
  <sheetViews>
    <sheetView tabSelected="1" topLeftCell="A522" workbookViewId="0">
      <selection activeCell="G532" sqref="G532"/>
    </sheetView>
  </sheetViews>
  <sheetFormatPr defaultRowHeight="14.4" x14ac:dyDescent="0.3"/>
  <cols>
    <col min="2" max="2" width="33.88671875" customWidth="1"/>
    <col min="3" max="3" width="25.44140625" customWidth="1"/>
  </cols>
  <sheetData>
    <row r="1" spans="1:3" x14ac:dyDescent="0.3">
      <c r="A1" s="1" t="s">
        <v>515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HYPERLINK("https://talan.bank.gov.ua/get-user-certificate/CYPdIWjYIsN82ZiDjt-M","Завантажити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HYPERLINK("https://talan.bank.gov.ua/get-user-certificate/CYPdIArQyy7DU-aPkG2l","Завантажити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HYPERLINK("https://talan.bank.gov.ua/get-user-certificate/CYPdI4ZEjymDrtVQCrFx","Завантажити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HYPERLINK("https://talan.bank.gov.ua/get-user-certificate/CYPdItTC3RXTGiCpV9sv","Завантажити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HYPERLINK("https://talan.bank.gov.ua/get-user-certificate/CYPdI4Bp2kfWkb6K9Kez","Завантажити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HYPERLINK("https://talan.bank.gov.ua/get-user-certificate/CYPdIpHJYXuVf6YHrLmU","Завантажити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HYPERLINK("https://talan.bank.gov.ua/get-user-certificate/CYPdIpIXM2QyL2UW0xN7","Завантажити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HYPERLINK("https://talan.bank.gov.ua/get-user-certificate/CYPdIKKJeSWnY7ybb_eP","Завантажити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HYPERLINK("https://talan.bank.gov.ua/get-user-certificate/CYPdIXOrOifmAEzVIYdc","Завантажити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HYPERLINK("https://talan.bank.gov.ua/get-user-certificate/CYPdIb-7WGkZu6F3ZXW6","Завантажити сертифікат")</f>
        <v>Завантажити сертифікат</v>
      </c>
    </row>
    <row r="12" spans="1:3" x14ac:dyDescent="0.3">
      <c r="A12">
        <v>11</v>
      </c>
      <c r="B12" t="s">
        <v>12</v>
      </c>
      <c r="C12" t="str">
        <f>HYPERLINK("https://talan.bank.gov.ua/get-user-certificate/CYPdIQg8GYFILsAYZK9n","Завантажити сертифікат")</f>
        <v>Завантажити сертифікат</v>
      </c>
    </row>
    <row r="13" spans="1:3" x14ac:dyDescent="0.3">
      <c r="A13">
        <v>12</v>
      </c>
      <c r="B13" t="s">
        <v>13</v>
      </c>
      <c r="C13" t="str">
        <f>HYPERLINK("https://talan.bank.gov.ua/get-user-certificate/CYPdIMXZxyaPQmT4kd3q","Завантажити сертифікат")</f>
        <v>Завантажити сертифікат</v>
      </c>
    </row>
    <row r="14" spans="1:3" x14ac:dyDescent="0.3">
      <c r="A14">
        <v>13</v>
      </c>
      <c r="B14" t="s">
        <v>14</v>
      </c>
      <c r="C14" t="str">
        <f>HYPERLINK("https://talan.bank.gov.ua/get-user-certificate/CYPdIaY6Zjt3jlxmENtw","Завантажити сертифікат")</f>
        <v>Завантажити сертифікат</v>
      </c>
    </row>
    <row r="15" spans="1:3" x14ac:dyDescent="0.3">
      <c r="A15">
        <v>14</v>
      </c>
      <c r="B15" t="s">
        <v>15</v>
      </c>
      <c r="C15" t="str">
        <f>HYPERLINK("https://talan.bank.gov.ua/get-user-certificate/CYPdIZn8nvlvCkKZRdF3","Завантажити сертифікат")</f>
        <v>Завантажити сертифікат</v>
      </c>
    </row>
    <row r="16" spans="1:3" x14ac:dyDescent="0.3">
      <c r="A16">
        <v>15</v>
      </c>
      <c r="B16" t="s">
        <v>16</v>
      </c>
      <c r="C16" t="str">
        <f>HYPERLINK("https://talan.bank.gov.ua/get-user-certificate/CYPdI0vBAmrJF-xrWxqx","Завантажити сертифікат")</f>
        <v>Завантажити сертифікат</v>
      </c>
    </row>
    <row r="17" spans="1:3" x14ac:dyDescent="0.3">
      <c r="A17">
        <v>16</v>
      </c>
      <c r="B17" t="s">
        <v>17</v>
      </c>
      <c r="C17" t="str">
        <f>HYPERLINK("https://talan.bank.gov.ua/get-user-certificate/CYPdI36_XeasEGS9WANE","Завантажити сертифікат")</f>
        <v>Завантажити сертифікат</v>
      </c>
    </row>
    <row r="18" spans="1:3" x14ac:dyDescent="0.3">
      <c r="A18">
        <v>17</v>
      </c>
      <c r="B18" t="s">
        <v>18</v>
      </c>
      <c r="C18" t="str">
        <f>HYPERLINK("https://talan.bank.gov.ua/get-user-certificate/CYPdI9MdNXKAxEBYvYtI","Завантажити сертифікат")</f>
        <v>Завантажити сертифікат</v>
      </c>
    </row>
    <row r="19" spans="1:3" x14ac:dyDescent="0.3">
      <c r="A19">
        <v>18</v>
      </c>
      <c r="B19" t="s">
        <v>19</v>
      </c>
      <c r="C19" t="str">
        <f>HYPERLINK("https://talan.bank.gov.ua/get-user-certificate/CYPdIGxW3YQXnzEY1xnT","Завантажити сертифікат")</f>
        <v>Завантажити сертифікат</v>
      </c>
    </row>
    <row r="20" spans="1:3" x14ac:dyDescent="0.3">
      <c r="A20">
        <v>19</v>
      </c>
      <c r="B20" t="s">
        <v>20</v>
      </c>
      <c r="C20" t="str">
        <f>HYPERLINK("https://talan.bank.gov.ua/get-user-certificate/CYPdIwR1wdnj-bWC-8nv","Завантажити сертифікат")</f>
        <v>Завантажити сертифікат</v>
      </c>
    </row>
    <row r="21" spans="1:3" x14ac:dyDescent="0.3">
      <c r="A21">
        <v>20</v>
      </c>
      <c r="B21" t="s">
        <v>21</v>
      </c>
      <c r="C21" t="str">
        <f>HYPERLINK("https://talan.bank.gov.ua/get-user-certificate/CYPdIq04nlzdI2JHzKPq","Завантажити сертифікат")</f>
        <v>Завантажити сертифікат</v>
      </c>
    </row>
    <row r="22" spans="1:3" x14ac:dyDescent="0.3">
      <c r="A22">
        <v>21</v>
      </c>
      <c r="B22" t="s">
        <v>22</v>
      </c>
      <c r="C22" t="str">
        <f>HYPERLINK("https://talan.bank.gov.ua/get-user-certificate/CYPdIPlBF7J_jbiYZ4kh","Завантажити сертифікат")</f>
        <v>Завантажити сертифікат</v>
      </c>
    </row>
    <row r="23" spans="1:3" x14ac:dyDescent="0.3">
      <c r="A23">
        <v>22</v>
      </c>
      <c r="B23" t="s">
        <v>23</v>
      </c>
      <c r="C23" t="str">
        <f>HYPERLINK("https://talan.bank.gov.ua/get-user-certificate/CYPdI4ttNY5s_uLTXzTS","Завантажити сертифікат")</f>
        <v>Завантажити сертифікат</v>
      </c>
    </row>
    <row r="24" spans="1:3" x14ac:dyDescent="0.3">
      <c r="A24">
        <v>23</v>
      </c>
      <c r="B24" t="s">
        <v>24</v>
      </c>
      <c r="C24" t="str">
        <f>HYPERLINK("https://talan.bank.gov.ua/get-user-certificate/CYPdIu9j-30ljsg0POc2","Завантажити сертифікат")</f>
        <v>Завантажити сертифікат</v>
      </c>
    </row>
    <row r="25" spans="1:3" x14ac:dyDescent="0.3">
      <c r="A25">
        <v>24</v>
      </c>
      <c r="B25" t="s">
        <v>25</v>
      </c>
      <c r="C25" t="str">
        <f>HYPERLINK("https://talan.bank.gov.ua/get-user-certificate/CYPdI_ylR5Q5osqc1Rzy","Завантажити сертифікат")</f>
        <v>Завантажити сертифікат</v>
      </c>
    </row>
    <row r="26" spans="1:3" x14ac:dyDescent="0.3">
      <c r="A26">
        <v>25</v>
      </c>
      <c r="B26" t="s">
        <v>26</v>
      </c>
      <c r="C26" t="str">
        <f>HYPERLINK("https://talan.bank.gov.ua/get-user-certificate/CYPdIVd_7LmD-nj07Ac3","Завантажити сертифікат")</f>
        <v>Завантажити сертифікат</v>
      </c>
    </row>
    <row r="27" spans="1:3" x14ac:dyDescent="0.3">
      <c r="A27">
        <v>26</v>
      </c>
      <c r="B27" t="s">
        <v>27</v>
      </c>
      <c r="C27" t="str">
        <f>HYPERLINK("https://talan.bank.gov.ua/get-user-certificate/CYPdIrbQ1X0M-O5jKHiN","Завантажити сертифікат")</f>
        <v>Завантажити сертифікат</v>
      </c>
    </row>
    <row r="28" spans="1:3" x14ac:dyDescent="0.3">
      <c r="A28">
        <v>27</v>
      </c>
      <c r="B28" t="s">
        <v>28</v>
      </c>
      <c r="C28" t="str">
        <f>HYPERLINK("https://talan.bank.gov.ua/get-user-certificate/CYPdIx1gcvUvZmgn18fz","Завантажити сертифікат")</f>
        <v>Завантажити сертифікат</v>
      </c>
    </row>
    <row r="29" spans="1:3" x14ac:dyDescent="0.3">
      <c r="A29">
        <v>28</v>
      </c>
      <c r="B29" t="s">
        <v>29</v>
      </c>
      <c r="C29" t="str">
        <f>HYPERLINK("https://talan.bank.gov.ua/get-user-certificate/CYPdIsURHgqTMMMehOvj","Завантажити сертифікат")</f>
        <v>Завантажити сертифікат</v>
      </c>
    </row>
    <row r="30" spans="1:3" x14ac:dyDescent="0.3">
      <c r="A30">
        <v>29</v>
      </c>
      <c r="B30" t="s">
        <v>30</v>
      </c>
      <c r="C30" t="str">
        <f>HYPERLINK("https://talan.bank.gov.ua/get-user-certificate/CYPdIROMtF-va0-Za-Oo","Завантажити сертифікат")</f>
        <v>Завантажити сертифікат</v>
      </c>
    </row>
    <row r="31" spans="1:3" x14ac:dyDescent="0.3">
      <c r="A31">
        <v>30</v>
      </c>
      <c r="B31" t="s">
        <v>31</v>
      </c>
      <c r="C31" t="str">
        <f>HYPERLINK("https://talan.bank.gov.ua/get-user-certificate/CYPdITWURp2zt0FvjrlE","Завантажити сертифікат")</f>
        <v>Завантажити сертифікат</v>
      </c>
    </row>
    <row r="32" spans="1:3" x14ac:dyDescent="0.3">
      <c r="A32">
        <v>31</v>
      </c>
      <c r="B32" t="s">
        <v>32</v>
      </c>
      <c r="C32" t="str">
        <f>HYPERLINK("https://talan.bank.gov.ua/get-user-certificate/CYPdIDpg1v7jd9Mcpq1P","Завантажити сертифікат")</f>
        <v>Завантажити сертифікат</v>
      </c>
    </row>
    <row r="33" spans="1:3" x14ac:dyDescent="0.3">
      <c r="A33">
        <v>32</v>
      </c>
      <c r="B33" t="s">
        <v>33</v>
      </c>
      <c r="C33" t="str">
        <f>HYPERLINK("https://talan.bank.gov.ua/get-user-certificate/CYPdIWiIHsTz_bUE0wsK","Завантажити сертифікат")</f>
        <v>Завантажити сертифікат</v>
      </c>
    </row>
    <row r="34" spans="1:3" x14ac:dyDescent="0.3">
      <c r="A34">
        <v>33</v>
      </c>
      <c r="B34" t="s">
        <v>34</v>
      </c>
      <c r="C34" t="str">
        <f>HYPERLINK("https://talan.bank.gov.ua/get-user-certificate/CYPdIqoDDSW3U6pDb8Hp","Завантажити сертифікат")</f>
        <v>Завантажити сертифікат</v>
      </c>
    </row>
    <row r="35" spans="1:3" x14ac:dyDescent="0.3">
      <c r="A35">
        <v>34</v>
      </c>
      <c r="B35" t="s">
        <v>35</v>
      </c>
      <c r="C35" t="str">
        <f>HYPERLINK("https://talan.bank.gov.ua/get-user-certificate/CYPdIgiRszm34qkzxcd6","Завантажити сертифікат")</f>
        <v>Завантажити сертифікат</v>
      </c>
    </row>
    <row r="36" spans="1:3" x14ac:dyDescent="0.3">
      <c r="A36">
        <v>35</v>
      </c>
      <c r="B36" t="s">
        <v>36</v>
      </c>
      <c r="C36" t="str">
        <f>HYPERLINK("https://talan.bank.gov.ua/get-user-certificate/CYPdIggZ0YAxDVEHvGYV","Завантажити сертифікат")</f>
        <v>Завантажити сертифікат</v>
      </c>
    </row>
    <row r="37" spans="1:3" x14ac:dyDescent="0.3">
      <c r="A37">
        <v>36</v>
      </c>
      <c r="B37" t="s">
        <v>37</v>
      </c>
      <c r="C37" t="str">
        <f>HYPERLINK("https://talan.bank.gov.ua/get-user-certificate/CYPdIz1dVsV4BX9rqrGl","Завантажити сертифікат")</f>
        <v>Завантажити сертифікат</v>
      </c>
    </row>
    <row r="38" spans="1:3" x14ac:dyDescent="0.3">
      <c r="A38">
        <v>37</v>
      </c>
      <c r="B38" t="s">
        <v>38</v>
      </c>
      <c r="C38" t="str">
        <f>HYPERLINK("https://talan.bank.gov.ua/get-user-certificate/CYPdI5W4gvTgrL0a3-Pe","Завантажити сертифікат")</f>
        <v>Завантажити сертифікат</v>
      </c>
    </row>
    <row r="39" spans="1:3" x14ac:dyDescent="0.3">
      <c r="A39">
        <v>38</v>
      </c>
      <c r="B39" t="s">
        <v>39</v>
      </c>
      <c r="C39" t="str">
        <f>HYPERLINK("https://talan.bank.gov.ua/get-user-certificate/CYPdIvSm39SlT-q9CtVo","Завантажити сертифікат")</f>
        <v>Завантажити сертифікат</v>
      </c>
    </row>
    <row r="40" spans="1:3" x14ac:dyDescent="0.3">
      <c r="A40">
        <v>39</v>
      </c>
      <c r="B40" t="s">
        <v>40</v>
      </c>
      <c r="C40" t="str">
        <f>HYPERLINK("https://talan.bank.gov.ua/get-user-certificate/CYPdI7PgQiHf7UL_Zyrq","Завантажити сертифікат")</f>
        <v>Завантажити сертифікат</v>
      </c>
    </row>
    <row r="41" spans="1:3" x14ac:dyDescent="0.3">
      <c r="A41">
        <v>40</v>
      </c>
      <c r="B41" t="s">
        <v>41</v>
      </c>
      <c r="C41" t="str">
        <f>HYPERLINK("https://talan.bank.gov.ua/get-user-certificate/CYPdIIxaKGqyjcXXONmA","Завантажити сертифікат")</f>
        <v>Завантажити сертифікат</v>
      </c>
    </row>
    <row r="42" spans="1:3" x14ac:dyDescent="0.3">
      <c r="A42">
        <v>41</v>
      </c>
      <c r="B42" t="s">
        <v>42</v>
      </c>
      <c r="C42" t="str">
        <f>HYPERLINK("https://talan.bank.gov.ua/get-user-certificate/CYPdIqqOdT-i6VAbFvLL","Завантажити сертифікат")</f>
        <v>Завантажити сертифікат</v>
      </c>
    </row>
    <row r="43" spans="1:3" x14ac:dyDescent="0.3">
      <c r="A43">
        <v>42</v>
      </c>
      <c r="B43" t="s">
        <v>43</v>
      </c>
      <c r="C43" t="str">
        <f>HYPERLINK("https://talan.bank.gov.ua/get-user-certificate/CYPdIHJzrRAQEWiwr0Yh","Завантажити сертифікат")</f>
        <v>Завантажити сертифікат</v>
      </c>
    </row>
    <row r="44" spans="1:3" x14ac:dyDescent="0.3">
      <c r="A44">
        <v>43</v>
      </c>
      <c r="B44" t="s">
        <v>44</v>
      </c>
      <c r="C44" t="str">
        <f>HYPERLINK("https://talan.bank.gov.ua/get-user-certificate/CYPdINLGH8v-4PYv0XWf","Завантажити сертифікат")</f>
        <v>Завантажити сертифікат</v>
      </c>
    </row>
    <row r="45" spans="1:3" x14ac:dyDescent="0.3">
      <c r="A45">
        <v>44</v>
      </c>
      <c r="B45" t="s">
        <v>45</v>
      </c>
      <c r="C45" t="str">
        <f>HYPERLINK("https://talan.bank.gov.ua/get-user-certificate/CYPdIfGjRbkhaSTkOmc4","Завантажити сертифікат")</f>
        <v>Завантажити сертифікат</v>
      </c>
    </row>
    <row r="46" spans="1:3" x14ac:dyDescent="0.3">
      <c r="A46">
        <v>45</v>
      </c>
      <c r="B46" t="s">
        <v>46</v>
      </c>
      <c r="C46" t="str">
        <f>HYPERLINK("https://talan.bank.gov.ua/get-user-certificate/CYPdIq94xqzLE7Kniojh","Завантажити сертифікат")</f>
        <v>Завантажити сертифікат</v>
      </c>
    </row>
    <row r="47" spans="1:3" x14ac:dyDescent="0.3">
      <c r="A47">
        <v>46</v>
      </c>
      <c r="B47" t="s">
        <v>47</v>
      </c>
      <c r="C47" t="str">
        <f>HYPERLINK("https://talan.bank.gov.ua/get-user-certificate/CYPdIKFZ0SSouS53ta_-","Завантажити сертифікат")</f>
        <v>Завантажити сертифікат</v>
      </c>
    </row>
    <row r="48" spans="1:3" x14ac:dyDescent="0.3">
      <c r="A48">
        <v>47</v>
      </c>
      <c r="B48" t="s">
        <v>48</v>
      </c>
      <c r="C48" t="str">
        <f>HYPERLINK("https://talan.bank.gov.ua/get-user-certificate/CYPdIHGQ30RkZ5PK5Slc","Завантажити сертифікат")</f>
        <v>Завантажити сертифікат</v>
      </c>
    </row>
    <row r="49" spans="1:3" x14ac:dyDescent="0.3">
      <c r="A49">
        <v>48</v>
      </c>
      <c r="B49" t="s">
        <v>49</v>
      </c>
      <c r="C49" t="str">
        <f>HYPERLINK("https://talan.bank.gov.ua/get-user-certificate/CYPdI3SqSxB173aFTasV","Завантажити сертифікат")</f>
        <v>Завантажити сертифікат</v>
      </c>
    </row>
    <row r="50" spans="1:3" x14ac:dyDescent="0.3">
      <c r="A50">
        <v>49</v>
      </c>
      <c r="B50" t="s">
        <v>50</v>
      </c>
      <c r="C50" t="str">
        <f>HYPERLINK("https://talan.bank.gov.ua/get-user-certificate/CYPdIGMhm_3MyOiN5D4d","Завантажити сертифікат")</f>
        <v>Завантажити сертифікат</v>
      </c>
    </row>
    <row r="51" spans="1:3" x14ac:dyDescent="0.3">
      <c r="A51">
        <v>50</v>
      </c>
      <c r="B51" t="s">
        <v>51</v>
      </c>
      <c r="C51" t="str">
        <f>HYPERLINK("https://talan.bank.gov.ua/get-user-certificate/CYPdIgx8a41apwq-FtAU","Завантажити сертифікат")</f>
        <v>Завантажити сертифікат</v>
      </c>
    </row>
    <row r="52" spans="1:3" x14ac:dyDescent="0.3">
      <c r="A52">
        <v>51</v>
      </c>
      <c r="B52" t="s">
        <v>52</v>
      </c>
      <c r="C52" t="str">
        <f>HYPERLINK("https://talan.bank.gov.ua/get-user-certificate/CYPdIDU6qs4Hex0btpgn","Завантажити сертифікат")</f>
        <v>Завантажити сертифікат</v>
      </c>
    </row>
    <row r="53" spans="1:3" x14ac:dyDescent="0.3">
      <c r="A53">
        <v>52</v>
      </c>
      <c r="B53" t="s">
        <v>53</v>
      </c>
      <c r="C53" t="str">
        <f>HYPERLINK("https://talan.bank.gov.ua/get-user-certificate/CYPdIVsnlBPhTzqbu2vr","Завантажити сертифікат")</f>
        <v>Завантажити сертифікат</v>
      </c>
    </row>
    <row r="54" spans="1:3" x14ac:dyDescent="0.3">
      <c r="A54">
        <v>53</v>
      </c>
      <c r="B54" t="s">
        <v>54</v>
      </c>
      <c r="C54" t="str">
        <f>HYPERLINK("https://talan.bank.gov.ua/get-user-certificate/CYPdIVXmPCUBHKJKDt5b","Завантажити сертифікат")</f>
        <v>Завантажити сертифікат</v>
      </c>
    </row>
    <row r="55" spans="1:3" x14ac:dyDescent="0.3">
      <c r="A55">
        <v>54</v>
      </c>
      <c r="B55" t="s">
        <v>55</v>
      </c>
      <c r="C55" t="str">
        <f>HYPERLINK("https://talan.bank.gov.ua/get-user-certificate/CYPdIQd8nApkrRGQDQ90","Завантажити сертифікат")</f>
        <v>Завантажити сертифікат</v>
      </c>
    </row>
    <row r="56" spans="1:3" x14ac:dyDescent="0.3">
      <c r="A56">
        <v>55</v>
      </c>
      <c r="B56" t="s">
        <v>56</v>
      </c>
      <c r="C56" t="str">
        <f>HYPERLINK("https://talan.bank.gov.ua/get-user-certificate/CYPdIHWkI8agTjfsjMVm","Завантажити сертифікат")</f>
        <v>Завантажити сертифікат</v>
      </c>
    </row>
    <row r="57" spans="1:3" x14ac:dyDescent="0.3">
      <c r="A57">
        <v>56</v>
      </c>
      <c r="B57" t="s">
        <v>57</v>
      </c>
      <c r="C57" t="str">
        <f>HYPERLINK("https://talan.bank.gov.ua/get-user-certificate/CYPdIbMV2iR-kreqtGzv","Завантажити сертифікат")</f>
        <v>Завантажити сертифікат</v>
      </c>
    </row>
    <row r="58" spans="1:3" x14ac:dyDescent="0.3">
      <c r="A58">
        <v>57</v>
      </c>
      <c r="B58" t="s">
        <v>58</v>
      </c>
      <c r="C58" t="str">
        <f>HYPERLINK("https://talan.bank.gov.ua/get-user-certificate/CYPdIGzUtjW5nLscAWhH","Завантажити сертифікат")</f>
        <v>Завантажити сертифікат</v>
      </c>
    </row>
    <row r="59" spans="1:3" x14ac:dyDescent="0.3">
      <c r="A59">
        <v>58</v>
      </c>
      <c r="B59" t="s">
        <v>59</v>
      </c>
      <c r="C59" t="str">
        <f>HYPERLINK("https://talan.bank.gov.ua/get-user-certificate/CYPdIgsCBLHldpxlAuFs","Завантажити сертифікат")</f>
        <v>Завантажити сертифікат</v>
      </c>
    </row>
    <row r="60" spans="1:3" x14ac:dyDescent="0.3">
      <c r="A60">
        <v>59</v>
      </c>
      <c r="B60" t="s">
        <v>60</v>
      </c>
      <c r="C60" t="str">
        <f>HYPERLINK("https://talan.bank.gov.ua/get-user-certificate/CYPdIUZfOHwD27mQKyFu","Завантажити сертифікат")</f>
        <v>Завантажити сертифікат</v>
      </c>
    </row>
    <row r="61" spans="1:3" x14ac:dyDescent="0.3">
      <c r="A61">
        <v>60</v>
      </c>
      <c r="B61" t="s">
        <v>61</v>
      </c>
      <c r="C61" t="str">
        <f>HYPERLINK("https://talan.bank.gov.ua/get-user-certificate/CYPdIzAApjdeXLjyiHpa","Завантажити сертифікат")</f>
        <v>Завантажити сертифікат</v>
      </c>
    </row>
    <row r="62" spans="1:3" x14ac:dyDescent="0.3">
      <c r="A62">
        <v>61</v>
      </c>
      <c r="B62" t="s">
        <v>62</v>
      </c>
      <c r="C62" t="str">
        <f>HYPERLINK("https://talan.bank.gov.ua/get-user-certificate/CYPdINBYs0wHMMiivEQU","Завантажити сертифікат")</f>
        <v>Завантажити сертифікат</v>
      </c>
    </row>
    <row r="63" spans="1:3" x14ac:dyDescent="0.3">
      <c r="A63">
        <v>62</v>
      </c>
      <c r="B63" t="s">
        <v>63</v>
      </c>
      <c r="C63" t="str">
        <f>HYPERLINK("https://talan.bank.gov.ua/get-user-certificate/CYPdIygO-yO7qxBoF_dw","Завантажити сертифікат")</f>
        <v>Завантажити сертифікат</v>
      </c>
    </row>
    <row r="64" spans="1:3" x14ac:dyDescent="0.3">
      <c r="A64">
        <v>63</v>
      </c>
      <c r="B64" t="s">
        <v>64</v>
      </c>
      <c r="C64" t="str">
        <f>HYPERLINK("https://talan.bank.gov.ua/get-user-certificate/CYPdIfF3rrwA1hWr7y5y","Завантажити сертифікат")</f>
        <v>Завантажити сертифікат</v>
      </c>
    </row>
    <row r="65" spans="1:3" x14ac:dyDescent="0.3">
      <c r="A65">
        <v>64</v>
      </c>
      <c r="B65" t="s">
        <v>65</v>
      </c>
      <c r="C65" t="str">
        <f>HYPERLINK("https://talan.bank.gov.ua/get-user-certificate/CYPdI9g0Ydkh1a5s4FQW","Завантажити сертифікат")</f>
        <v>Завантажити сертифікат</v>
      </c>
    </row>
    <row r="66" spans="1:3" x14ac:dyDescent="0.3">
      <c r="A66">
        <v>65</v>
      </c>
      <c r="B66" t="s">
        <v>66</v>
      </c>
      <c r="C66" t="str">
        <f>HYPERLINK("https://talan.bank.gov.ua/get-user-certificate/CYPdIcO-hCMuwG0y0ThG","Завантажити сертифікат")</f>
        <v>Завантажити сертифікат</v>
      </c>
    </row>
    <row r="67" spans="1:3" x14ac:dyDescent="0.3">
      <c r="A67">
        <v>66</v>
      </c>
      <c r="B67" t="s">
        <v>67</v>
      </c>
      <c r="C67" t="str">
        <f>HYPERLINK("https://talan.bank.gov.ua/get-user-certificate/CYPdIqUheaJwUpfQWWTd","Завантажити сертифікат")</f>
        <v>Завантажити сертифікат</v>
      </c>
    </row>
    <row r="68" spans="1:3" x14ac:dyDescent="0.3">
      <c r="A68">
        <v>67</v>
      </c>
      <c r="B68" t="s">
        <v>68</v>
      </c>
      <c r="C68" t="str">
        <f>HYPERLINK("https://talan.bank.gov.ua/get-user-certificate/CYPdI_7gMJGA5ZfMWYml","Завантажити сертифікат")</f>
        <v>Завантажити сертифікат</v>
      </c>
    </row>
    <row r="69" spans="1:3" x14ac:dyDescent="0.3">
      <c r="A69">
        <v>68</v>
      </c>
      <c r="B69" t="s">
        <v>69</v>
      </c>
      <c r="C69" t="str">
        <f>HYPERLINK("https://talan.bank.gov.ua/get-user-certificate/CYPdIjYvO1eoOx5eZ8pp","Завантажити сертифікат")</f>
        <v>Завантажити сертифікат</v>
      </c>
    </row>
    <row r="70" spans="1:3" x14ac:dyDescent="0.3">
      <c r="A70">
        <v>69</v>
      </c>
      <c r="B70" t="s">
        <v>70</v>
      </c>
      <c r="C70" t="str">
        <f>HYPERLINK("https://talan.bank.gov.ua/get-user-certificate/CYPdIDb7E7VF60dsVhu2","Завантажити сертифікат")</f>
        <v>Завантажити сертифікат</v>
      </c>
    </row>
    <row r="71" spans="1:3" x14ac:dyDescent="0.3">
      <c r="A71">
        <v>70</v>
      </c>
      <c r="B71" t="s">
        <v>71</v>
      </c>
      <c r="C71" t="str">
        <f>HYPERLINK("https://talan.bank.gov.ua/get-user-certificate/CYPdIzZqMeOjo1WOmAlH","Завантажити сертифікат")</f>
        <v>Завантажити сертифікат</v>
      </c>
    </row>
    <row r="72" spans="1:3" x14ac:dyDescent="0.3">
      <c r="A72">
        <v>71</v>
      </c>
      <c r="B72" t="s">
        <v>72</v>
      </c>
      <c r="C72" t="str">
        <f>HYPERLINK("https://talan.bank.gov.ua/get-user-certificate/CYPdIiHumQvV064Bh1xT","Завантажити сертифікат")</f>
        <v>Завантажити сертифікат</v>
      </c>
    </row>
    <row r="73" spans="1:3" x14ac:dyDescent="0.3">
      <c r="A73">
        <v>72</v>
      </c>
      <c r="B73" t="s">
        <v>73</v>
      </c>
      <c r="C73" t="str">
        <f>HYPERLINK("https://talan.bank.gov.ua/get-user-certificate/CYPdIhVTafTneaTnc0rh","Завантажити сертифікат")</f>
        <v>Завантажити сертифікат</v>
      </c>
    </row>
    <row r="74" spans="1:3" x14ac:dyDescent="0.3">
      <c r="A74">
        <v>73</v>
      </c>
      <c r="B74" t="s">
        <v>74</v>
      </c>
      <c r="C74" t="str">
        <f>HYPERLINK("https://talan.bank.gov.ua/get-user-certificate/CYPdIyAnK899vPJx6det","Завантажити сертифікат")</f>
        <v>Завантажити сертифікат</v>
      </c>
    </row>
    <row r="75" spans="1:3" x14ac:dyDescent="0.3">
      <c r="A75">
        <v>74</v>
      </c>
      <c r="B75" t="s">
        <v>75</v>
      </c>
      <c r="C75" t="str">
        <f>HYPERLINK("https://talan.bank.gov.ua/get-user-certificate/CYPdIa722crbZ8Wbsprr","Завантажити сертифікат")</f>
        <v>Завантажити сертифікат</v>
      </c>
    </row>
    <row r="76" spans="1:3" x14ac:dyDescent="0.3">
      <c r="A76">
        <v>75</v>
      </c>
      <c r="B76" t="s">
        <v>76</v>
      </c>
      <c r="C76" t="str">
        <f>HYPERLINK("https://talan.bank.gov.ua/get-user-certificate/CYPdIISE_TY3a1q0-YAg","Завантажити сертифікат")</f>
        <v>Завантажити сертифікат</v>
      </c>
    </row>
    <row r="77" spans="1:3" x14ac:dyDescent="0.3">
      <c r="A77">
        <v>76</v>
      </c>
      <c r="B77" t="s">
        <v>77</v>
      </c>
      <c r="C77" t="str">
        <f>HYPERLINK("https://talan.bank.gov.ua/get-user-certificate/CYPdI1Q2jr5i2Xq3AJX4","Завантажити сертифікат")</f>
        <v>Завантажити сертифікат</v>
      </c>
    </row>
    <row r="78" spans="1:3" x14ac:dyDescent="0.3">
      <c r="A78">
        <v>77</v>
      </c>
      <c r="B78" t="s">
        <v>78</v>
      </c>
      <c r="C78" t="str">
        <f>HYPERLINK("https://talan.bank.gov.ua/get-user-certificate/CYPdI3JffRviQBq5U0I7","Завантажити сертифікат")</f>
        <v>Завантажити сертифікат</v>
      </c>
    </row>
    <row r="79" spans="1:3" x14ac:dyDescent="0.3">
      <c r="A79">
        <v>78</v>
      </c>
      <c r="B79" t="s">
        <v>79</v>
      </c>
      <c r="C79" t="str">
        <f>HYPERLINK("https://talan.bank.gov.ua/get-user-certificate/CYPdI3w_BYrfY9vLh9gz","Завантажити сертифікат")</f>
        <v>Завантажити сертифікат</v>
      </c>
    </row>
    <row r="80" spans="1:3" x14ac:dyDescent="0.3">
      <c r="A80">
        <v>79</v>
      </c>
      <c r="B80" t="s">
        <v>80</v>
      </c>
      <c r="C80" t="str">
        <f>HYPERLINK("https://talan.bank.gov.ua/get-user-certificate/CYPdIszts7gGf1-SbXF-","Завантажити сертифікат")</f>
        <v>Завантажити сертифікат</v>
      </c>
    </row>
    <row r="81" spans="1:3" x14ac:dyDescent="0.3">
      <c r="A81">
        <v>80</v>
      </c>
      <c r="B81" t="s">
        <v>81</v>
      </c>
      <c r="C81" t="str">
        <f>HYPERLINK("https://talan.bank.gov.ua/get-user-certificate/CYPdIjNN70jh-3YesUvy","Завантажити сертифікат")</f>
        <v>Завантажити сертифікат</v>
      </c>
    </row>
    <row r="82" spans="1:3" x14ac:dyDescent="0.3">
      <c r="A82">
        <v>81</v>
      </c>
      <c r="B82" t="s">
        <v>82</v>
      </c>
      <c r="C82" t="str">
        <f>HYPERLINK("https://talan.bank.gov.ua/get-user-certificate/CYPdITvAyzAZa6Gs-CH6","Завантажити сертифікат")</f>
        <v>Завантажити сертифікат</v>
      </c>
    </row>
    <row r="83" spans="1:3" x14ac:dyDescent="0.3">
      <c r="A83">
        <v>82</v>
      </c>
      <c r="B83" t="s">
        <v>83</v>
      </c>
      <c r="C83" t="str">
        <f>HYPERLINK("https://talan.bank.gov.ua/get-user-certificate/CYPdIddfrhiVWOghn0Ju","Завантажити сертифікат")</f>
        <v>Завантажити сертифікат</v>
      </c>
    </row>
    <row r="84" spans="1:3" x14ac:dyDescent="0.3">
      <c r="A84">
        <v>83</v>
      </c>
      <c r="B84" t="s">
        <v>84</v>
      </c>
      <c r="C84" t="str">
        <f>HYPERLINK("https://talan.bank.gov.ua/get-user-certificate/CYPdILo36v58yjz0IbkC","Завантажити сертифікат")</f>
        <v>Завантажити сертифікат</v>
      </c>
    </row>
    <row r="85" spans="1:3" x14ac:dyDescent="0.3">
      <c r="A85">
        <v>84</v>
      </c>
      <c r="B85" t="s">
        <v>85</v>
      </c>
      <c r="C85" t="str">
        <f>HYPERLINK("https://talan.bank.gov.ua/get-user-certificate/CYPdIxV0kLpmLgsj4Uze","Завантажити сертифікат")</f>
        <v>Завантажити сертифікат</v>
      </c>
    </row>
    <row r="86" spans="1:3" x14ac:dyDescent="0.3">
      <c r="A86">
        <v>85</v>
      </c>
      <c r="B86" t="s">
        <v>86</v>
      </c>
      <c r="C86" t="str">
        <f>HYPERLINK("https://talan.bank.gov.ua/get-user-certificate/CYPdIWVr1C2UcmKUqeww","Завантажити сертифікат")</f>
        <v>Завантажити сертифікат</v>
      </c>
    </row>
    <row r="87" spans="1:3" x14ac:dyDescent="0.3">
      <c r="A87">
        <v>86</v>
      </c>
      <c r="B87" t="s">
        <v>87</v>
      </c>
      <c r="C87" t="str">
        <f>HYPERLINK("https://talan.bank.gov.ua/get-user-certificate/CYPdIjw9PjzoNweQtuXU","Завантажити сертифікат")</f>
        <v>Завантажити сертифікат</v>
      </c>
    </row>
    <row r="88" spans="1:3" x14ac:dyDescent="0.3">
      <c r="A88">
        <v>87</v>
      </c>
      <c r="B88" t="s">
        <v>88</v>
      </c>
      <c r="C88" t="str">
        <f>HYPERLINK("https://talan.bank.gov.ua/get-user-certificate/CYPdItLlg_E-0lN5jjbA","Завантажити сертифікат")</f>
        <v>Завантажити сертифікат</v>
      </c>
    </row>
    <row r="89" spans="1:3" x14ac:dyDescent="0.3">
      <c r="A89">
        <v>88</v>
      </c>
      <c r="B89" t="s">
        <v>89</v>
      </c>
      <c r="C89" t="str">
        <f>HYPERLINK("https://talan.bank.gov.ua/get-user-certificate/CYPdIPqXMPPbyuv2x4wF","Завантажити сертифікат")</f>
        <v>Завантажити сертифікат</v>
      </c>
    </row>
    <row r="90" spans="1:3" x14ac:dyDescent="0.3">
      <c r="A90">
        <v>89</v>
      </c>
      <c r="B90" t="s">
        <v>90</v>
      </c>
      <c r="C90" t="str">
        <f>HYPERLINK("https://talan.bank.gov.ua/get-user-certificate/CYPdIWQss1ficp3rhPPO","Завантажити сертифікат")</f>
        <v>Завантажити сертифікат</v>
      </c>
    </row>
    <row r="91" spans="1:3" x14ac:dyDescent="0.3">
      <c r="A91">
        <v>90</v>
      </c>
      <c r="B91" t="s">
        <v>91</v>
      </c>
      <c r="C91" t="str">
        <f>HYPERLINK("https://talan.bank.gov.ua/get-user-certificate/CYPdIqp8Fft9BBB_ZW1M","Завантажити сертифікат")</f>
        <v>Завантажити сертифікат</v>
      </c>
    </row>
    <row r="92" spans="1:3" x14ac:dyDescent="0.3">
      <c r="A92">
        <v>91</v>
      </c>
      <c r="B92" t="s">
        <v>92</v>
      </c>
      <c r="C92" t="str">
        <f>HYPERLINK("https://talan.bank.gov.ua/get-user-certificate/CYPdIQukEWwEz-vdz2Qs","Завантажити сертифікат")</f>
        <v>Завантажити сертифікат</v>
      </c>
    </row>
    <row r="93" spans="1:3" x14ac:dyDescent="0.3">
      <c r="A93">
        <v>92</v>
      </c>
      <c r="B93" t="s">
        <v>93</v>
      </c>
      <c r="C93" t="str">
        <f>HYPERLINK("https://talan.bank.gov.ua/get-user-certificate/CYPdIqgxlaVrMKSjgscf","Завантажити сертифікат")</f>
        <v>Завантажити сертифікат</v>
      </c>
    </row>
    <row r="94" spans="1:3" x14ac:dyDescent="0.3">
      <c r="A94">
        <v>93</v>
      </c>
      <c r="B94" t="s">
        <v>94</v>
      </c>
      <c r="C94" t="str">
        <f>HYPERLINK("https://talan.bank.gov.ua/get-user-certificate/CYPdIP87QXT6_iZIfVQk","Завантажити сертифікат")</f>
        <v>Завантажити сертифікат</v>
      </c>
    </row>
    <row r="95" spans="1:3" x14ac:dyDescent="0.3">
      <c r="A95">
        <v>94</v>
      </c>
      <c r="B95" t="s">
        <v>95</v>
      </c>
      <c r="C95" t="str">
        <f>HYPERLINK("https://talan.bank.gov.ua/get-user-certificate/CYPdIU2sJCnKDyH4K8yQ","Завантажити сертифікат")</f>
        <v>Завантажити сертифікат</v>
      </c>
    </row>
    <row r="96" spans="1:3" x14ac:dyDescent="0.3">
      <c r="A96">
        <v>95</v>
      </c>
      <c r="B96" t="s">
        <v>96</v>
      </c>
      <c r="C96" t="str">
        <f>HYPERLINK("https://talan.bank.gov.ua/get-user-certificate/CYPdISwBU4sjjA95u4o7","Завантажити сертифікат")</f>
        <v>Завантажити сертифікат</v>
      </c>
    </row>
    <row r="97" spans="1:3" x14ac:dyDescent="0.3">
      <c r="A97">
        <v>96</v>
      </c>
      <c r="B97" t="s">
        <v>97</v>
      </c>
      <c r="C97" t="str">
        <f>HYPERLINK("https://talan.bank.gov.ua/get-user-certificate/CYPdIlnpoWAPdn9eBkBr","Завантажити сертифікат")</f>
        <v>Завантажити сертифікат</v>
      </c>
    </row>
    <row r="98" spans="1:3" x14ac:dyDescent="0.3">
      <c r="A98">
        <v>97</v>
      </c>
      <c r="B98" t="s">
        <v>98</v>
      </c>
      <c r="C98" t="str">
        <f>HYPERLINK("https://talan.bank.gov.ua/get-user-certificate/CYPdIQLuMqvnvFD_M0uc","Завантажити сертифікат")</f>
        <v>Завантажити сертифікат</v>
      </c>
    </row>
    <row r="99" spans="1:3" x14ac:dyDescent="0.3">
      <c r="A99">
        <v>98</v>
      </c>
      <c r="B99" t="s">
        <v>99</v>
      </c>
      <c r="C99" t="str">
        <f>HYPERLINK("https://talan.bank.gov.ua/get-user-certificate/CYPdI9KkGJDsGfRj24LN","Завантажити сертифікат")</f>
        <v>Завантажити сертифікат</v>
      </c>
    </row>
    <row r="100" spans="1:3" x14ac:dyDescent="0.3">
      <c r="A100">
        <v>99</v>
      </c>
      <c r="B100" t="s">
        <v>100</v>
      </c>
      <c r="C100" t="str">
        <f>HYPERLINK("https://talan.bank.gov.ua/get-user-certificate/CYPdIGWv4A_kL_oP3CJm","Завантажити сертифікат")</f>
        <v>Завантажити сертифікат</v>
      </c>
    </row>
    <row r="101" spans="1:3" x14ac:dyDescent="0.3">
      <c r="A101">
        <v>100</v>
      </c>
      <c r="B101" t="s">
        <v>101</v>
      </c>
      <c r="C101" t="str">
        <f>HYPERLINK("https://talan.bank.gov.ua/get-user-certificate/CYPdIilkgwdotRXOGjDW","Завантажити сертифікат")</f>
        <v>Завантажити сертифікат</v>
      </c>
    </row>
    <row r="102" spans="1:3" x14ac:dyDescent="0.3">
      <c r="A102">
        <v>101</v>
      </c>
      <c r="B102" t="s">
        <v>102</v>
      </c>
      <c r="C102" t="str">
        <f>HYPERLINK("https://talan.bank.gov.ua/get-user-certificate/CYPdIWsEYPQPlMadJY24","Завантажити сертифікат")</f>
        <v>Завантажити сертифікат</v>
      </c>
    </row>
    <row r="103" spans="1:3" x14ac:dyDescent="0.3">
      <c r="A103">
        <v>102</v>
      </c>
      <c r="B103" t="s">
        <v>103</v>
      </c>
      <c r="C103" t="str">
        <f>HYPERLINK("https://talan.bank.gov.ua/get-user-certificate/CYPdIPZ8Vjv7oI3UtjwV","Завантажити сертифікат")</f>
        <v>Завантажити сертифікат</v>
      </c>
    </row>
    <row r="104" spans="1:3" x14ac:dyDescent="0.3">
      <c r="A104">
        <v>103</v>
      </c>
      <c r="B104" t="s">
        <v>104</v>
      </c>
      <c r="C104" t="str">
        <f>HYPERLINK("https://talan.bank.gov.ua/get-user-certificate/CYPdI7cSuoXf0lcPZmnn","Завантажити сертифікат")</f>
        <v>Завантажити сертифікат</v>
      </c>
    </row>
    <row r="105" spans="1:3" x14ac:dyDescent="0.3">
      <c r="A105">
        <v>104</v>
      </c>
      <c r="B105" t="s">
        <v>105</v>
      </c>
      <c r="C105" t="str">
        <f>HYPERLINK("https://talan.bank.gov.ua/get-user-certificate/CYPdIZ-PyHTSL5ln0y6s","Завантажити сертифікат")</f>
        <v>Завантажити сертифікат</v>
      </c>
    </row>
    <row r="106" spans="1:3" x14ac:dyDescent="0.3">
      <c r="A106">
        <v>105</v>
      </c>
      <c r="B106" t="s">
        <v>106</v>
      </c>
      <c r="C106" t="str">
        <f>HYPERLINK("https://talan.bank.gov.ua/get-user-certificate/CYPdIiU8aHT0F-9hRCX5","Завантажити сертифікат")</f>
        <v>Завантажити сертифікат</v>
      </c>
    </row>
    <row r="107" spans="1:3" x14ac:dyDescent="0.3">
      <c r="A107">
        <v>106</v>
      </c>
      <c r="B107" t="s">
        <v>107</v>
      </c>
      <c r="C107" t="str">
        <f>HYPERLINK("https://talan.bank.gov.ua/get-user-certificate/CYPdIxqBkhaU0Q2Dso8t","Завантажити сертифікат")</f>
        <v>Завантажити сертифікат</v>
      </c>
    </row>
    <row r="108" spans="1:3" x14ac:dyDescent="0.3">
      <c r="A108">
        <v>107</v>
      </c>
      <c r="B108" t="s">
        <v>108</v>
      </c>
      <c r="C108" t="str">
        <f>HYPERLINK("https://talan.bank.gov.ua/get-user-certificate/CYPdILyWoSHFk03JHqXo","Завантажити сертифікат")</f>
        <v>Завантажити сертифікат</v>
      </c>
    </row>
    <row r="109" spans="1:3" x14ac:dyDescent="0.3">
      <c r="A109">
        <v>108</v>
      </c>
      <c r="B109" t="s">
        <v>109</v>
      </c>
      <c r="C109" t="str">
        <f>HYPERLINK("https://talan.bank.gov.ua/get-user-certificate/CYPdIhpM-dUayxW8J1to","Завантажити сертифікат")</f>
        <v>Завантажити сертифікат</v>
      </c>
    </row>
    <row r="110" spans="1:3" x14ac:dyDescent="0.3">
      <c r="A110">
        <v>109</v>
      </c>
      <c r="B110" t="s">
        <v>110</v>
      </c>
      <c r="C110" t="str">
        <f>HYPERLINK("https://talan.bank.gov.ua/get-user-certificate/CYPdIHOkYoCuJ4Xv9CSp","Завантажити сертифікат")</f>
        <v>Завантажити сертифікат</v>
      </c>
    </row>
    <row r="111" spans="1:3" x14ac:dyDescent="0.3">
      <c r="A111">
        <v>110</v>
      </c>
      <c r="B111" t="s">
        <v>111</v>
      </c>
      <c r="C111" t="str">
        <f>HYPERLINK("https://talan.bank.gov.ua/get-user-certificate/CYPdI9vYUV3JMoCYARKA","Завантажити сертифікат")</f>
        <v>Завантажити сертифікат</v>
      </c>
    </row>
    <row r="112" spans="1:3" x14ac:dyDescent="0.3">
      <c r="A112">
        <v>111</v>
      </c>
      <c r="B112" t="s">
        <v>112</v>
      </c>
      <c r="C112" t="str">
        <f>HYPERLINK("https://talan.bank.gov.ua/get-user-certificate/CYPdIPFDdZRhVf2J4ad2","Завантажити сертифікат")</f>
        <v>Завантажити сертифікат</v>
      </c>
    </row>
    <row r="113" spans="1:3" x14ac:dyDescent="0.3">
      <c r="A113">
        <v>112</v>
      </c>
      <c r="B113" t="s">
        <v>113</v>
      </c>
      <c r="C113" t="str">
        <f>HYPERLINK("https://talan.bank.gov.ua/get-user-certificate/CYPdI4a9qxg4uFftZYI0","Завантажити сертифікат")</f>
        <v>Завантажити сертифікат</v>
      </c>
    </row>
    <row r="114" spans="1:3" x14ac:dyDescent="0.3">
      <c r="A114">
        <v>113</v>
      </c>
      <c r="B114" t="s">
        <v>114</v>
      </c>
      <c r="C114" t="str">
        <f>HYPERLINK("https://talan.bank.gov.ua/get-user-certificate/CYPdI-nL2PWt-dEUSfC2","Завантажити сертифікат")</f>
        <v>Завантажити сертифікат</v>
      </c>
    </row>
    <row r="115" spans="1:3" x14ac:dyDescent="0.3">
      <c r="A115">
        <v>114</v>
      </c>
      <c r="B115" t="s">
        <v>115</v>
      </c>
      <c r="C115" t="str">
        <f>HYPERLINK("https://talan.bank.gov.ua/get-user-certificate/CYPdImJpoRX8KE2i072x","Завантажити сертифікат")</f>
        <v>Завантажити сертифікат</v>
      </c>
    </row>
    <row r="116" spans="1:3" x14ac:dyDescent="0.3">
      <c r="A116">
        <v>115</v>
      </c>
      <c r="B116" t="s">
        <v>116</v>
      </c>
      <c r="C116" t="str">
        <f>HYPERLINK("https://talan.bank.gov.ua/get-user-certificate/CYPdI7A1GqBpWR3zvzDJ","Завантажити сертифікат")</f>
        <v>Завантажити сертифікат</v>
      </c>
    </row>
    <row r="117" spans="1:3" x14ac:dyDescent="0.3">
      <c r="A117">
        <v>116</v>
      </c>
      <c r="B117" t="s">
        <v>117</v>
      </c>
      <c r="C117" t="str">
        <f>HYPERLINK("https://talan.bank.gov.ua/get-user-certificate/CYPdI-z0nH-Mkh5aFkN2","Завантажити сертифікат")</f>
        <v>Завантажити сертифікат</v>
      </c>
    </row>
    <row r="118" spans="1:3" x14ac:dyDescent="0.3">
      <c r="A118">
        <v>117</v>
      </c>
      <c r="B118" t="s">
        <v>118</v>
      </c>
      <c r="C118" t="str">
        <f>HYPERLINK("https://talan.bank.gov.ua/get-user-certificate/CYPdILED-wBwfxAeI0z1","Завантажити сертифікат")</f>
        <v>Завантажити сертифікат</v>
      </c>
    </row>
    <row r="119" spans="1:3" x14ac:dyDescent="0.3">
      <c r="A119">
        <v>118</v>
      </c>
      <c r="B119" t="s">
        <v>119</v>
      </c>
      <c r="C119" t="str">
        <f>HYPERLINK("https://talan.bank.gov.ua/get-user-certificate/CYPdIjhhJFZg1fH6loqb","Завантажити сертифікат")</f>
        <v>Завантажити сертифікат</v>
      </c>
    </row>
    <row r="120" spans="1:3" x14ac:dyDescent="0.3">
      <c r="A120">
        <v>119</v>
      </c>
      <c r="B120" t="s">
        <v>120</v>
      </c>
      <c r="C120" t="str">
        <f>HYPERLINK("https://talan.bank.gov.ua/get-user-certificate/CYPdIZ-xorOehnW20Rux","Завантажити сертифікат")</f>
        <v>Завантажити сертифікат</v>
      </c>
    </row>
    <row r="121" spans="1:3" x14ac:dyDescent="0.3">
      <c r="A121">
        <v>120</v>
      </c>
      <c r="B121" t="s">
        <v>121</v>
      </c>
      <c r="C121" t="str">
        <f>HYPERLINK("https://talan.bank.gov.ua/get-user-certificate/CYPdIN9d2Nl1SirW8KVf","Завантажити сертифікат")</f>
        <v>Завантажити сертифікат</v>
      </c>
    </row>
    <row r="122" spans="1:3" x14ac:dyDescent="0.3">
      <c r="A122">
        <v>121</v>
      </c>
      <c r="B122" t="s">
        <v>121</v>
      </c>
      <c r="C122" t="str">
        <f>HYPERLINK("https://talan.bank.gov.ua/get-user-certificate/CYPdIDEA5vkbYuqiXBDn","Завантажити сертифікат")</f>
        <v>Завантажити сертифікат</v>
      </c>
    </row>
    <row r="123" spans="1:3" x14ac:dyDescent="0.3">
      <c r="A123">
        <v>122</v>
      </c>
      <c r="B123" t="s">
        <v>122</v>
      </c>
      <c r="C123" t="str">
        <f>HYPERLINK("https://talan.bank.gov.ua/get-user-certificate/CYPdI2h5N7bhKqWHn5w_","Завантажити сертифікат")</f>
        <v>Завантажити сертифікат</v>
      </c>
    </row>
    <row r="124" spans="1:3" x14ac:dyDescent="0.3">
      <c r="A124">
        <v>123</v>
      </c>
      <c r="B124" t="s">
        <v>123</v>
      </c>
      <c r="C124" t="str">
        <f>HYPERLINK("https://talan.bank.gov.ua/get-user-certificate/CYPdIjqUcb1xjiHsWdAv","Завантажити сертифікат")</f>
        <v>Завантажити сертифікат</v>
      </c>
    </row>
    <row r="125" spans="1:3" x14ac:dyDescent="0.3">
      <c r="A125">
        <v>124</v>
      </c>
      <c r="B125" t="s">
        <v>124</v>
      </c>
      <c r="C125" t="str">
        <f>HYPERLINK("https://talan.bank.gov.ua/get-user-certificate/CYPdIAzZiqNsDXWJPHK0","Завантажити сертифікат")</f>
        <v>Завантажити сертифікат</v>
      </c>
    </row>
    <row r="126" spans="1:3" x14ac:dyDescent="0.3">
      <c r="A126">
        <v>125</v>
      </c>
      <c r="B126" t="s">
        <v>125</v>
      </c>
      <c r="C126" t="str">
        <f>HYPERLINK("https://talan.bank.gov.ua/get-user-certificate/CYPdI3cYO572GK7tEMDT","Завантажити сертифікат")</f>
        <v>Завантажити сертифікат</v>
      </c>
    </row>
    <row r="127" spans="1:3" x14ac:dyDescent="0.3">
      <c r="A127">
        <v>126</v>
      </c>
      <c r="B127" t="s">
        <v>126</v>
      </c>
      <c r="C127" t="str">
        <f>HYPERLINK("https://talan.bank.gov.ua/get-user-certificate/CYPdIlTKdrWsCCIeLW85","Завантажити сертифікат")</f>
        <v>Завантажити сертифікат</v>
      </c>
    </row>
    <row r="128" spans="1:3" x14ac:dyDescent="0.3">
      <c r="A128">
        <v>127</v>
      </c>
      <c r="B128" t="s">
        <v>127</v>
      </c>
      <c r="C128" t="str">
        <f>HYPERLINK("https://talan.bank.gov.ua/get-user-certificate/CYPdIwsJPJOhVmjUpb2h","Завантажити сертифікат")</f>
        <v>Завантажити сертифікат</v>
      </c>
    </row>
    <row r="129" spans="1:3" x14ac:dyDescent="0.3">
      <c r="A129">
        <v>128</v>
      </c>
      <c r="B129" t="s">
        <v>128</v>
      </c>
      <c r="C129" t="str">
        <f>HYPERLINK("https://talan.bank.gov.ua/get-user-certificate/CYPdIBFvLhEulH6psTmk","Завантажити сертифікат")</f>
        <v>Завантажити сертифікат</v>
      </c>
    </row>
    <row r="130" spans="1:3" x14ac:dyDescent="0.3">
      <c r="A130">
        <v>129</v>
      </c>
      <c r="B130" t="s">
        <v>129</v>
      </c>
      <c r="C130" t="str">
        <f>HYPERLINK("https://talan.bank.gov.ua/get-user-certificate/CYPdIbVi4v3KjV4gz4bb","Завантажити сертифікат")</f>
        <v>Завантажити сертифікат</v>
      </c>
    </row>
    <row r="131" spans="1:3" x14ac:dyDescent="0.3">
      <c r="A131">
        <v>130</v>
      </c>
      <c r="B131" t="s">
        <v>130</v>
      </c>
      <c r="C131" t="str">
        <f>HYPERLINK("https://talan.bank.gov.ua/get-user-certificate/CYPdICFDN3gE5KXx4NNr","Завантажити сертифікат")</f>
        <v>Завантажити сертифікат</v>
      </c>
    </row>
    <row r="132" spans="1:3" x14ac:dyDescent="0.3">
      <c r="A132">
        <v>131</v>
      </c>
      <c r="B132" t="s">
        <v>131</v>
      </c>
      <c r="C132" t="str">
        <f>HYPERLINK("https://talan.bank.gov.ua/get-user-certificate/CYPdI2BFCDa2Eu-r0n4_","Завантажити сертифікат")</f>
        <v>Завантажити сертифікат</v>
      </c>
    </row>
    <row r="133" spans="1:3" x14ac:dyDescent="0.3">
      <c r="A133">
        <v>132</v>
      </c>
      <c r="B133" t="s">
        <v>132</v>
      </c>
      <c r="C133" t="str">
        <f>HYPERLINK("https://talan.bank.gov.ua/get-user-certificate/CYPdI4Fq7k6RC0zicxHk","Завантажити сертифікат")</f>
        <v>Завантажити сертифікат</v>
      </c>
    </row>
    <row r="134" spans="1:3" x14ac:dyDescent="0.3">
      <c r="A134">
        <v>133</v>
      </c>
      <c r="B134" t="s">
        <v>133</v>
      </c>
      <c r="C134" t="str">
        <f>HYPERLINK("https://talan.bank.gov.ua/get-user-certificate/CYPdITAmqSjQtFBOUaLh","Завантажити сертифікат")</f>
        <v>Завантажити сертифікат</v>
      </c>
    </row>
    <row r="135" spans="1:3" x14ac:dyDescent="0.3">
      <c r="A135">
        <v>134</v>
      </c>
      <c r="B135" t="s">
        <v>134</v>
      </c>
      <c r="C135" t="str">
        <f>HYPERLINK("https://talan.bank.gov.ua/get-user-certificate/CYPdIb-PXRCzBRcvKa9K","Завантажити сертифікат")</f>
        <v>Завантажити сертифікат</v>
      </c>
    </row>
    <row r="136" spans="1:3" x14ac:dyDescent="0.3">
      <c r="A136">
        <v>135</v>
      </c>
      <c r="B136" t="s">
        <v>135</v>
      </c>
      <c r="C136" t="str">
        <f>HYPERLINK("https://talan.bank.gov.ua/get-user-certificate/CYPdIdNwCWhIu5zcrK1q","Завантажити сертифікат")</f>
        <v>Завантажити сертифікат</v>
      </c>
    </row>
    <row r="137" spans="1:3" x14ac:dyDescent="0.3">
      <c r="A137">
        <v>136</v>
      </c>
      <c r="B137" t="s">
        <v>136</v>
      </c>
      <c r="C137" t="str">
        <f>HYPERLINK("https://talan.bank.gov.ua/get-user-certificate/CYPdIZi-2gXus_oXd_3J","Завантажити сертифікат")</f>
        <v>Завантажити сертифікат</v>
      </c>
    </row>
    <row r="138" spans="1:3" x14ac:dyDescent="0.3">
      <c r="A138">
        <v>137</v>
      </c>
      <c r="B138" t="s">
        <v>137</v>
      </c>
      <c r="C138" t="str">
        <f>HYPERLINK("https://talan.bank.gov.ua/get-user-certificate/CYPdITcc7Svau2ENG_8z","Завантажити сертифікат")</f>
        <v>Завантажити сертифікат</v>
      </c>
    </row>
    <row r="139" spans="1:3" x14ac:dyDescent="0.3">
      <c r="A139">
        <v>138</v>
      </c>
      <c r="B139" t="s">
        <v>138</v>
      </c>
      <c r="C139" t="str">
        <f>HYPERLINK("https://talan.bank.gov.ua/get-user-certificate/CYPdIr81zK7CckWKx2jW","Завантажити сертифікат")</f>
        <v>Завантажити сертифікат</v>
      </c>
    </row>
    <row r="140" spans="1:3" x14ac:dyDescent="0.3">
      <c r="A140">
        <v>139</v>
      </c>
      <c r="B140" t="s">
        <v>139</v>
      </c>
      <c r="C140" t="str">
        <f>HYPERLINK("https://talan.bank.gov.ua/get-user-certificate/CYPdI54mF0RgnNCdsReT","Завантажити сертифікат")</f>
        <v>Завантажити сертифікат</v>
      </c>
    </row>
    <row r="141" spans="1:3" x14ac:dyDescent="0.3">
      <c r="A141">
        <v>140</v>
      </c>
      <c r="B141" t="s">
        <v>140</v>
      </c>
      <c r="C141" t="str">
        <f>HYPERLINK("https://talan.bank.gov.ua/get-user-certificate/CYPdI3fi_oapT4CCI_qu","Завантажити сертифікат")</f>
        <v>Завантажити сертифікат</v>
      </c>
    </row>
    <row r="142" spans="1:3" x14ac:dyDescent="0.3">
      <c r="A142">
        <v>141</v>
      </c>
      <c r="B142" t="s">
        <v>141</v>
      </c>
      <c r="C142" t="str">
        <f>HYPERLINK("https://talan.bank.gov.ua/get-user-certificate/CYPdII9NJ3wWJcBjttjX","Завантажити сертифікат")</f>
        <v>Завантажити сертифікат</v>
      </c>
    </row>
    <row r="143" spans="1:3" x14ac:dyDescent="0.3">
      <c r="A143">
        <v>142</v>
      </c>
      <c r="B143" t="s">
        <v>142</v>
      </c>
      <c r="C143" t="str">
        <f>HYPERLINK("https://talan.bank.gov.ua/get-user-certificate/CYPdI93Ydq-mPNWuRk9i","Завантажити сертифікат")</f>
        <v>Завантажити сертифікат</v>
      </c>
    </row>
    <row r="144" spans="1:3" x14ac:dyDescent="0.3">
      <c r="A144">
        <v>143</v>
      </c>
      <c r="B144" t="s">
        <v>143</v>
      </c>
      <c r="C144" t="str">
        <f>HYPERLINK("https://talan.bank.gov.ua/get-user-certificate/CYPdItBCK9AoxLK9S5Vp","Завантажити сертифікат")</f>
        <v>Завантажити сертифікат</v>
      </c>
    </row>
    <row r="145" spans="1:3" x14ac:dyDescent="0.3">
      <c r="A145">
        <v>144</v>
      </c>
      <c r="B145" t="s">
        <v>144</v>
      </c>
      <c r="C145" t="str">
        <f>HYPERLINK("https://talan.bank.gov.ua/get-user-certificate/CYPdIAyHDcDNayZ8N4lG","Завантажити сертифікат")</f>
        <v>Завантажити сертифікат</v>
      </c>
    </row>
    <row r="146" spans="1:3" x14ac:dyDescent="0.3">
      <c r="A146">
        <v>145</v>
      </c>
      <c r="B146" t="s">
        <v>145</v>
      </c>
      <c r="C146" t="str">
        <f>HYPERLINK("https://talan.bank.gov.ua/get-user-certificate/CYPdI94MtR2H7h9XuNgF","Завантажити сертифікат")</f>
        <v>Завантажити сертифікат</v>
      </c>
    </row>
    <row r="147" spans="1:3" x14ac:dyDescent="0.3">
      <c r="A147">
        <v>146</v>
      </c>
      <c r="B147" t="s">
        <v>146</v>
      </c>
      <c r="C147" t="str">
        <f>HYPERLINK("https://talan.bank.gov.ua/get-user-certificate/CYPdIVhPEtATc6JX6atj","Завантажити сертифікат")</f>
        <v>Завантажити сертифікат</v>
      </c>
    </row>
    <row r="148" spans="1:3" x14ac:dyDescent="0.3">
      <c r="A148">
        <v>147</v>
      </c>
      <c r="B148" t="s">
        <v>147</v>
      </c>
      <c r="C148" t="str">
        <f>HYPERLINK("https://talan.bank.gov.ua/get-user-certificate/CYPdIgX3P71y_xOusWBH","Завантажити сертифікат")</f>
        <v>Завантажити сертифікат</v>
      </c>
    </row>
    <row r="149" spans="1:3" x14ac:dyDescent="0.3">
      <c r="A149">
        <v>148</v>
      </c>
      <c r="B149" t="s">
        <v>148</v>
      </c>
      <c r="C149" t="str">
        <f>HYPERLINK("https://talan.bank.gov.ua/get-user-certificate/CYPdIQtsLFsViBGda1_d","Завантажити сертифікат")</f>
        <v>Завантажити сертифікат</v>
      </c>
    </row>
    <row r="150" spans="1:3" x14ac:dyDescent="0.3">
      <c r="A150">
        <v>149</v>
      </c>
      <c r="B150" t="s">
        <v>149</v>
      </c>
      <c r="C150" t="str">
        <f>HYPERLINK("https://talan.bank.gov.ua/get-user-certificate/CYPdIEhGc_DrEHVgaKXZ","Завантажити сертифікат")</f>
        <v>Завантажити сертифікат</v>
      </c>
    </row>
    <row r="151" spans="1:3" x14ac:dyDescent="0.3">
      <c r="A151">
        <v>150</v>
      </c>
      <c r="B151" t="s">
        <v>150</v>
      </c>
      <c r="C151" t="str">
        <f>HYPERLINK("https://talan.bank.gov.ua/get-user-certificate/CYPdIMpmt3RRWMib8J_Q","Завантажити сертифікат")</f>
        <v>Завантажити сертифікат</v>
      </c>
    </row>
    <row r="152" spans="1:3" x14ac:dyDescent="0.3">
      <c r="A152">
        <v>151</v>
      </c>
      <c r="B152" t="s">
        <v>151</v>
      </c>
      <c r="C152" t="str">
        <f>HYPERLINK("https://talan.bank.gov.ua/get-user-certificate/CYPdIks50yW115yMfWtG","Завантажити сертифікат")</f>
        <v>Завантажити сертифікат</v>
      </c>
    </row>
    <row r="153" spans="1:3" x14ac:dyDescent="0.3">
      <c r="A153">
        <v>152</v>
      </c>
      <c r="B153" t="s">
        <v>152</v>
      </c>
      <c r="C153" t="str">
        <f>HYPERLINK("https://talan.bank.gov.ua/get-user-certificate/CYPdI7tsGOdW07298X56","Завантажити сертифікат")</f>
        <v>Завантажити сертифікат</v>
      </c>
    </row>
    <row r="154" spans="1:3" x14ac:dyDescent="0.3">
      <c r="A154">
        <v>153</v>
      </c>
      <c r="B154" t="s">
        <v>153</v>
      </c>
      <c r="C154" t="str">
        <f>HYPERLINK("https://talan.bank.gov.ua/get-user-certificate/CYPdIJzYjtsRFbG_9_mY","Завантажити сертифікат")</f>
        <v>Завантажити сертифікат</v>
      </c>
    </row>
    <row r="155" spans="1:3" x14ac:dyDescent="0.3">
      <c r="A155">
        <v>154</v>
      </c>
      <c r="B155" t="s">
        <v>154</v>
      </c>
      <c r="C155" t="str">
        <f>HYPERLINK("https://talan.bank.gov.ua/get-user-certificate/CYPdIYewudpLsVSB3MWu","Завантажити сертифікат")</f>
        <v>Завантажити сертифікат</v>
      </c>
    </row>
    <row r="156" spans="1:3" x14ac:dyDescent="0.3">
      <c r="A156">
        <v>155</v>
      </c>
      <c r="B156" t="s">
        <v>155</v>
      </c>
      <c r="C156" t="str">
        <f>HYPERLINK("https://talan.bank.gov.ua/get-user-certificate/CYPdINPeVppFQgwAarHN","Завантажити сертифікат")</f>
        <v>Завантажити сертифікат</v>
      </c>
    </row>
    <row r="157" spans="1:3" x14ac:dyDescent="0.3">
      <c r="A157">
        <v>156</v>
      </c>
      <c r="B157" t="s">
        <v>156</v>
      </c>
      <c r="C157" t="str">
        <f>HYPERLINK("https://talan.bank.gov.ua/get-user-certificate/CYPdIpVj7gT428fsmQtj","Завантажити сертифікат")</f>
        <v>Завантажити сертифікат</v>
      </c>
    </row>
    <row r="158" spans="1:3" x14ac:dyDescent="0.3">
      <c r="A158">
        <v>157</v>
      </c>
      <c r="B158" t="s">
        <v>157</v>
      </c>
      <c r="C158" t="str">
        <f>HYPERLINK("https://talan.bank.gov.ua/get-user-certificate/CYPdI_amZtij479g4pIH","Завантажити сертифікат")</f>
        <v>Завантажити сертифікат</v>
      </c>
    </row>
    <row r="159" spans="1:3" x14ac:dyDescent="0.3">
      <c r="A159">
        <v>158</v>
      </c>
      <c r="B159" t="s">
        <v>158</v>
      </c>
      <c r="C159" t="str">
        <f>HYPERLINK("https://talan.bank.gov.ua/get-user-certificate/CYPdIYSd8G5Lbr8poB3_","Завантажити сертифікат")</f>
        <v>Завантажити сертифікат</v>
      </c>
    </row>
    <row r="160" spans="1:3" x14ac:dyDescent="0.3">
      <c r="A160">
        <v>159</v>
      </c>
      <c r="B160" t="s">
        <v>159</v>
      </c>
      <c r="C160" t="str">
        <f>HYPERLINK("https://talan.bank.gov.ua/get-user-certificate/CYPdIFqwgf1JiiFqM6kk","Завантажити сертифікат")</f>
        <v>Завантажити сертифікат</v>
      </c>
    </row>
    <row r="161" spans="1:3" x14ac:dyDescent="0.3">
      <c r="A161">
        <v>160</v>
      </c>
      <c r="B161" t="s">
        <v>160</v>
      </c>
      <c r="C161" t="str">
        <f>HYPERLINK("https://talan.bank.gov.ua/get-user-certificate/CYPdIMZT_4gN5rRQJsW0","Завантажити сертифікат")</f>
        <v>Завантажити сертифікат</v>
      </c>
    </row>
    <row r="162" spans="1:3" x14ac:dyDescent="0.3">
      <c r="A162">
        <v>161</v>
      </c>
      <c r="B162" t="s">
        <v>161</v>
      </c>
      <c r="C162" t="str">
        <f>HYPERLINK("https://talan.bank.gov.ua/get-user-certificate/CYPdIK7NVXV7kfug8D1M","Завантажити сертифікат")</f>
        <v>Завантажити сертифікат</v>
      </c>
    </row>
    <row r="163" spans="1:3" x14ac:dyDescent="0.3">
      <c r="A163">
        <v>162</v>
      </c>
      <c r="B163" t="s">
        <v>162</v>
      </c>
      <c r="C163" t="str">
        <f>HYPERLINK("https://talan.bank.gov.ua/get-user-certificate/CYPdIb14RR0_PjTa2mxe","Завантажити сертифікат")</f>
        <v>Завантажити сертифікат</v>
      </c>
    </row>
    <row r="164" spans="1:3" x14ac:dyDescent="0.3">
      <c r="A164">
        <v>163</v>
      </c>
      <c r="B164" t="s">
        <v>163</v>
      </c>
      <c r="C164" t="str">
        <f>HYPERLINK("https://talan.bank.gov.ua/get-user-certificate/CYPdIuaaofVf09tDvDXG","Завантажити сертифікат")</f>
        <v>Завантажити сертифікат</v>
      </c>
    </row>
    <row r="165" spans="1:3" x14ac:dyDescent="0.3">
      <c r="A165">
        <v>164</v>
      </c>
      <c r="B165" t="s">
        <v>164</v>
      </c>
      <c r="C165" t="str">
        <f>HYPERLINK("https://talan.bank.gov.ua/get-user-certificate/CYPdI6HSpj5bcaz0fGtu","Завантажити сертифікат")</f>
        <v>Завантажити сертифікат</v>
      </c>
    </row>
    <row r="166" spans="1:3" x14ac:dyDescent="0.3">
      <c r="A166">
        <v>165</v>
      </c>
      <c r="B166" t="s">
        <v>165</v>
      </c>
      <c r="C166" t="str">
        <f>HYPERLINK("https://talan.bank.gov.ua/get-user-certificate/CYPdIoriPy-qq5JNgZ_R","Завантажити сертифікат")</f>
        <v>Завантажити сертифікат</v>
      </c>
    </row>
    <row r="167" spans="1:3" x14ac:dyDescent="0.3">
      <c r="A167">
        <v>166</v>
      </c>
      <c r="B167" t="s">
        <v>166</v>
      </c>
      <c r="C167" t="str">
        <f>HYPERLINK("https://talan.bank.gov.ua/get-user-certificate/CYPdI66_dIbsgB2sjhiO","Завантажити сертифікат")</f>
        <v>Завантажити сертифікат</v>
      </c>
    </row>
    <row r="168" spans="1:3" x14ac:dyDescent="0.3">
      <c r="A168">
        <v>167</v>
      </c>
      <c r="B168" t="s">
        <v>167</v>
      </c>
      <c r="C168" t="str">
        <f>HYPERLINK("https://talan.bank.gov.ua/get-user-certificate/CYPdI48royq--_mLX_Md","Завантажити сертифікат")</f>
        <v>Завантажити сертифікат</v>
      </c>
    </row>
    <row r="169" spans="1:3" x14ac:dyDescent="0.3">
      <c r="A169">
        <v>168</v>
      </c>
      <c r="B169" t="s">
        <v>168</v>
      </c>
      <c r="C169" t="str">
        <f>HYPERLINK("https://talan.bank.gov.ua/get-user-certificate/CYPdI2C-0Z-mbYg4Ti9c","Завантажити сертифікат")</f>
        <v>Завантажити сертифікат</v>
      </c>
    </row>
    <row r="170" spans="1:3" x14ac:dyDescent="0.3">
      <c r="A170">
        <v>169</v>
      </c>
      <c r="B170" t="s">
        <v>169</v>
      </c>
      <c r="C170" t="str">
        <f>HYPERLINK("https://talan.bank.gov.ua/get-user-certificate/CYPdIYCmsa309Sesd1om","Завантажити сертифікат")</f>
        <v>Завантажити сертифікат</v>
      </c>
    </row>
    <row r="171" spans="1:3" x14ac:dyDescent="0.3">
      <c r="A171">
        <v>170</v>
      </c>
      <c r="B171" t="s">
        <v>170</v>
      </c>
      <c r="C171" t="str">
        <f>HYPERLINK("https://talan.bank.gov.ua/get-user-certificate/CYPdI_jAxB-vNE8yy_UH","Завантажити сертифікат")</f>
        <v>Завантажити сертифікат</v>
      </c>
    </row>
    <row r="172" spans="1:3" x14ac:dyDescent="0.3">
      <c r="A172">
        <v>171</v>
      </c>
      <c r="B172" t="s">
        <v>171</v>
      </c>
      <c r="C172" t="str">
        <f>HYPERLINK("https://talan.bank.gov.ua/get-user-certificate/CYPdIgrUypfbFXXwN5b2","Завантажити сертифікат")</f>
        <v>Завантажити сертифікат</v>
      </c>
    </row>
    <row r="173" spans="1:3" x14ac:dyDescent="0.3">
      <c r="A173">
        <v>172</v>
      </c>
      <c r="B173" t="s">
        <v>172</v>
      </c>
      <c r="C173" t="str">
        <f>HYPERLINK("https://talan.bank.gov.ua/get-user-certificate/CYPdISwnmfmrXnp2MG1r","Завантажити сертифікат")</f>
        <v>Завантажити сертифікат</v>
      </c>
    </row>
    <row r="174" spans="1:3" x14ac:dyDescent="0.3">
      <c r="A174">
        <v>173</v>
      </c>
      <c r="B174" t="s">
        <v>173</v>
      </c>
      <c r="C174" t="str">
        <f>HYPERLINK("https://talan.bank.gov.ua/get-user-certificate/CYPdI8GeQ2eXTJgZrTXZ","Завантажити сертифікат")</f>
        <v>Завантажити сертифікат</v>
      </c>
    </row>
    <row r="175" spans="1:3" x14ac:dyDescent="0.3">
      <c r="A175">
        <v>174</v>
      </c>
      <c r="B175" t="s">
        <v>174</v>
      </c>
      <c r="C175" t="str">
        <f>HYPERLINK("https://talan.bank.gov.ua/get-user-certificate/CYPdIpShiwdIO9LOpa8-","Завантажити сертифікат")</f>
        <v>Завантажити сертифікат</v>
      </c>
    </row>
    <row r="176" spans="1:3" x14ac:dyDescent="0.3">
      <c r="A176">
        <v>175</v>
      </c>
      <c r="B176" t="s">
        <v>175</v>
      </c>
      <c r="C176" t="str">
        <f>HYPERLINK("https://talan.bank.gov.ua/get-user-certificate/CYPdIVD7HX-AI_J2NqU0","Завантажити сертифікат")</f>
        <v>Завантажити сертифікат</v>
      </c>
    </row>
    <row r="177" spans="1:3" x14ac:dyDescent="0.3">
      <c r="A177">
        <v>176</v>
      </c>
      <c r="B177" t="s">
        <v>176</v>
      </c>
      <c r="C177" t="str">
        <f>HYPERLINK("https://talan.bank.gov.ua/get-user-certificate/CYPdI7J6fC1h2T733CUG","Завантажити сертифікат")</f>
        <v>Завантажити сертифікат</v>
      </c>
    </row>
    <row r="178" spans="1:3" x14ac:dyDescent="0.3">
      <c r="A178">
        <v>177</v>
      </c>
      <c r="B178" t="s">
        <v>177</v>
      </c>
      <c r="C178" t="str">
        <f>HYPERLINK("https://talan.bank.gov.ua/get-user-certificate/CYPdIrswt6uxfV9JoOnR","Завантажити сертифікат")</f>
        <v>Завантажити сертифікат</v>
      </c>
    </row>
    <row r="179" spans="1:3" x14ac:dyDescent="0.3">
      <c r="A179">
        <v>178</v>
      </c>
      <c r="B179" t="s">
        <v>178</v>
      </c>
      <c r="C179" t="str">
        <f>HYPERLINK("https://talan.bank.gov.ua/get-user-certificate/CYPdIHadLwUyFQHaF35X","Завантажити сертифікат")</f>
        <v>Завантажити сертифікат</v>
      </c>
    </row>
    <row r="180" spans="1:3" x14ac:dyDescent="0.3">
      <c r="A180">
        <v>179</v>
      </c>
      <c r="B180" t="s">
        <v>179</v>
      </c>
      <c r="C180" t="str">
        <f>HYPERLINK("https://talan.bank.gov.ua/get-user-certificate/CYPdIo4xSatxK0BHb1VY","Завантажити сертифікат")</f>
        <v>Завантажити сертифікат</v>
      </c>
    </row>
    <row r="181" spans="1:3" x14ac:dyDescent="0.3">
      <c r="A181">
        <v>180</v>
      </c>
      <c r="B181" t="s">
        <v>180</v>
      </c>
      <c r="C181" t="str">
        <f>HYPERLINK("https://talan.bank.gov.ua/get-user-certificate/CYPdIsWG3BFxbZPLLBTN","Завантажити сертифікат")</f>
        <v>Завантажити сертифікат</v>
      </c>
    </row>
    <row r="182" spans="1:3" x14ac:dyDescent="0.3">
      <c r="A182">
        <v>181</v>
      </c>
      <c r="B182" t="s">
        <v>181</v>
      </c>
      <c r="C182" t="str">
        <f>HYPERLINK("https://talan.bank.gov.ua/get-user-certificate/CYPdI2Vq70EFO3RMn9zG","Завантажити сертифікат")</f>
        <v>Завантажити сертифікат</v>
      </c>
    </row>
    <row r="183" spans="1:3" x14ac:dyDescent="0.3">
      <c r="A183">
        <v>182</v>
      </c>
      <c r="B183" t="s">
        <v>182</v>
      </c>
      <c r="C183" t="str">
        <f>HYPERLINK("https://talan.bank.gov.ua/get-user-certificate/CYPdIZUYyfk2gJZoOQKl","Завантажити сертифікат")</f>
        <v>Завантажити сертифікат</v>
      </c>
    </row>
    <row r="184" spans="1:3" x14ac:dyDescent="0.3">
      <c r="A184">
        <v>183</v>
      </c>
      <c r="B184" t="s">
        <v>183</v>
      </c>
      <c r="C184" t="str">
        <f>HYPERLINK("https://talan.bank.gov.ua/get-user-certificate/CYPdI7A0PCniZ9t87MAx","Завантажити сертифікат")</f>
        <v>Завантажити сертифікат</v>
      </c>
    </row>
    <row r="185" spans="1:3" x14ac:dyDescent="0.3">
      <c r="A185">
        <v>184</v>
      </c>
      <c r="B185" t="s">
        <v>184</v>
      </c>
      <c r="C185" t="str">
        <f>HYPERLINK("https://talan.bank.gov.ua/get-user-certificate/CYPdI4Hr53bKbiDgVRq-","Завантажити сертифікат")</f>
        <v>Завантажити сертифікат</v>
      </c>
    </row>
    <row r="186" spans="1:3" x14ac:dyDescent="0.3">
      <c r="A186">
        <v>185</v>
      </c>
      <c r="B186" t="s">
        <v>185</v>
      </c>
      <c r="C186" t="str">
        <f>HYPERLINK("https://talan.bank.gov.ua/get-user-certificate/CYPdIPswx2md3v2_vdkG","Завантажити сертифікат")</f>
        <v>Завантажити сертифікат</v>
      </c>
    </row>
    <row r="187" spans="1:3" x14ac:dyDescent="0.3">
      <c r="A187">
        <v>186</v>
      </c>
      <c r="B187" t="s">
        <v>186</v>
      </c>
      <c r="C187" t="str">
        <f>HYPERLINK("https://talan.bank.gov.ua/get-user-certificate/CYPdIg_qgDQome6GnyhU","Завантажити сертифікат")</f>
        <v>Завантажити сертифікат</v>
      </c>
    </row>
    <row r="188" spans="1:3" x14ac:dyDescent="0.3">
      <c r="A188">
        <v>187</v>
      </c>
      <c r="B188" t="s">
        <v>187</v>
      </c>
      <c r="C188" t="str">
        <f>HYPERLINK("https://talan.bank.gov.ua/get-user-certificate/CYPdI7WN4odF88upNkTz","Завантажити сертифікат")</f>
        <v>Завантажити сертифікат</v>
      </c>
    </row>
    <row r="189" spans="1:3" x14ac:dyDescent="0.3">
      <c r="A189">
        <v>188</v>
      </c>
      <c r="B189" t="s">
        <v>188</v>
      </c>
      <c r="C189" t="str">
        <f>HYPERLINK("https://talan.bank.gov.ua/get-user-certificate/CYPdIHnxmiaxFalj8M1P","Завантажити сертифікат")</f>
        <v>Завантажити сертифікат</v>
      </c>
    </row>
    <row r="190" spans="1:3" x14ac:dyDescent="0.3">
      <c r="A190">
        <v>189</v>
      </c>
      <c r="B190" t="s">
        <v>189</v>
      </c>
      <c r="C190" t="str">
        <f>HYPERLINK("https://talan.bank.gov.ua/get-user-certificate/CYPdIjJkQmmzBdgFqGCM","Завантажити сертифікат")</f>
        <v>Завантажити сертифікат</v>
      </c>
    </row>
    <row r="191" spans="1:3" x14ac:dyDescent="0.3">
      <c r="A191">
        <v>190</v>
      </c>
      <c r="B191" t="s">
        <v>190</v>
      </c>
      <c r="C191" t="str">
        <f>HYPERLINK("https://talan.bank.gov.ua/get-user-certificate/CYPdILg_sITZ04-lCSj0","Завантажити сертифікат")</f>
        <v>Завантажити сертифікат</v>
      </c>
    </row>
    <row r="192" spans="1:3" x14ac:dyDescent="0.3">
      <c r="A192">
        <v>191</v>
      </c>
      <c r="B192" t="s">
        <v>191</v>
      </c>
      <c r="C192" t="str">
        <f>HYPERLINK("https://talan.bank.gov.ua/get-user-certificate/CYPdIfH6wzgsSZzT-ROH","Завантажити сертифікат")</f>
        <v>Завантажити сертифікат</v>
      </c>
    </row>
    <row r="193" spans="1:3" x14ac:dyDescent="0.3">
      <c r="A193">
        <v>192</v>
      </c>
      <c r="B193" t="s">
        <v>192</v>
      </c>
      <c r="C193" t="str">
        <f>HYPERLINK("https://talan.bank.gov.ua/get-user-certificate/CYPdIvZa6EJcrCQ32FCE","Завантажити сертифікат")</f>
        <v>Завантажити сертифікат</v>
      </c>
    </row>
    <row r="194" spans="1:3" x14ac:dyDescent="0.3">
      <c r="A194">
        <v>193</v>
      </c>
      <c r="B194" t="s">
        <v>193</v>
      </c>
      <c r="C194" t="str">
        <f>HYPERLINK("https://talan.bank.gov.ua/get-user-certificate/CYPdIKRP_eQFuXQ7w1ud","Завантажити сертифікат")</f>
        <v>Завантажити сертифікат</v>
      </c>
    </row>
    <row r="195" spans="1:3" x14ac:dyDescent="0.3">
      <c r="A195">
        <v>194</v>
      </c>
      <c r="B195" t="s">
        <v>194</v>
      </c>
      <c r="C195" t="str">
        <f>HYPERLINK("https://talan.bank.gov.ua/get-user-certificate/CYPdINklQPl6G0XhPFZX","Завантажити сертифікат")</f>
        <v>Завантажити сертифікат</v>
      </c>
    </row>
    <row r="196" spans="1:3" x14ac:dyDescent="0.3">
      <c r="A196">
        <v>195</v>
      </c>
      <c r="B196" t="s">
        <v>195</v>
      </c>
      <c r="C196" t="str">
        <f>HYPERLINK("https://talan.bank.gov.ua/get-user-certificate/CYPdIg67UOMd-OVR0w3V","Завантажити сертифікат")</f>
        <v>Завантажити сертифікат</v>
      </c>
    </row>
    <row r="197" spans="1:3" x14ac:dyDescent="0.3">
      <c r="A197">
        <v>196</v>
      </c>
      <c r="B197" t="s">
        <v>196</v>
      </c>
      <c r="C197" t="str">
        <f>HYPERLINK("https://talan.bank.gov.ua/get-user-certificate/CYPdI6HudcvspleqZley","Завантажити сертифікат")</f>
        <v>Завантажити сертифікат</v>
      </c>
    </row>
    <row r="198" spans="1:3" x14ac:dyDescent="0.3">
      <c r="A198">
        <v>197</v>
      </c>
      <c r="B198" t="s">
        <v>197</v>
      </c>
      <c r="C198" t="str">
        <f>HYPERLINK("https://talan.bank.gov.ua/get-user-certificate/CYPdI5YYXKvE6iQ2qHTp","Завантажити сертифікат")</f>
        <v>Завантажити сертифікат</v>
      </c>
    </row>
    <row r="199" spans="1:3" x14ac:dyDescent="0.3">
      <c r="A199">
        <v>198</v>
      </c>
      <c r="B199" t="s">
        <v>198</v>
      </c>
      <c r="C199" t="str">
        <f>HYPERLINK("https://talan.bank.gov.ua/get-user-certificate/CYPdI1Jn7c_4gT7k27QC","Завантажити сертифікат")</f>
        <v>Завантажити сертифікат</v>
      </c>
    </row>
    <row r="200" spans="1:3" x14ac:dyDescent="0.3">
      <c r="A200">
        <v>199</v>
      </c>
      <c r="B200" t="s">
        <v>199</v>
      </c>
      <c r="C200" t="str">
        <f>HYPERLINK("https://talan.bank.gov.ua/get-user-certificate/CYPdIH1TKNUt1igVDR1K","Завантажити сертифікат")</f>
        <v>Завантажити сертифікат</v>
      </c>
    </row>
    <row r="201" spans="1:3" x14ac:dyDescent="0.3">
      <c r="A201">
        <v>200</v>
      </c>
      <c r="B201" t="s">
        <v>200</v>
      </c>
      <c r="C201" t="str">
        <f>HYPERLINK("https://talan.bank.gov.ua/get-user-certificate/CYPdImBMyHn4M6KQ4ptF","Завантажити сертифікат")</f>
        <v>Завантажити сертифікат</v>
      </c>
    </row>
    <row r="202" spans="1:3" x14ac:dyDescent="0.3">
      <c r="A202">
        <v>201</v>
      </c>
      <c r="B202" t="s">
        <v>201</v>
      </c>
      <c r="C202" t="str">
        <f>HYPERLINK("https://talan.bank.gov.ua/get-user-certificate/CYPdI6KAi9l-NjfkfBrE","Завантажити сертифікат")</f>
        <v>Завантажити сертифікат</v>
      </c>
    </row>
    <row r="203" spans="1:3" x14ac:dyDescent="0.3">
      <c r="A203">
        <v>202</v>
      </c>
      <c r="B203" t="s">
        <v>202</v>
      </c>
      <c r="C203" t="str">
        <f>HYPERLINK("https://talan.bank.gov.ua/get-user-certificate/CYPdI7WbKohaNInsthCf","Завантажити сертифікат")</f>
        <v>Завантажити сертифікат</v>
      </c>
    </row>
    <row r="204" spans="1:3" x14ac:dyDescent="0.3">
      <c r="A204">
        <v>203</v>
      </c>
      <c r="B204" t="s">
        <v>203</v>
      </c>
      <c r="C204" t="str">
        <f>HYPERLINK("https://talan.bank.gov.ua/get-user-certificate/CYPdIDpk7E8Qzw-U_EIw","Завантажити сертифікат")</f>
        <v>Завантажити сертифікат</v>
      </c>
    </row>
    <row r="205" spans="1:3" x14ac:dyDescent="0.3">
      <c r="A205">
        <v>204</v>
      </c>
      <c r="B205" t="s">
        <v>204</v>
      </c>
      <c r="C205" t="str">
        <f>HYPERLINK("https://talan.bank.gov.ua/get-user-certificate/CYPdIcdmkY4HrpZT2e0N","Завантажити сертифікат")</f>
        <v>Завантажити сертифікат</v>
      </c>
    </row>
    <row r="206" spans="1:3" x14ac:dyDescent="0.3">
      <c r="A206">
        <v>205</v>
      </c>
      <c r="B206" t="s">
        <v>205</v>
      </c>
      <c r="C206" t="str">
        <f>HYPERLINK("https://talan.bank.gov.ua/get-user-certificate/CYPdI3vKGOi6bCQlEL-B","Завантажити сертифікат")</f>
        <v>Завантажити сертифікат</v>
      </c>
    </row>
    <row r="207" spans="1:3" x14ac:dyDescent="0.3">
      <c r="A207">
        <v>206</v>
      </c>
      <c r="B207" t="s">
        <v>206</v>
      </c>
      <c r="C207" t="str">
        <f>HYPERLINK("https://talan.bank.gov.ua/get-user-certificate/CYPdIJChmDw7rRGrlbHH","Завантажити сертифікат")</f>
        <v>Завантажити сертифікат</v>
      </c>
    </row>
    <row r="208" spans="1:3" x14ac:dyDescent="0.3">
      <c r="A208">
        <v>207</v>
      </c>
      <c r="B208" t="s">
        <v>207</v>
      </c>
      <c r="C208" t="str">
        <f>HYPERLINK("https://talan.bank.gov.ua/get-user-certificate/CYPdIaL1245yVUPfFGQ7","Завантажити сертифікат")</f>
        <v>Завантажити сертифікат</v>
      </c>
    </row>
    <row r="209" spans="1:3" x14ac:dyDescent="0.3">
      <c r="A209">
        <v>208</v>
      </c>
      <c r="B209" t="s">
        <v>208</v>
      </c>
      <c r="C209" t="str">
        <f>HYPERLINK("https://talan.bank.gov.ua/get-user-certificate/CYPdIH-C4zjBjssbhmy-","Завантажити сертифікат")</f>
        <v>Завантажити сертифікат</v>
      </c>
    </row>
    <row r="210" spans="1:3" x14ac:dyDescent="0.3">
      <c r="A210">
        <v>209</v>
      </c>
      <c r="B210" t="s">
        <v>209</v>
      </c>
      <c r="C210" t="str">
        <f>HYPERLINK("https://talan.bank.gov.ua/get-user-certificate/CYPdI1xiBbWChpT66hvc","Завантажити сертифікат")</f>
        <v>Завантажити сертифікат</v>
      </c>
    </row>
    <row r="211" spans="1:3" x14ac:dyDescent="0.3">
      <c r="A211">
        <v>210</v>
      </c>
      <c r="B211" t="s">
        <v>210</v>
      </c>
      <c r="C211" t="str">
        <f>HYPERLINK("https://talan.bank.gov.ua/get-user-certificate/CYPdIWtIS-TS0SPSdgmX","Завантажити сертифікат")</f>
        <v>Завантажити сертифікат</v>
      </c>
    </row>
    <row r="212" spans="1:3" x14ac:dyDescent="0.3">
      <c r="A212">
        <v>211</v>
      </c>
      <c r="B212" t="s">
        <v>211</v>
      </c>
      <c r="C212" t="str">
        <f>HYPERLINK("https://talan.bank.gov.ua/get-user-certificate/CYPdIvBrqld6rkvhgcJB","Завантажити сертифікат")</f>
        <v>Завантажити сертифікат</v>
      </c>
    </row>
    <row r="213" spans="1:3" x14ac:dyDescent="0.3">
      <c r="A213">
        <v>212</v>
      </c>
      <c r="B213" t="s">
        <v>212</v>
      </c>
      <c r="C213" t="str">
        <f>HYPERLINK("https://talan.bank.gov.ua/get-user-certificate/CYPdIa854Soj5CVyrUAl","Завантажити сертифікат")</f>
        <v>Завантажити сертифікат</v>
      </c>
    </row>
    <row r="214" spans="1:3" x14ac:dyDescent="0.3">
      <c r="A214">
        <v>213</v>
      </c>
      <c r="B214" t="s">
        <v>213</v>
      </c>
      <c r="C214" t="str">
        <f>HYPERLINK("https://talan.bank.gov.ua/get-user-certificate/CYPdIlSWHBW8S9JjNDNB","Завантажити сертифікат")</f>
        <v>Завантажити сертифікат</v>
      </c>
    </row>
    <row r="215" spans="1:3" x14ac:dyDescent="0.3">
      <c r="A215">
        <v>214</v>
      </c>
      <c r="B215" t="s">
        <v>214</v>
      </c>
      <c r="C215" t="str">
        <f>HYPERLINK("https://talan.bank.gov.ua/get-user-certificate/CYPdIMrrP3RcxC_kuyVY","Завантажити сертифікат")</f>
        <v>Завантажити сертифікат</v>
      </c>
    </row>
    <row r="216" spans="1:3" x14ac:dyDescent="0.3">
      <c r="A216">
        <v>215</v>
      </c>
      <c r="B216" t="s">
        <v>215</v>
      </c>
      <c r="C216" t="str">
        <f>HYPERLINK("https://talan.bank.gov.ua/get-user-certificate/CYPdIwin9PHsuRf1GfpB","Завантажити сертифікат")</f>
        <v>Завантажити сертифікат</v>
      </c>
    </row>
    <row r="217" spans="1:3" x14ac:dyDescent="0.3">
      <c r="A217">
        <v>216</v>
      </c>
      <c r="B217" t="s">
        <v>216</v>
      </c>
      <c r="C217" t="str">
        <f>HYPERLINK("https://talan.bank.gov.ua/get-user-certificate/CYPdIR5iRUUjCHCDpVUx","Завантажити сертифікат")</f>
        <v>Завантажити сертифікат</v>
      </c>
    </row>
    <row r="218" spans="1:3" x14ac:dyDescent="0.3">
      <c r="A218">
        <v>217</v>
      </c>
      <c r="B218" t="s">
        <v>217</v>
      </c>
      <c r="C218" t="str">
        <f>HYPERLINK("https://talan.bank.gov.ua/get-user-certificate/CYPdIF3isXMyyrMT6EAw","Завантажити сертифікат")</f>
        <v>Завантажити сертифікат</v>
      </c>
    </row>
    <row r="219" spans="1:3" x14ac:dyDescent="0.3">
      <c r="A219">
        <v>218</v>
      </c>
      <c r="B219" t="s">
        <v>218</v>
      </c>
      <c r="C219" t="str">
        <f>HYPERLINK("https://talan.bank.gov.ua/get-user-certificate/CYPdIIMqLnZ3TqWOrClG","Завантажити сертифікат")</f>
        <v>Завантажити сертифікат</v>
      </c>
    </row>
    <row r="220" spans="1:3" x14ac:dyDescent="0.3">
      <c r="A220">
        <v>219</v>
      </c>
      <c r="B220" t="s">
        <v>219</v>
      </c>
      <c r="C220" t="str">
        <f>HYPERLINK("https://talan.bank.gov.ua/get-user-certificate/CYPdIoDaJh07Vb6NgziT","Завантажити сертифікат")</f>
        <v>Завантажити сертифікат</v>
      </c>
    </row>
    <row r="221" spans="1:3" x14ac:dyDescent="0.3">
      <c r="A221">
        <v>220</v>
      </c>
      <c r="B221" t="s">
        <v>220</v>
      </c>
      <c r="C221" t="str">
        <f>HYPERLINK("https://talan.bank.gov.ua/get-user-certificate/CYPdIZRCY_V0cedGfqOh","Завантажити сертифікат")</f>
        <v>Завантажити сертифікат</v>
      </c>
    </row>
    <row r="222" spans="1:3" x14ac:dyDescent="0.3">
      <c r="A222">
        <v>221</v>
      </c>
      <c r="B222" t="s">
        <v>221</v>
      </c>
      <c r="C222" t="str">
        <f>HYPERLINK("https://talan.bank.gov.ua/get-user-certificate/CYPdIvP-4Vri_sqKHyfS","Завантажити сертифікат")</f>
        <v>Завантажити сертифікат</v>
      </c>
    </row>
    <row r="223" spans="1:3" x14ac:dyDescent="0.3">
      <c r="A223">
        <v>222</v>
      </c>
      <c r="B223" t="s">
        <v>222</v>
      </c>
      <c r="C223" t="str">
        <f>HYPERLINK("https://talan.bank.gov.ua/get-user-certificate/CYPdINh73CFmbyLz04Os","Завантажити сертифікат")</f>
        <v>Завантажити сертифікат</v>
      </c>
    </row>
    <row r="224" spans="1:3" x14ac:dyDescent="0.3">
      <c r="A224">
        <v>223</v>
      </c>
      <c r="B224" t="s">
        <v>223</v>
      </c>
      <c r="C224" t="str">
        <f>HYPERLINK("https://talan.bank.gov.ua/get-user-certificate/CYPdI44jtuJp7Hdg4vd-","Завантажити сертифікат")</f>
        <v>Завантажити сертифікат</v>
      </c>
    </row>
    <row r="225" spans="1:3" x14ac:dyDescent="0.3">
      <c r="A225">
        <v>224</v>
      </c>
      <c r="B225" t="s">
        <v>224</v>
      </c>
      <c r="C225" t="str">
        <f>HYPERLINK("https://talan.bank.gov.ua/get-user-certificate/CYPdIrPxuPjc0b5OqEfL","Завантажити сертифікат")</f>
        <v>Завантажити сертифікат</v>
      </c>
    </row>
    <row r="226" spans="1:3" x14ac:dyDescent="0.3">
      <c r="A226">
        <v>225</v>
      </c>
      <c r="B226" t="s">
        <v>225</v>
      </c>
      <c r="C226" t="str">
        <f>HYPERLINK("https://talan.bank.gov.ua/get-user-certificate/CYPdIBHHgQvSHg_b18FG","Завантажити сертифікат")</f>
        <v>Завантажити сертифікат</v>
      </c>
    </row>
    <row r="227" spans="1:3" x14ac:dyDescent="0.3">
      <c r="A227">
        <v>226</v>
      </c>
      <c r="B227" t="s">
        <v>226</v>
      </c>
      <c r="C227" t="str">
        <f>HYPERLINK("https://talan.bank.gov.ua/get-user-certificate/CYPdIyUAy-q9b1Z7KEN7","Завантажити сертифікат")</f>
        <v>Завантажити сертифікат</v>
      </c>
    </row>
    <row r="228" spans="1:3" x14ac:dyDescent="0.3">
      <c r="A228">
        <v>227</v>
      </c>
      <c r="B228" t="s">
        <v>227</v>
      </c>
      <c r="C228" t="str">
        <f>HYPERLINK("https://talan.bank.gov.ua/get-user-certificate/CYPdI0QUGvKe_k8qWL3D","Завантажити сертифікат")</f>
        <v>Завантажити сертифікат</v>
      </c>
    </row>
    <row r="229" spans="1:3" x14ac:dyDescent="0.3">
      <c r="A229">
        <v>228</v>
      </c>
      <c r="B229" t="s">
        <v>228</v>
      </c>
      <c r="C229" t="str">
        <f>HYPERLINK("https://talan.bank.gov.ua/get-user-certificate/CYPdIfEbhopCwvxcYZ0p","Завантажити сертифікат")</f>
        <v>Завантажити сертифікат</v>
      </c>
    </row>
    <row r="230" spans="1:3" x14ac:dyDescent="0.3">
      <c r="A230">
        <v>229</v>
      </c>
      <c r="B230" t="s">
        <v>229</v>
      </c>
      <c r="C230" t="str">
        <f>HYPERLINK("https://talan.bank.gov.ua/get-user-certificate/CYPdIU9Jbx61D5YWw2GK","Завантажити сертифікат")</f>
        <v>Завантажити сертифікат</v>
      </c>
    </row>
    <row r="231" spans="1:3" x14ac:dyDescent="0.3">
      <c r="A231">
        <v>230</v>
      </c>
      <c r="B231" t="s">
        <v>230</v>
      </c>
      <c r="C231" t="str">
        <f>HYPERLINK("https://talan.bank.gov.ua/get-user-certificate/CYPdIaoKo7p4q0FaEZUf","Завантажити сертифікат")</f>
        <v>Завантажити сертифікат</v>
      </c>
    </row>
    <row r="232" spans="1:3" x14ac:dyDescent="0.3">
      <c r="A232">
        <v>231</v>
      </c>
      <c r="B232" t="s">
        <v>231</v>
      </c>
      <c r="C232" t="str">
        <f>HYPERLINK("https://talan.bank.gov.ua/get-user-certificate/CYPdIN8ETTOAjwfioNkO","Завантажити сертифікат")</f>
        <v>Завантажити сертифікат</v>
      </c>
    </row>
    <row r="233" spans="1:3" x14ac:dyDescent="0.3">
      <c r="A233">
        <v>232</v>
      </c>
      <c r="B233" t="s">
        <v>232</v>
      </c>
      <c r="C233" t="str">
        <f>HYPERLINK("https://talan.bank.gov.ua/get-user-certificate/CYPdIZmts8lALvJzofP_","Завантажити сертифікат")</f>
        <v>Завантажити сертифікат</v>
      </c>
    </row>
    <row r="234" spans="1:3" x14ac:dyDescent="0.3">
      <c r="A234">
        <v>233</v>
      </c>
      <c r="B234" t="s">
        <v>233</v>
      </c>
      <c r="C234" t="str">
        <f>HYPERLINK("https://talan.bank.gov.ua/get-user-certificate/CYPdInEvYnSKfHJGznQe","Завантажити сертифікат")</f>
        <v>Завантажити сертифікат</v>
      </c>
    </row>
    <row r="235" spans="1:3" x14ac:dyDescent="0.3">
      <c r="A235">
        <v>234</v>
      </c>
      <c r="B235" t="s">
        <v>234</v>
      </c>
      <c r="C235" t="str">
        <f>HYPERLINK("https://talan.bank.gov.ua/get-user-certificate/CYPdIBSaQ-9432u86UG6","Завантажити сертифікат")</f>
        <v>Завантажити сертифікат</v>
      </c>
    </row>
    <row r="236" spans="1:3" x14ac:dyDescent="0.3">
      <c r="A236">
        <v>235</v>
      </c>
      <c r="B236" t="s">
        <v>235</v>
      </c>
      <c r="C236" t="str">
        <f>HYPERLINK("https://talan.bank.gov.ua/get-user-certificate/CYPdIkfQWhvD1eov3h7A","Завантажити сертифікат")</f>
        <v>Завантажити сертифікат</v>
      </c>
    </row>
    <row r="237" spans="1:3" x14ac:dyDescent="0.3">
      <c r="A237">
        <v>236</v>
      </c>
      <c r="B237" t="s">
        <v>236</v>
      </c>
      <c r="C237" t="str">
        <f>HYPERLINK("https://talan.bank.gov.ua/get-user-certificate/CYPdIjQt0phW3Nw5BKr8","Завантажити сертифікат")</f>
        <v>Завантажити сертифікат</v>
      </c>
    </row>
    <row r="238" spans="1:3" x14ac:dyDescent="0.3">
      <c r="A238">
        <v>237</v>
      </c>
      <c r="B238" t="s">
        <v>237</v>
      </c>
      <c r="C238" t="str">
        <f>HYPERLINK("https://talan.bank.gov.ua/get-user-certificate/CYPdI0k2b4md7dUejoEJ","Завантажити сертифікат")</f>
        <v>Завантажити сертифікат</v>
      </c>
    </row>
    <row r="239" spans="1:3" x14ac:dyDescent="0.3">
      <c r="A239">
        <v>238</v>
      </c>
      <c r="B239" t="s">
        <v>238</v>
      </c>
      <c r="C239" t="str">
        <f>HYPERLINK("https://talan.bank.gov.ua/get-user-certificate/CYPdIITrBTI3Ni7jS5W_","Завантажити сертифікат")</f>
        <v>Завантажити сертифікат</v>
      </c>
    </row>
    <row r="240" spans="1:3" x14ac:dyDescent="0.3">
      <c r="A240">
        <v>239</v>
      </c>
      <c r="B240" t="s">
        <v>239</v>
      </c>
      <c r="C240" t="str">
        <f>HYPERLINK("https://talan.bank.gov.ua/get-user-certificate/CYPdImOI-Cw4D3zt2FIa","Завантажити сертифікат")</f>
        <v>Завантажити сертифікат</v>
      </c>
    </row>
    <row r="241" spans="1:3" x14ac:dyDescent="0.3">
      <c r="A241">
        <v>240</v>
      </c>
      <c r="B241" t="s">
        <v>240</v>
      </c>
      <c r="C241" t="str">
        <f>HYPERLINK("https://talan.bank.gov.ua/get-user-certificate/CYPdI8Hp_4PKvTs7_2vT","Завантажити сертифікат")</f>
        <v>Завантажити сертифікат</v>
      </c>
    </row>
    <row r="242" spans="1:3" x14ac:dyDescent="0.3">
      <c r="A242">
        <v>241</v>
      </c>
      <c r="B242" t="s">
        <v>241</v>
      </c>
      <c r="C242" t="str">
        <f>HYPERLINK("https://talan.bank.gov.ua/get-user-certificate/CYPdIvkkZRI9ojnMM7NO","Завантажити сертифікат")</f>
        <v>Завантажити сертифікат</v>
      </c>
    </row>
    <row r="243" spans="1:3" x14ac:dyDescent="0.3">
      <c r="A243">
        <v>242</v>
      </c>
      <c r="B243" t="s">
        <v>242</v>
      </c>
      <c r="C243" t="str">
        <f>HYPERLINK("https://talan.bank.gov.ua/get-user-certificate/CYPdIgIP4KFNvTH_Q80X","Завантажити сертифікат")</f>
        <v>Завантажити сертифікат</v>
      </c>
    </row>
    <row r="244" spans="1:3" x14ac:dyDescent="0.3">
      <c r="A244">
        <v>243</v>
      </c>
      <c r="B244" t="s">
        <v>243</v>
      </c>
      <c r="C244" t="str">
        <f>HYPERLINK("https://talan.bank.gov.ua/get-user-certificate/CYPdI3AWiMJ1fFltNRk4","Завантажити сертифікат")</f>
        <v>Завантажити сертифікат</v>
      </c>
    </row>
    <row r="245" spans="1:3" x14ac:dyDescent="0.3">
      <c r="A245">
        <v>244</v>
      </c>
      <c r="B245" t="s">
        <v>244</v>
      </c>
      <c r="C245" t="str">
        <f>HYPERLINK("https://talan.bank.gov.ua/get-user-certificate/CYPdIFImLg2Y2LCRkY2U","Завантажити сертифікат")</f>
        <v>Завантажити сертифікат</v>
      </c>
    </row>
    <row r="246" spans="1:3" x14ac:dyDescent="0.3">
      <c r="A246">
        <v>245</v>
      </c>
      <c r="B246" t="s">
        <v>245</v>
      </c>
      <c r="C246" t="str">
        <f>HYPERLINK("https://talan.bank.gov.ua/get-user-certificate/CYPdI4NIxWvZttrnDDGp","Завантажити сертифікат")</f>
        <v>Завантажити сертифікат</v>
      </c>
    </row>
    <row r="247" spans="1:3" x14ac:dyDescent="0.3">
      <c r="A247">
        <v>246</v>
      </c>
      <c r="B247" t="s">
        <v>246</v>
      </c>
      <c r="C247" t="str">
        <f>HYPERLINK("https://talan.bank.gov.ua/get-user-certificate/CYPdIB9vqn2mARnsMZ3U","Завантажити сертифікат")</f>
        <v>Завантажити сертифікат</v>
      </c>
    </row>
    <row r="248" spans="1:3" x14ac:dyDescent="0.3">
      <c r="A248">
        <v>247</v>
      </c>
      <c r="B248" t="s">
        <v>247</v>
      </c>
      <c r="C248" t="str">
        <f>HYPERLINK("https://talan.bank.gov.ua/get-user-certificate/CYPdIQcG7ShTYen3RKSu","Завантажити сертифікат")</f>
        <v>Завантажити сертифікат</v>
      </c>
    </row>
    <row r="249" spans="1:3" x14ac:dyDescent="0.3">
      <c r="A249">
        <v>248</v>
      </c>
      <c r="B249" t="s">
        <v>248</v>
      </c>
      <c r="C249" t="str">
        <f>HYPERLINK("https://talan.bank.gov.ua/get-user-certificate/CYPdIdkr_NHE7Y4sTWZc","Завантажити сертифікат")</f>
        <v>Завантажити сертифікат</v>
      </c>
    </row>
    <row r="250" spans="1:3" x14ac:dyDescent="0.3">
      <c r="A250">
        <v>249</v>
      </c>
      <c r="B250" t="s">
        <v>249</v>
      </c>
      <c r="C250" t="str">
        <f>HYPERLINK("https://talan.bank.gov.ua/get-user-certificate/CYPdI2oTfKaVjo2ovbBW","Завантажити сертифікат")</f>
        <v>Завантажити сертифікат</v>
      </c>
    </row>
    <row r="251" spans="1:3" x14ac:dyDescent="0.3">
      <c r="A251">
        <v>250</v>
      </c>
      <c r="B251" t="s">
        <v>250</v>
      </c>
      <c r="C251" t="str">
        <f>HYPERLINK("https://talan.bank.gov.ua/get-user-certificate/CYPdISGFQ5bBWHyjDhtL","Завантажити сертифікат")</f>
        <v>Завантажити сертифікат</v>
      </c>
    </row>
    <row r="252" spans="1:3" x14ac:dyDescent="0.3">
      <c r="A252">
        <v>251</v>
      </c>
      <c r="B252" t="s">
        <v>251</v>
      </c>
      <c r="C252" t="str">
        <f>HYPERLINK("https://talan.bank.gov.ua/get-user-certificate/CYPdITj8L6q6p6rEvHXF","Завантажити сертифікат")</f>
        <v>Завантажити сертифікат</v>
      </c>
    </row>
    <row r="253" spans="1:3" x14ac:dyDescent="0.3">
      <c r="A253">
        <v>252</v>
      </c>
      <c r="B253" t="s">
        <v>252</v>
      </c>
      <c r="C253" t="str">
        <f>HYPERLINK("https://talan.bank.gov.ua/get-user-certificate/CYPdIEqPuGugWoR0a8nR","Завантажити сертифікат")</f>
        <v>Завантажити сертифікат</v>
      </c>
    </row>
    <row r="254" spans="1:3" x14ac:dyDescent="0.3">
      <c r="A254">
        <v>253</v>
      </c>
      <c r="B254" t="s">
        <v>253</v>
      </c>
      <c r="C254" t="str">
        <f>HYPERLINK("https://talan.bank.gov.ua/get-user-certificate/CYPdI1Xoo1brrEyKGZK9","Завантажити сертифікат")</f>
        <v>Завантажити сертифікат</v>
      </c>
    </row>
    <row r="255" spans="1:3" x14ac:dyDescent="0.3">
      <c r="A255">
        <v>254</v>
      </c>
      <c r="B255" t="s">
        <v>254</v>
      </c>
      <c r="C255" t="str">
        <f>HYPERLINK("https://talan.bank.gov.ua/get-user-certificate/CYPdIqvROCPusHfC8IO-","Завантажити сертифікат")</f>
        <v>Завантажити сертифікат</v>
      </c>
    </row>
    <row r="256" spans="1:3" x14ac:dyDescent="0.3">
      <c r="A256">
        <v>255</v>
      </c>
      <c r="B256" t="s">
        <v>255</v>
      </c>
      <c r="C256" t="str">
        <f>HYPERLINK("https://talan.bank.gov.ua/get-user-certificate/CYPdIv56T6D2g-EPIKn4","Завантажити сертифікат")</f>
        <v>Завантажити сертифікат</v>
      </c>
    </row>
    <row r="257" spans="1:3" x14ac:dyDescent="0.3">
      <c r="A257">
        <v>256</v>
      </c>
      <c r="B257" t="s">
        <v>256</v>
      </c>
      <c r="C257" t="str">
        <f>HYPERLINK("https://talan.bank.gov.ua/get-user-certificate/CYPdIi_ZmMyLDFbfnf29","Завантажити сертифікат")</f>
        <v>Завантажити сертифікат</v>
      </c>
    </row>
    <row r="258" spans="1:3" x14ac:dyDescent="0.3">
      <c r="A258">
        <v>257</v>
      </c>
      <c r="B258" t="s">
        <v>257</v>
      </c>
      <c r="C258" t="str">
        <f>HYPERLINK("https://talan.bank.gov.ua/get-user-certificate/CYPdImh2kPttdWGWvAyJ","Завантажити сертифікат")</f>
        <v>Завантажити сертифікат</v>
      </c>
    </row>
    <row r="259" spans="1:3" x14ac:dyDescent="0.3">
      <c r="A259">
        <v>258</v>
      </c>
      <c r="B259" t="s">
        <v>258</v>
      </c>
      <c r="C259" t="str">
        <f>HYPERLINK("https://talan.bank.gov.ua/get-user-certificate/CYPdIH_46FUgdhv89m4o","Завантажити сертифікат")</f>
        <v>Завантажити сертифікат</v>
      </c>
    </row>
    <row r="260" spans="1:3" x14ac:dyDescent="0.3">
      <c r="A260">
        <v>259</v>
      </c>
      <c r="B260" t="s">
        <v>259</v>
      </c>
      <c r="C260" t="str">
        <f>HYPERLINK("https://talan.bank.gov.ua/get-user-certificate/CYPdIVIdNBaiQEieuouY","Завантажити сертифікат")</f>
        <v>Завантажити сертифікат</v>
      </c>
    </row>
    <row r="261" spans="1:3" x14ac:dyDescent="0.3">
      <c r="A261">
        <v>260</v>
      </c>
      <c r="B261" t="s">
        <v>260</v>
      </c>
      <c r="C261" t="str">
        <f>HYPERLINK("https://talan.bank.gov.ua/get-user-certificate/CYPdI0nw-PPET479eGJZ","Завантажити сертифікат")</f>
        <v>Завантажити сертифікат</v>
      </c>
    </row>
    <row r="262" spans="1:3" x14ac:dyDescent="0.3">
      <c r="A262">
        <v>261</v>
      </c>
      <c r="B262" t="s">
        <v>261</v>
      </c>
      <c r="C262" t="str">
        <f>HYPERLINK("https://talan.bank.gov.ua/get-user-certificate/CYPdIFJLhiHwH4Lk5uZc","Завантажити сертифікат")</f>
        <v>Завантажити сертифікат</v>
      </c>
    </row>
    <row r="263" spans="1:3" x14ac:dyDescent="0.3">
      <c r="A263">
        <v>262</v>
      </c>
      <c r="B263" t="s">
        <v>262</v>
      </c>
      <c r="C263" t="str">
        <f>HYPERLINK("https://talan.bank.gov.ua/get-user-certificate/CYPdI_Z9YhCnn46SHpPQ","Завантажити сертифікат")</f>
        <v>Завантажити сертифікат</v>
      </c>
    </row>
    <row r="264" spans="1:3" x14ac:dyDescent="0.3">
      <c r="A264">
        <v>263</v>
      </c>
      <c r="B264" t="s">
        <v>263</v>
      </c>
      <c r="C264" t="str">
        <f>HYPERLINK("https://talan.bank.gov.ua/get-user-certificate/CYPdIrIhZAC9IfQEmSGW","Завантажити сертифікат")</f>
        <v>Завантажити сертифікат</v>
      </c>
    </row>
    <row r="265" spans="1:3" x14ac:dyDescent="0.3">
      <c r="A265">
        <v>264</v>
      </c>
      <c r="B265" t="s">
        <v>264</v>
      </c>
      <c r="C265" t="str">
        <f>HYPERLINK("https://talan.bank.gov.ua/get-user-certificate/CYPdIuxQaZn1scRs21U1","Завантажити сертифікат")</f>
        <v>Завантажити сертифікат</v>
      </c>
    </row>
    <row r="266" spans="1:3" x14ac:dyDescent="0.3">
      <c r="A266">
        <v>265</v>
      </c>
      <c r="B266" t="s">
        <v>265</v>
      </c>
      <c r="C266" t="str">
        <f>HYPERLINK("https://talan.bank.gov.ua/get-user-certificate/CYPdIbSC6CTbZZ-D1MrL","Завантажити сертифікат")</f>
        <v>Завантажити сертифікат</v>
      </c>
    </row>
    <row r="267" spans="1:3" x14ac:dyDescent="0.3">
      <c r="A267">
        <v>266</v>
      </c>
      <c r="B267" t="s">
        <v>266</v>
      </c>
      <c r="C267" t="str">
        <f>HYPERLINK("https://talan.bank.gov.ua/get-user-certificate/CYPdIVInInp1lr7DPz1L","Завантажити сертифікат")</f>
        <v>Завантажити сертифікат</v>
      </c>
    </row>
    <row r="268" spans="1:3" x14ac:dyDescent="0.3">
      <c r="A268">
        <v>267</v>
      </c>
      <c r="B268" t="s">
        <v>267</v>
      </c>
      <c r="C268" t="str">
        <f>HYPERLINK("https://talan.bank.gov.ua/get-user-certificate/CYPdIjj-yIyMMg5Hyigg","Завантажити сертифікат")</f>
        <v>Завантажити сертифікат</v>
      </c>
    </row>
    <row r="269" spans="1:3" x14ac:dyDescent="0.3">
      <c r="A269">
        <v>268</v>
      </c>
      <c r="B269" t="s">
        <v>268</v>
      </c>
      <c r="C269" t="str">
        <f>HYPERLINK("https://talan.bank.gov.ua/get-user-certificate/CYPdIBo23qLfBmyCCllE","Завантажити сертифікат")</f>
        <v>Завантажити сертифікат</v>
      </c>
    </row>
    <row r="270" spans="1:3" x14ac:dyDescent="0.3">
      <c r="A270">
        <v>269</v>
      </c>
      <c r="B270" t="s">
        <v>269</v>
      </c>
      <c r="C270" t="str">
        <f>HYPERLINK("https://talan.bank.gov.ua/get-user-certificate/CYPdIc9MiSZDTU0ZI7rl","Завантажити сертифікат")</f>
        <v>Завантажити сертифікат</v>
      </c>
    </row>
    <row r="271" spans="1:3" x14ac:dyDescent="0.3">
      <c r="A271">
        <v>270</v>
      </c>
      <c r="B271" t="s">
        <v>270</v>
      </c>
      <c r="C271" t="str">
        <f>HYPERLINK("https://talan.bank.gov.ua/get-user-certificate/CYPdI-ZRc-Lz7g5aXIDP","Завантажити сертифікат")</f>
        <v>Завантажити сертифікат</v>
      </c>
    </row>
    <row r="272" spans="1:3" x14ac:dyDescent="0.3">
      <c r="A272">
        <v>271</v>
      </c>
      <c r="B272" t="s">
        <v>271</v>
      </c>
      <c r="C272" t="str">
        <f>HYPERLINK("https://talan.bank.gov.ua/get-user-certificate/CYPdIag-wgnE6uJwgo1o","Завантажити сертифікат")</f>
        <v>Завантажити сертифікат</v>
      </c>
    </row>
    <row r="273" spans="1:3" x14ac:dyDescent="0.3">
      <c r="A273">
        <v>272</v>
      </c>
      <c r="B273" t="s">
        <v>272</v>
      </c>
      <c r="C273" t="str">
        <f>HYPERLINK("https://talan.bank.gov.ua/get-user-certificate/CYPdIVyckyaAuNCmpVlC","Завантажити сертифікат")</f>
        <v>Завантажити сертифікат</v>
      </c>
    </row>
    <row r="274" spans="1:3" x14ac:dyDescent="0.3">
      <c r="A274">
        <v>273</v>
      </c>
      <c r="B274" t="s">
        <v>273</v>
      </c>
      <c r="C274" t="str">
        <f>HYPERLINK("https://talan.bank.gov.ua/get-user-certificate/CYPdIWUwU1q6tped0zxp","Завантажити сертифікат")</f>
        <v>Завантажити сертифікат</v>
      </c>
    </row>
    <row r="275" spans="1:3" x14ac:dyDescent="0.3">
      <c r="A275">
        <v>274</v>
      </c>
      <c r="B275" t="s">
        <v>274</v>
      </c>
      <c r="C275" t="str">
        <f>HYPERLINK("https://talan.bank.gov.ua/get-user-certificate/CYPdI3rXr5XrObkDaJXy","Завантажити сертифікат")</f>
        <v>Завантажити сертифікат</v>
      </c>
    </row>
    <row r="276" spans="1:3" x14ac:dyDescent="0.3">
      <c r="A276">
        <v>275</v>
      </c>
      <c r="B276" t="s">
        <v>275</v>
      </c>
      <c r="C276" t="str">
        <f>HYPERLINK("https://talan.bank.gov.ua/get-user-certificate/CYPdIMZVG1K5mAn9lwnX","Завантажити сертифікат")</f>
        <v>Завантажити сертифікат</v>
      </c>
    </row>
    <row r="277" spans="1:3" x14ac:dyDescent="0.3">
      <c r="A277">
        <v>276</v>
      </c>
      <c r="B277" t="s">
        <v>276</v>
      </c>
      <c r="C277" t="str">
        <f>HYPERLINK("https://talan.bank.gov.ua/get-user-certificate/CYPdI-QUaIKwZ-FaxmR5","Завантажити сертифікат")</f>
        <v>Завантажити сертифікат</v>
      </c>
    </row>
    <row r="278" spans="1:3" x14ac:dyDescent="0.3">
      <c r="A278">
        <v>277</v>
      </c>
      <c r="B278" t="s">
        <v>277</v>
      </c>
      <c r="C278" t="str">
        <f>HYPERLINK("https://talan.bank.gov.ua/get-user-certificate/CYPdIiQNPEIfgwlmmrst","Завантажити сертифікат")</f>
        <v>Завантажити сертифікат</v>
      </c>
    </row>
    <row r="279" spans="1:3" x14ac:dyDescent="0.3">
      <c r="A279">
        <v>278</v>
      </c>
      <c r="B279" t="s">
        <v>278</v>
      </c>
      <c r="C279" t="str">
        <f>HYPERLINK("https://talan.bank.gov.ua/get-user-certificate/CYPdIkwdZKqGupdJ7FDr","Завантажити сертифікат")</f>
        <v>Завантажити сертифікат</v>
      </c>
    </row>
    <row r="280" spans="1:3" x14ac:dyDescent="0.3">
      <c r="A280">
        <v>279</v>
      </c>
      <c r="B280" t="s">
        <v>279</v>
      </c>
      <c r="C280" t="str">
        <f>HYPERLINK("https://talan.bank.gov.ua/get-user-certificate/CYPdIXbpcB9Qa5aJ5spy","Завантажити сертифікат")</f>
        <v>Завантажити сертифікат</v>
      </c>
    </row>
    <row r="281" spans="1:3" x14ac:dyDescent="0.3">
      <c r="A281">
        <v>280</v>
      </c>
      <c r="B281" t="s">
        <v>280</v>
      </c>
      <c r="C281" t="str">
        <f>HYPERLINK("https://talan.bank.gov.ua/get-user-certificate/CYPdIEhYUhTQe7ZHOud9","Завантажити сертифікат")</f>
        <v>Завантажити сертифікат</v>
      </c>
    </row>
    <row r="282" spans="1:3" x14ac:dyDescent="0.3">
      <c r="A282">
        <v>281</v>
      </c>
      <c r="B282" t="s">
        <v>281</v>
      </c>
      <c r="C282" t="str">
        <f>HYPERLINK("https://talan.bank.gov.ua/get-user-certificate/CYPdIrfC9aK6yv5PIjGL","Завантажити сертифікат")</f>
        <v>Завантажити сертифікат</v>
      </c>
    </row>
    <row r="283" spans="1:3" x14ac:dyDescent="0.3">
      <c r="A283">
        <v>282</v>
      </c>
      <c r="B283" t="s">
        <v>282</v>
      </c>
      <c r="C283" t="str">
        <f>HYPERLINK("https://talan.bank.gov.ua/get-user-certificate/CYPdITwYlADZVRHFrEB9","Завантажити сертифікат")</f>
        <v>Завантажити сертифікат</v>
      </c>
    </row>
    <row r="284" spans="1:3" x14ac:dyDescent="0.3">
      <c r="A284">
        <v>283</v>
      </c>
      <c r="B284" t="s">
        <v>283</v>
      </c>
      <c r="C284" t="str">
        <f>HYPERLINK("https://talan.bank.gov.ua/get-user-certificate/CYPdIMZ3eirl2cKi7Vy8","Завантажити сертифікат")</f>
        <v>Завантажити сертифікат</v>
      </c>
    </row>
    <row r="285" spans="1:3" x14ac:dyDescent="0.3">
      <c r="A285">
        <v>284</v>
      </c>
      <c r="B285" t="s">
        <v>284</v>
      </c>
      <c r="C285" t="str">
        <f>HYPERLINK("https://talan.bank.gov.ua/get-user-certificate/CYPdI_0_6_ym8O60PZx0","Завантажити сертифікат")</f>
        <v>Завантажити сертифікат</v>
      </c>
    </row>
    <row r="286" spans="1:3" x14ac:dyDescent="0.3">
      <c r="A286">
        <v>285</v>
      </c>
      <c r="B286" t="s">
        <v>285</v>
      </c>
      <c r="C286" t="str">
        <f>HYPERLINK("https://talan.bank.gov.ua/get-user-certificate/CYPdIcNcW8C4T3w7zq1i","Завантажити сертифікат")</f>
        <v>Завантажити сертифікат</v>
      </c>
    </row>
    <row r="287" spans="1:3" x14ac:dyDescent="0.3">
      <c r="A287">
        <v>286</v>
      </c>
      <c r="B287" t="s">
        <v>286</v>
      </c>
      <c r="C287" t="str">
        <f>HYPERLINK("https://talan.bank.gov.ua/get-user-certificate/CYPdIheuz93zCgJIWRcX","Завантажити сертифікат")</f>
        <v>Завантажити сертифікат</v>
      </c>
    </row>
    <row r="288" spans="1:3" x14ac:dyDescent="0.3">
      <c r="A288">
        <v>287</v>
      </c>
      <c r="B288" t="s">
        <v>287</v>
      </c>
      <c r="C288" t="str">
        <f>HYPERLINK("https://talan.bank.gov.ua/get-user-certificate/CYPdI7LwJi3V0pc9Z0ww","Завантажити сертифікат")</f>
        <v>Завантажити сертифікат</v>
      </c>
    </row>
    <row r="289" spans="1:3" x14ac:dyDescent="0.3">
      <c r="A289">
        <v>288</v>
      </c>
      <c r="B289" t="s">
        <v>288</v>
      </c>
      <c r="C289" t="str">
        <f>HYPERLINK("https://talan.bank.gov.ua/get-user-certificate/CYPdId4h8-yIWjt4vPNP","Завантажити сертифікат")</f>
        <v>Завантажити сертифікат</v>
      </c>
    </row>
    <row r="290" spans="1:3" x14ac:dyDescent="0.3">
      <c r="A290">
        <v>289</v>
      </c>
      <c r="B290" t="s">
        <v>289</v>
      </c>
      <c r="C290" t="str">
        <f>HYPERLINK("https://talan.bank.gov.ua/get-user-certificate/CYPdIu-lfYDo8jPprwgs","Завантажити сертифікат")</f>
        <v>Завантажити сертифікат</v>
      </c>
    </row>
    <row r="291" spans="1:3" x14ac:dyDescent="0.3">
      <c r="A291">
        <v>290</v>
      </c>
      <c r="B291" t="s">
        <v>290</v>
      </c>
      <c r="C291" t="str">
        <f>HYPERLINK("https://talan.bank.gov.ua/get-user-certificate/CYPdI4wZQvRrJ8x7fp9Y","Завантажити сертифікат")</f>
        <v>Завантажити сертифікат</v>
      </c>
    </row>
    <row r="292" spans="1:3" x14ac:dyDescent="0.3">
      <c r="A292">
        <v>291</v>
      </c>
      <c r="B292" t="s">
        <v>291</v>
      </c>
      <c r="C292" t="str">
        <f>HYPERLINK("https://talan.bank.gov.ua/get-user-certificate/CYPdINtjn_zvEnjZM-30","Завантажити сертифікат")</f>
        <v>Завантажити сертифікат</v>
      </c>
    </row>
    <row r="293" spans="1:3" x14ac:dyDescent="0.3">
      <c r="A293">
        <v>292</v>
      </c>
      <c r="B293" t="s">
        <v>292</v>
      </c>
      <c r="C293" t="str">
        <f>HYPERLINK("https://talan.bank.gov.ua/get-user-certificate/CYPdICBjRzXpKZT02f5L","Завантажити сертифікат")</f>
        <v>Завантажити сертифікат</v>
      </c>
    </row>
    <row r="294" spans="1:3" x14ac:dyDescent="0.3">
      <c r="A294">
        <v>293</v>
      </c>
      <c r="B294" t="s">
        <v>293</v>
      </c>
      <c r="C294" t="str">
        <f>HYPERLINK("https://talan.bank.gov.ua/get-user-certificate/CYPdI4a8V16jYd1RhiQa","Завантажити сертифікат")</f>
        <v>Завантажити сертифікат</v>
      </c>
    </row>
    <row r="295" spans="1:3" x14ac:dyDescent="0.3">
      <c r="A295">
        <v>294</v>
      </c>
      <c r="B295" t="s">
        <v>294</v>
      </c>
      <c r="C295" t="str">
        <f>HYPERLINK("https://talan.bank.gov.ua/get-user-certificate/CYPdI-7tOCkoi2w9nqcG","Завантажити сертифікат")</f>
        <v>Завантажити сертифікат</v>
      </c>
    </row>
    <row r="296" spans="1:3" x14ac:dyDescent="0.3">
      <c r="A296">
        <v>295</v>
      </c>
      <c r="B296" t="s">
        <v>295</v>
      </c>
      <c r="C296" t="str">
        <f>HYPERLINK("https://talan.bank.gov.ua/get-user-certificate/CYPdIGqBRlFYYYmYPbzs","Завантажити сертифікат")</f>
        <v>Завантажити сертифікат</v>
      </c>
    </row>
    <row r="297" spans="1:3" x14ac:dyDescent="0.3">
      <c r="A297">
        <v>296</v>
      </c>
      <c r="B297" t="s">
        <v>296</v>
      </c>
      <c r="C297" t="str">
        <f>HYPERLINK("https://talan.bank.gov.ua/get-user-certificate/CYPdIoGeB7wFk6Q7g_kD","Завантажити сертифікат")</f>
        <v>Завантажити сертифікат</v>
      </c>
    </row>
    <row r="298" spans="1:3" x14ac:dyDescent="0.3">
      <c r="A298">
        <v>297</v>
      </c>
      <c r="B298" t="s">
        <v>297</v>
      </c>
      <c r="C298" t="str">
        <f>HYPERLINK("https://talan.bank.gov.ua/get-user-certificate/CYPdIo1lJHPhw_UqyZ2R","Завантажити сертифікат")</f>
        <v>Завантажити сертифікат</v>
      </c>
    </row>
    <row r="299" spans="1:3" x14ac:dyDescent="0.3">
      <c r="A299">
        <v>298</v>
      </c>
      <c r="B299" t="s">
        <v>298</v>
      </c>
      <c r="C299" t="str">
        <f>HYPERLINK("https://talan.bank.gov.ua/get-user-certificate/CYPdIb_8Lf_pvHOlnJWM","Завантажити сертифікат")</f>
        <v>Завантажити сертифікат</v>
      </c>
    </row>
    <row r="300" spans="1:3" x14ac:dyDescent="0.3">
      <c r="A300">
        <v>299</v>
      </c>
      <c r="B300" t="s">
        <v>299</v>
      </c>
      <c r="C300" t="str">
        <f>HYPERLINK("https://talan.bank.gov.ua/get-user-certificate/CYPdIweQFT_cXJXR15sJ","Завантажити сертифікат")</f>
        <v>Завантажити сертифікат</v>
      </c>
    </row>
    <row r="301" spans="1:3" x14ac:dyDescent="0.3">
      <c r="A301">
        <v>300</v>
      </c>
      <c r="B301" t="s">
        <v>300</v>
      </c>
      <c r="C301" t="str">
        <f>HYPERLINK("https://talan.bank.gov.ua/get-user-certificate/CYPdI8aieUH79Ln2oLpm","Завантажити сертифікат")</f>
        <v>Завантажити сертифікат</v>
      </c>
    </row>
    <row r="302" spans="1:3" x14ac:dyDescent="0.3">
      <c r="A302">
        <v>301</v>
      </c>
      <c r="B302" t="s">
        <v>301</v>
      </c>
      <c r="C302" t="str">
        <f>HYPERLINK("https://talan.bank.gov.ua/get-user-certificate/CYPdIeeXk67WlcdW81gw","Завантажити сертифікат")</f>
        <v>Завантажити сертифікат</v>
      </c>
    </row>
    <row r="303" spans="1:3" x14ac:dyDescent="0.3">
      <c r="A303">
        <v>302</v>
      </c>
      <c r="B303" t="s">
        <v>302</v>
      </c>
      <c r="C303" t="str">
        <f>HYPERLINK("https://talan.bank.gov.ua/get-user-certificate/CYPdIbIdNDAl1tOBqonQ","Завантажити сертифікат")</f>
        <v>Завантажити сертифікат</v>
      </c>
    </row>
    <row r="304" spans="1:3" x14ac:dyDescent="0.3">
      <c r="A304">
        <v>303</v>
      </c>
      <c r="B304" t="s">
        <v>303</v>
      </c>
      <c r="C304" t="str">
        <f>HYPERLINK("https://talan.bank.gov.ua/get-user-certificate/CYPdIYST3eQVdSaW5O_L","Завантажити сертифікат")</f>
        <v>Завантажити сертифікат</v>
      </c>
    </row>
    <row r="305" spans="1:3" x14ac:dyDescent="0.3">
      <c r="A305">
        <v>304</v>
      </c>
      <c r="B305" t="s">
        <v>304</v>
      </c>
      <c r="C305" t="str">
        <f>HYPERLINK("https://talan.bank.gov.ua/get-user-certificate/CYPdI6emJUVrQfc0ELdG","Завантажити сертифікат")</f>
        <v>Завантажити сертифікат</v>
      </c>
    </row>
    <row r="306" spans="1:3" x14ac:dyDescent="0.3">
      <c r="A306">
        <v>305</v>
      </c>
      <c r="B306" t="s">
        <v>305</v>
      </c>
      <c r="C306" t="str">
        <f>HYPERLINK("https://talan.bank.gov.ua/get-user-certificate/CYPdIfQAbRtxXwia-Azh","Завантажити сертифікат")</f>
        <v>Завантажити сертифікат</v>
      </c>
    </row>
    <row r="307" spans="1:3" x14ac:dyDescent="0.3">
      <c r="A307">
        <v>306</v>
      </c>
      <c r="B307" t="s">
        <v>306</v>
      </c>
      <c r="C307" t="str">
        <f>HYPERLINK("https://talan.bank.gov.ua/get-user-certificate/CYPdIXsOs1odQywcY3L5","Завантажити сертифікат")</f>
        <v>Завантажити сертифікат</v>
      </c>
    </row>
    <row r="308" spans="1:3" x14ac:dyDescent="0.3">
      <c r="A308">
        <v>307</v>
      </c>
      <c r="B308" t="s">
        <v>307</v>
      </c>
      <c r="C308" t="str">
        <f>HYPERLINK("https://talan.bank.gov.ua/get-user-certificate/CYPdIgvU4n_DdrDl4rJu","Завантажити сертифікат")</f>
        <v>Завантажити сертифікат</v>
      </c>
    </row>
    <row r="309" spans="1:3" x14ac:dyDescent="0.3">
      <c r="A309">
        <v>308</v>
      </c>
      <c r="B309" t="s">
        <v>308</v>
      </c>
      <c r="C309" t="str">
        <f>HYPERLINK("https://talan.bank.gov.ua/get-user-certificate/CYPdI1ZlVCLaOIZqsUFE","Завантажити сертифікат")</f>
        <v>Завантажити сертифікат</v>
      </c>
    </row>
    <row r="310" spans="1:3" x14ac:dyDescent="0.3">
      <c r="A310">
        <v>309</v>
      </c>
      <c r="B310" t="s">
        <v>309</v>
      </c>
      <c r="C310" t="str">
        <f>HYPERLINK("https://talan.bank.gov.ua/get-user-certificate/CYPdIZC55iZnoulSJ0gO","Завантажити сертифікат")</f>
        <v>Завантажити сертифікат</v>
      </c>
    </row>
    <row r="311" spans="1:3" x14ac:dyDescent="0.3">
      <c r="A311">
        <v>310</v>
      </c>
      <c r="B311" t="s">
        <v>310</v>
      </c>
      <c r="C311" t="str">
        <f>HYPERLINK("https://talan.bank.gov.ua/get-user-certificate/CYPdIpdj_p4kSkPW4XvS","Завантажити сертифікат")</f>
        <v>Завантажити сертифікат</v>
      </c>
    </row>
    <row r="312" spans="1:3" x14ac:dyDescent="0.3">
      <c r="A312">
        <v>311</v>
      </c>
      <c r="B312" t="s">
        <v>311</v>
      </c>
      <c r="C312" t="str">
        <f>HYPERLINK("https://talan.bank.gov.ua/get-user-certificate/CYPdIV_5it4lpmaOptvs","Завантажити сертифікат")</f>
        <v>Завантажити сертифікат</v>
      </c>
    </row>
    <row r="313" spans="1:3" x14ac:dyDescent="0.3">
      <c r="A313">
        <v>312</v>
      </c>
      <c r="B313" t="s">
        <v>312</v>
      </c>
      <c r="C313" t="str">
        <f>HYPERLINK("https://talan.bank.gov.ua/get-user-certificate/CYPdIE3FE6QNS3yS5fiy","Завантажити сертифікат")</f>
        <v>Завантажити сертифікат</v>
      </c>
    </row>
    <row r="314" spans="1:3" x14ac:dyDescent="0.3">
      <c r="A314">
        <v>313</v>
      </c>
      <c r="B314" t="s">
        <v>313</v>
      </c>
      <c r="C314" t="str">
        <f>HYPERLINK("https://talan.bank.gov.ua/get-user-certificate/CYPdIOP-b2DYyjtepidh","Завантажити сертифікат")</f>
        <v>Завантажити сертифікат</v>
      </c>
    </row>
    <row r="315" spans="1:3" x14ac:dyDescent="0.3">
      <c r="A315">
        <v>314</v>
      </c>
      <c r="B315" t="s">
        <v>314</v>
      </c>
      <c r="C315" t="str">
        <f>HYPERLINK("https://talan.bank.gov.ua/get-user-certificate/CYPdIXBNx0no63Erluxy","Завантажити сертифікат")</f>
        <v>Завантажити сертифікат</v>
      </c>
    </row>
    <row r="316" spans="1:3" x14ac:dyDescent="0.3">
      <c r="A316">
        <v>315</v>
      </c>
      <c r="B316" t="s">
        <v>315</v>
      </c>
      <c r="C316" t="str">
        <f>HYPERLINK("https://talan.bank.gov.ua/get-user-certificate/CYPdIBXYCdaMVWSs9XLm","Завантажити сертифікат")</f>
        <v>Завантажити сертифікат</v>
      </c>
    </row>
    <row r="317" spans="1:3" x14ac:dyDescent="0.3">
      <c r="A317">
        <v>316</v>
      </c>
      <c r="B317" t="s">
        <v>316</v>
      </c>
      <c r="C317" t="str">
        <f>HYPERLINK("https://talan.bank.gov.ua/get-user-certificate/CYPdIJB70318DU-AcM_c","Завантажити сертифікат")</f>
        <v>Завантажити сертифікат</v>
      </c>
    </row>
    <row r="318" spans="1:3" x14ac:dyDescent="0.3">
      <c r="A318">
        <v>317</v>
      </c>
      <c r="B318" t="s">
        <v>317</v>
      </c>
      <c r="C318" t="str">
        <f>HYPERLINK("https://talan.bank.gov.ua/get-user-certificate/CYPdIYOgsqw_8wBqeUkA","Завантажити сертифікат")</f>
        <v>Завантажити сертифікат</v>
      </c>
    </row>
    <row r="319" spans="1:3" x14ac:dyDescent="0.3">
      <c r="A319">
        <v>318</v>
      </c>
      <c r="B319" t="s">
        <v>318</v>
      </c>
      <c r="C319" t="str">
        <f>HYPERLINK("https://talan.bank.gov.ua/get-user-certificate/CYPdIex-yp_OZ9JbsFqg","Завантажити сертифікат")</f>
        <v>Завантажити сертифікат</v>
      </c>
    </row>
    <row r="320" spans="1:3" x14ac:dyDescent="0.3">
      <c r="A320">
        <v>319</v>
      </c>
      <c r="B320" t="s">
        <v>319</v>
      </c>
      <c r="C320" t="str">
        <f>HYPERLINK("https://talan.bank.gov.ua/get-user-certificate/CYPdI2Vk1luUldy15VFf","Завантажити сертифікат")</f>
        <v>Завантажити сертифікат</v>
      </c>
    </row>
    <row r="321" spans="1:3" x14ac:dyDescent="0.3">
      <c r="A321">
        <v>320</v>
      </c>
      <c r="B321" t="s">
        <v>320</v>
      </c>
      <c r="C321" t="str">
        <f>HYPERLINK("https://talan.bank.gov.ua/get-user-certificate/CYPdIPz-JvBU8k_yvPhO","Завантажити сертифікат")</f>
        <v>Завантажити сертифікат</v>
      </c>
    </row>
    <row r="322" spans="1:3" x14ac:dyDescent="0.3">
      <c r="A322">
        <v>321</v>
      </c>
      <c r="B322" t="s">
        <v>321</v>
      </c>
      <c r="C322" t="str">
        <f>HYPERLINK("https://talan.bank.gov.ua/get-user-certificate/CYPdIiFyYBXZLB5ayn0A","Завантажити сертифікат")</f>
        <v>Завантажити сертифікат</v>
      </c>
    </row>
    <row r="323" spans="1:3" x14ac:dyDescent="0.3">
      <c r="A323">
        <v>322</v>
      </c>
      <c r="B323" t="s">
        <v>322</v>
      </c>
      <c r="C323" t="str">
        <f>HYPERLINK("https://talan.bank.gov.ua/get-user-certificate/CYPdIbFDb3CikKNjY1qT","Завантажити сертифікат")</f>
        <v>Завантажити сертифікат</v>
      </c>
    </row>
    <row r="324" spans="1:3" x14ac:dyDescent="0.3">
      <c r="A324">
        <v>323</v>
      </c>
      <c r="B324" t="s">
        <v>323</v>
      </c>
      <c r="C324" t="str">
        <f>HYPERLINK("https://talan.bank.gov.ua/get-user-certificate/CYPdIuxfnqTIJeRt_6Ng","Завантажити сертифікат")</f>
        <v>Завантажити сертифікат</v>
      </c>
    </row>
    <row r="325" spans="1:3" x14ac:dyDescent="0.3">
      <c r="A325">
        <v>324</v>
      </c>
      <c r="B325" t="s">
        <v>324</v>
      </c>
      <c r="C325" t="str">
        <f>HYPERLINK("https://talan.bank.gov.ua/get-user-certificate/CYPdIufpAFVho7ksQWHN","Завантажити сертифікат")</f>
        <v>Завантажити сертифікат</v>
      </c>
    </row>
    <row r="326" spans="1:3" x14ac:dyDescent="0.3">
      <c r="A326">
        <v>325</v>
      </c>
      <c r="B326" t="s">
        <v>325</v>
      </c>
      <c r="C326" t="str">
        <f>HYPERLINK("https://talan.bank.gov.ua/get-user-certificate/CYPdIsy9Qsi6MkbK9iI3","Завантажити сертифікат")</f>
        <v>Завантажити сертифікат</v>
      </c>
    </row>
    <row r="327" spans="1:3" x14ac:dyDescent="0.3">
      <c r="A327">
        <v>326</v>
      </c>
      <c r="B327" t="s">
        <v>326</v>
      </c>
      <c r="C327" t="str">
        <f>HYPERLINK("https://talan.bank.gov.ua/get-user-certificate/CYPdIQ1UKliEvyylBjod","Завантажити сертифікат")</f>
        <v>Завантажити сертифікат</v>
      </c>
    </row>
    <row r="328" spans="1:3" x14ac:dyDescent="0.3">
      <c r="A328">
        <v>327</v>
      </c>
      <c r="B328" t="s">
        <v>327</v>
      </c>
      <c r="C328" t="str">
        <f>HYPERLINK("https://talan.bank.gov.ua/get-user-certificate/CYPdIyyOmzsi65IvLKWT","Завантажити сертифікат")</f>
        <v>Завантажити сертифікат</v>
      </c>
    </row>
    <row r="329" spans="1:3" x14ac:dyDescent="0.3">
      <c r="A329">
        <v>328</v>
      </c>
      <c r="B329" t="s">
        <v>328</v>
      </c>
      <c r="C329" t="str">
        <f>HYPERLINK("https://talan.bank.gov.ua/get-user-certificate/CYPdIPHBPezEZsdWi3T7","Завантажити сертифікат")</f>
        <v>Завантажити сертифікат</v>
      </c>
    </row>
    <row r="330" spans="1:3" x14ac:dyDescent="0.3">
      <c r="A330">
        <v>329</v>
      </c>
      <c r="B330" t="s">
        <v>329</v>
      </c>
      <c r="C330" t="str">
        <f>HYPERLINK("https://talan.bank.gov.ua/get-user-certificate/CYPdIdrR8sKuPJ0Vr47p","Завантажити сертифікат")</f>
        <v>Завантажити сертифікат</v>
      </c>
    </row>
    <row r="331" spans="1:3" x14ac:dyDescent="0.3">
      <c r="A331">
        <v>330</v>
      </c>
      <c r="B331" t="s">
        <v>330</v>
      </c>
      <c r="C331" t="str">
        <f>HYPERLINK("https://talan.bank.gov.ua/get-user-certificate/CYPdITj1_SrtuwKazSYZ","Завантажити сертифікат")</f>
        <v>Завантажити сертифікат</v>
      </c>
    </row>
    <row r="332" spans="1:3" x14ac:dyDescent="0.3">
      <c r="A332">
        <v>331</v>
      </c>
      <c r="B332" t="s">
        <v>331</v>
      </c>
      <c r="C332" t="str">
        <f>HYPERLINK("https://talan.bank.gov.ua/get-user-certificate/CYPdIG3oN0icSp-3rMA9","Завантажити сертифікат")</f>
        <v>Завантажити сертифікат</v>
      </c>
    </row>
    <row r="333" spans="1:3" x14ac:dyDescent="0.3">
      <c r="A333">
        <v>332</v>
      </c>
      <c r="B333" t="s">
        <v>332</v>
      </c>
      <c r="C333" t="str">
        <f>HYPERLINK("https://talan.bank.gov.ua/get-user-certificate/CYPdIJdVOq9F5bNH3sII","Завантажити сертифікат")</f>
        <v>Завантажити сертифікат</v>
      </c>
    </row>
    <row r="334" spans="1:3" x14ac:dyDescent="0.3">
      <c r="A334">
        <v>333</v>
      </c>
      <c r="B334" t="s">
        <v>333</v>
      </c>
      <c r="C334" t="str">
        <f>HYPERLINK("https://talan.bank.gov.ua/get-user-certificate/CYPdIaXRfYPvQl4Too_p","Завантажити сертифікат")</f>
        <v>Завантажити сертифікат</v>
      </c>
    </row>
    <row r="335" spans="1:3" x14ac:dyDescent="0.3">
      <c r="A335">
        <v>334</v>
      </c>
      <c r="B335" t="s">
        <v>334</v>
      </c>
      <c r="C335" t="str">
        <f>HYPERLINK("https://talan.bank.gov.ua/get-user-certificate/CYPdIrOUCrr4vehQQvMC","Завантажити сертифікат")</f>
        <v>Завантажити сертифікат</v>
      </c>
    </row>
    <row r="336" spans="1:3" x14ac:dyDescent="0.3">
      <c r="A336">
        <v>335</v>
      </c>
      <c r="B336" t="s">
        <v>335</v>
      </c>
      <c r="C336" t="str">
        <f>HYPERLINK("https://talan.bank.gov.ua/get-user-certificate/CYPdIZB-UsHZ_Il6YY-6","Завантажити сертифікат")</f>
        <v>Завантажити сертифікат</v>
      </c>
    </row>
    <row r="337" spans="1:3" x14ac:dyDescent="0.3">
      <c r="A337">
        <v>336</v>
      </c>
      <c r="B337" t="s">
        <v>336</v>
      </c>
      <c r="C337" t="str">
        <f>HYPERLINK("https://talan.bank.gov.ua/get-user-certificate/CYPdIq2jMYyfOC2OZM4o","Завантажити сертифікат")</f>
        <v>Завантажити сертифікат</v>
      </c>
    </row>
    <row r="338" spans="1:3" x14ac:dyDescent="0.3">
      <c r="A338">
        <v>337</v>
      </c>
      <c r="B338" t="s">
        <v>337</v>
      </c>
      <c r="C338" t="str">
        <f>HYPERLINK("https://talan.bank.gov.ua/get-user-certificate/CYPdII3R5I6ZL9yjvZNc","Завантажити сертифікат")</f>
        <v>Завантажити сертифікат</v>
      </c>
    </row>
    <row r="339" spans="1:3" x14ac:dyDescent="0.3">
      <c r="A339">
        <v>338</v>
      </c>
      <c r="B339" t="s">
        <v>338</v>
      </c>
      <c r="C339" t="str">
        <f>HYPERLINK("https://talan.bank.gov.ua/get-user-certificate/CYPdIJEjjk38ZvVkFtpu","Завантажити сертифікат")</f>
        <v>Завантажити сертифікат</v>
      </c>
    </row>
    <row r="340" spans="1:3" x14ac:dyDescent="0.3">
      <c r="A340">
        <v>339</v>
      </c>
      <c r="B340" t="s">
        <v>339</v>
      </c>
      <c r="C340" t="str">
        <f>HYPERLINK("https://talan.bank.gov.ua/get-user-certificate/CYPdIz6RuFNWSsXcxHHi","Завантажити сертифікат")</f>
        <v>Завантажити сертифікат</v>
      </c>
    </row>
    <row r="341" spans="1:3" x14ac:dyDescent="0.3">
      <c r="A341">
        <v>340</v>
      </c>
      <c r="B341" t="s">
        <v>340</v>
      </c>
      <c r="C341" t="str">
        <f>HYPERLINK("https://talan.bank.gov.ua/get-user-certificate/CYPdIzvMm3pC62wgn-o_","Завантажити сертифікат")</f>
        <v>Завантажити сертифікат</v>
      </c>
    </row>
    <row r="342" spans="1:3" x14ac:dyDescent="0.3">
      <c r="A342">
        <v>341</v>
      </c>
      <c r="B342" t="s">
        <v>341</v>
      </c>
      <c r="C342" t="str">
        <f>HYPERLINK("https://talan.bank.gov.ua/get-user-certificate/CYPdI3j_ngrV_oIUzsA5","Завантажити сертифікат")</f>
        <v>Завантажити сертифікат</v>
      </c>
    </row>
    <row r="343" spans="1:3" x14ac:dyDescent="0.3">
      <c r="A343">
        <v>342</v>
      </c>
      <c r="B343" t="s">
        <v>342</v>
      </c>
      <c r="C343" t="str">
        <f>HYPERLINK("https://talan.bank.gov.ua/get-user-certificate/CYPdIRNZ7tt4SSaplD3G","Завантажити сертифікат")</f>
        <v>Завантажити сертифікат</v>
      </c>
    </row>
    <row r="344" spans="1:3" x14ac:dyDescent="0.3">
      <c r="A344">
        <v>343</v>
      </c>
      <c r="B344" t="s">
        <v>343</v>
      </c>
      <c r="C344" t="str">
        <f>HYPERLINK("https://talan.bank.gov.ua/get-user-certificate/CYPdI8GTMG7np8nSXhSe","Завантажити сертифікат")</f>
        <v>Завантажити сертифікат</v>
      </c>
    </row>
    <row r="345" spans="1:3" x14ac:dyDescent="0.3">
      <c r="A345">
        <v>344</v>
      </c>
      <c r="B345" t="s">
        <v>344</v>
      </c>
      <c r="C345" t="str">
        <f>HYPERLINK("https://talan.bank.gov.ua/get-user-certificate/CYPdI-eocENMnFgXqkT6","Завантажити сертифікат")</f>
        <v>Завантажити сертифікат</v>
      </c>
    </row>
    <row r="346" spans="1:3" x14ac:dyDescent="0.3">
      <c r="A346">
        <v>345</v>
      </c>
      <c r="B346" t="s">
        <v>345</v>
      </c>
      <c r="C346" t="str">
        <f>HYPERLINK("https://talan.bank.gov.ua/get-user-certificate/CYPdINaN_cbfnF_yKGUw","Завантажити сертифікат")</f>
        <v>Завантажити сертифікат</v>
      </c>
    </row>
    <row r="347" spans="1:3" x14ac:dyDescent="0.3">
      <c r="A347">
        <v>346</v>
      </c>
      <c r="B347" t="s">
        <v>346</v>
      </c>
      <c r="C347" t="str">
        <f>HYPERLINK("https://talan.bank.gov.ua/get-user-certificate/CYPdIyFqUXX2vK8-JbdW","Завантажити сертифікат")</f>
        <v>Завантажити сертифікат</v>
      </c>
    </row>
    <row r="348" spans="1:3" x14ac:dyDescent="0.3">
      <c r="A348">
        <v>347</v>
      </c>
      <c r="B348" t="s">
        <v>347</v>
      </c>
      <c r="C348" t="str">
        <f>HYPERLINK("https://talan.bank.gov.ua/get-user-certificate/CYPdIDS0UR8kgPsSnxa_","Завантажити сертифікат")</f>
        <v>Завантажити сертифікат</v>
      </c>
    </row>
    <row r="349" spans="1:3" x14ac:dyDescent="0.3">
      <c r="A349">
        <v>348</v>
      </c>
      <c r="B349" t="s">
        <v>348</v>
      </c>
      <c r="C349" t="str">
        <f>HYPERLINK("https://talan.bank.gov.ua/get-user-certificate/CYPdIyWrOKBW8AhGuFzj","Завантажити сертифікат")</f>
        <v>Завантажити сертифікат</v>
      </c>
    </row>
    <row r="350" spans="1:3" x14ac:dyDescent="0.3">
      <c r="A350">
        <v>349</v>
      </c>
      <c r="B350" t="s">
        <v>349</v>
      </c>
      <c r="C350" t="str">
        <f>HYPERLINK("https://talan.bank.gov.ua/get-user-certificate/CYPdIX6WmAQMUV5OZzUH","Завантажити сертифікат")</f>
        <v>Завантажити сертифікат</v>
      </c>
    </row>
    <row r="351" spans="1:3" x14ac:dyDescent="0.3">
      <c r="A351">
        <v>350</v>
      </c>
      <c r="B351" t="s">
        <v>350</v>
      </c>
      <c r="C351" t="str">
        <f>HYPERLINK("https://talan.bank.gov.ua/get-user-certificate/CYPdIICToh1oLbGsJRpm","Завантажити сертифікат")</f>
        <v>Завантажити сертифікат</v>
      </c>
    </row>
    <row r="352" spans="1:3" x14ac:dyDescent="0.3">
      <c r="A352">
        <v>351</v>
      </c>
      <c r="B352" t="s">
        <v>351</v>
      </c>
      <c r="C352" t="str">
        <f>HYPERLINK("https://talan.bank.gov.ua/get-user-certificate/CYPdIrDKywwwPiZzSL2G","Завантажити сертифікат")</f>
        <v>Завантажити сертифікат</v>
      </c>
    </row>
    <row r="353" spans="1:3" x14ac:dyDescent="0.3">
      <c r="A353">
        <v>352</v>
      </c>
      <c r="B353" t="s">
        <v>352</v>
      </c>
      <c r="C353" t="str">
        <f>HYPERLINK("https://talan.bank.gov.ua/get-user-certificate/CYPdIG_KGWYQpvODlTEt","Завантажити сертифікат")</f>
        <v>Завантажити сертифікат</v>
      </c>
    </row>
    <row r="354" spans="1:3" x14ac:dyDescent="0.3">
      <c r="A354">
        <v>353</v>
      </c>
      <c r="B354" t="s">
        <v>353</v>
      </c>
      <c r="C354" t="str">
        <f>HYPERLINK("https://talan.bank.gov.ua/get-user-certificate/CYPdI6J-8fm9aRcsRLm9","Завантажити сертифікат")</f>
        <v>Завантажити сертифікат</v>
      </c>
    </row>
    <row r="355" spans="1:3" x14ac:dyDescent="0.3">
      <c r="A355">
        <v>354</v>
      </c>
      <c r="B355" t="s">
        <v>354</v>
      </c>
      <c r="C355" t="str">
        <f>HYPERLINK("https://talan.bank.gov.ua/get-user-certificate/CYPdIsl_xifqz-E7Rnkg","Завантажити сертифікат")</f>
        <v>Завантажити сертифікат</v>
      </c>
    </row>
    <row r="356" spans="1:3" x14ac:dyDescent="0.3">
      <c r="A356">
        <v>355</v>
      </c>
      <c r="B356" t="s">
        <v>355</v>
      </c>
      <c r="C356" t="str">
        <f>HYPERLINK("https://talan.bank.gov.ua/get-user-certificate/CYPdIBIs__AgFHfZPdlq","Завантажити сертифікат")</f>
        <v>Завантажити сертифікат</v>
      </c>
    </row>
    <row r="357" spans="1:3" x14ac:dyDescent="0.3">
      <c r="A357">
        <v>356</v>
      </c>
      <c r="B357" t="s">
        <v>356</v>
      </c>
      <c r="C357" t="str">
        <f>HYPERLINK("https://talan.bank.gov.ua/get-user-certificate/CYPdIxSiZ0VEKFXxvI-0","Завантажити сертифікат")</f>
        <v>Завантажити сертифікат</v>
      </c>
    </row>
    <row r="358" spans="1:3" x14ac:dyDescent="0.3">
      <c r="A358">
        <v>357</v>
      </c>
      <c r="B358" t="s">
        <v>357</v>
      </c>
      <c r="C358" t="str">
        <f>HYPERLINK("https://talan.bank.gov.ua/get-user-certificate/CYPdIQCpp99LB17iKsRN","Завантажити сертифікат")</f>
        <v>Завантажити сертифікат</v>
      </c>
    </row>
    <row r="359" spans="1:3" x14ac:dyDescent="0.3">
      <c r="A359">
        <v>358</v>
      </c>
      <c r="B359" t="s">
        <v>358</v>
      </c>
      <c r="C359" t="str">
        <f>HYPERLINK("https://talan.bank.gov.ua/get-user-certificate/CYPdI6AJ7Gb7cCauz7wk","Завантажити сертифікат")</f>
        <v>Завантажити сертифікат</v>
      </c>
    </row>
    <row r="360" spans="1:3" x14ac:dyDescent="0.3">
      <c r="A360">
        <v>359</v>
      </c>
      <c r="B360" t="s">
        <v>359</v>
      </c>
      <c r="C360" t="str">
        <f>HYPERLINK("https://talan.bank.gov.ua/get-user-certificate/CYPdIOc_62YoyiiK2x3s","Завантажити сертифікат")</f>
        <v>Завантажити сертифікат</v>
      </c>
    </row>
    <row r="361" spans="1:3" x14ac:dyDescent="0.3">
      <c r="A361">
        <v>360</v>
      </c>
      <c r="B361" t="s">
        <v>360</v>
      </c>
      <c r="C361" t="str">
        <f>HYPERLINK("https://talan.bank.gov.ua/get-user-certificate/CYPdIhMqwuarftJe3IFN","Завантажити сертифікат")</f>
        <v>Завантажити сертифікат</v>
      </c>
    </row>
    <row r="362" spans="1:3" x14ac:dyDescent="0.3">
      <c r="A362">
        <v>361</v>
      </c>
      <c r="B362" t="s">
        <v>361</v>
      </c>
      <c r="C362" t="str">
        <f>HYPERLINK("https://talan.bank.gov.ua/get-user-certificate/CYPdIMsiOBaNY5DaNom5","Завантажити сертифікат")</f>
        <v>Завантажити сертифікат</v>
      </c>
    </row>
    <row r="363" spans="1:3" x14ac:dyDescent="0.3">
      <c r="A363">
        <v>362</v>
      </c>
      <c r="B363" t="s">
        <v>362</v>
      </c>
      <c r="C363" t="str">
        <f>HYPERLINK("https://talan.bank.gov.ua/get-user-certificate/CYPdIUSl_CGgA68DkQsa","Завантажити сертифікат")</f>
        <v>Завантажити сертифікат</v>
      </c>
    </row>
    <row r="364" spans="1:3" x14ac:dyDescent="0.3">
      <c r="A364">
        <v>363</v>
      </c>
      <c r="B364" t="s">
        <v>363</v>
      </c>
      <c r="C364" t="str">
        <f>HYPERLINK("https://talan.bank.gov.ua/get-user-certificate/CYPdIgRU4KGvB5LcbNl6","Завантажити сертифікат")</f>
        <v>Завантажити сертифікат</v>
      </c>
    </row>
    <row r="365" spans="1:3" x14ac:dyDescent="0.3">
      <c r="A365">
        <v>364</v>
      </c>
      <c r="B365" t="s">
        <v>364</v>
      </c>
      <c r="C365" t="str">
        <f>HYPERLINK("https://talan.bank.gov.ua/get-user-certificate/CYPdIuFyRSXH1uyhyHkY","Завантажити сертифікат")</f>
        <v>Завантажити сертифікат</v>
      </c>
    </row>
    <row r="366" spans="1:3" x14ac:dyDescent="0.3">
      <c r="A366">
        <v>365</v>
      </c>
      <c r="B366" t="s">
        <v>365</v>
      </c>
      <c r="C366" t="str">
        <f>HYPERLINK("https://talan.bank.gov.ua/get-user-certificate/CYPdIr5hMltuwxtTbBor","Завантажити сертифікат")</f>
        <v>Завантажити сертифікат</v>
      </c>
    </row>
    <row r="367" spans="1:3" x14ac:dyDescent="0.3">
      <c r="A367">
        <v>366</v>
      </c>
      <c r="B367" t="s">
        <v>366</v>
      </c>
      <c r="C367" t="str">
        <f>HYPERLINK("https://talan.bank.gov.ua/get-user-certificate/CYPdIIQVciCthdYe4L9x","Завантажити сертифікат")</f>
        <v>Завантажити сертифікат</v>
      </c>
    </row>
    <row r="368" spans="1:3" x14ac:dyDescent="0.3">
      <c r="A368">
        <v>367</v>
      </c>
      <c r="B368" t="s">
        <v>367</v>
      </c>
      <c r="C368" t="str">
        <f>HYPERLINK("https://talan.bank.gov.ua/get-user-certificate/CYPdIlPJq9pFNWlMll5H","Завантажити сертифікат")</f>
        <v>Завантажити сертифікат</v>
      </c>
    </row>
    <row r="369" spans="1:3" x14ac:dyDescent="0.3">
      <c r="A369">
        <v>368</v>
      </c>
      <c r="B369" t="s">
        <v>368</v>
      </c>
      <c r="C369" t="str">
        <f>HYPERLINK("https://talan.bank.gov.ua/get-user-certificate/CYPdINvRckdfh2thxxUX","Завантажити сертифікат")</f>
        <v>Завантажити сертифікат</v>
      </c>
    </row>
    <row r="370" spans="1:3" x14ac:dyDescent="0.3">
      <c r="A370">
        <v>369</v>
      </c>
      <c r="B370" t="s">
        <v>369</v>
      </c>
      <c r="C370" t="str">
        <f>HYPERLINK("https://talan.bank.gov.ua/get-user-certificate/CYPdI-tn5Rkq1tgx_IwJ","Завантажити сертифікат")</f>
        <v>Завантажити сертифікат</v>
      </c>
    </row>
    <row r="371" spans="1:3" x14ac:dyDescent="0.3">
      <c r="A371">
        <v>370</v>
      </c>
      <c r="B371" t="s">
        <v>370</v>
      </c>
      <c r="C371" t="str">
        <f>HYPERLINK("https://talan.bank.gov.ua/get-user-certificate/CYPdIDOzSYJmfuylBCf3","Завантажити сертифікат")</f>
        <v>Завантажити сертифікат</v>
      </c>
    </row>
    <row r="372" spans="1:3" x14ac:dyDescent="0.3">
      <c r="A372">
        <v>371</v>
      </c>
      <c r="B372" t="s">
        <v>371</v>
      </c>
      <c r="C372" t="str">
        <f>HYPERLINK("https://talan.bank.gov.ua/get-user-certificate/CYPdIeGYFwJhf1L9mFfg","Завантажити сертифікат")</f>
        <v>Завантажити сертифікат</v>
      </c>
    </row>
    <row r="373" spans="1:3" x14ac:dyDescent="0.3">
      <c r="A373">
        <v>372</v>
      </c>
      <c r="B373" t="s">
        <v>372</v>
      </c>
      <c r="C373" t="str">
        <f>HYPERLINK("https://talan.bank.gov.ua/get-user-certificate/CYPdIsKgOKFr7UOP2YNK","Завантажити сертифікат")</f>
        <v>Завантажити сертифікат</v>
      </c>
    </row>
    <row r="374" spans="1:3" x14ac:dyDescent="0.3">
      <c r="A374">
        <v>373</v>
      </c>
      <c r="B374" t="s">
        <v>373</v>
      </c>
      <c r="C374" t="str">
        <f>HYPERLINK("https://talan.bank.gov.ua/get-user-certificate/CYPdIQRv4VZ35sz4wf7G","Завантажити сертифікат")</f>
        <v>Завантажити сертифікат</v>
      </c>
    </row>
    <row r="375" spans="1:3" x14ac:dyDescent="0.3">
      <c r="A375">
        <v>374</v>
      </c>
      <c r="B375" t="s">
        <v>374</v>
      </c>
      <c r="C375" t="str">
        <f>HYPERLINK("https://talan.bank.gov.ua/get-user-certificate/CYPdI_EUQHWleQr05MQe","Завантажити сертифікат")</f>
        <v>Завантажити сертифікат</v>
      </c>
    </row>
    <row r="376" spans="1:3" x14ac:dyDescent="0.3">
      <c r="A376">
        <v>375</v>
      </c>
      <c r="B376" t="s">
        <v>375</v>
      </c>
      <c r="C376" t="str">
        <f>HYPERLINK("https://talan.bank.gov.ua/get-user-certificate/CYPdIqZSV80oIlyosiEz","Завантажити сертифікат")</f>
        <v>Завантажити сертифікат</v>
      </c>
    </row>
    <row r="377" spans="1:3" x14ac:dyDescent="0.3">
      <c r="A377">
        <v>376</v>
      </c>
      <c r="B377" t="s">
        <v>376</v>
      </c>
      <c r="C377" t="str">
        <f>HYPERLINK("https://talan.bank.gov.ua/get-user-certificate/CYPdItJOTXxtw2VitSND","Завантажити сертифікат")</f>
        <v>Завантажити сертифікат</v>
      </c>
    </row>
    <row r="378" spans="1:3" x14ac:dyDescent="0.3">
      <c r="A378">
        <v>377</v>
      </c>
      <c r="B378" t="s">
        <v>377</v>
      </c>
      <c r="C378" t="str">
        <f>HYPERLINK("https://talan.bank.gov.ua/get-user-certificate/CYPdIrVPncQDaUm9z3qk","Завантажити сертифікат")</f>
        <v>Завантажити сертифікат</v>
      </c>
    </row>
    <row r="379" spans="1:3" x14ac:dyDescent="0.3">
      <c r="A379">
        <v>378</v>
      </c>
      <c r="B379" t="s">
        <v>378</v>
      </c>
      <c r="C379" t="str">
        <f>HYPERLINK("https://talan.bank.gov.ua/get-user-certificate/CYPdIcuyuuqYKnXVbdDi","Завантажити сертифікат")</f>
        <v>Завантажити сертифікат</v>
      </c>
    </row>
    <row r="380" spans="1:3" x14ac:dyDescent="0.3">
      <c r="A380">
        <v>379</v>
      </c>
      <c r="B380" t="s">
        <v>379</v>
      </c>
      <c r="C380" t="str">
        <f>HYPERLINK("https://talan.bank.gov.ua/get-user-certificate/CYPdIDzNeuM2Aw9mVEpd","Завантажити сертифікат")</f>
        <v>Завантажити сертифікат</v>
      </c>
    </row>
    <row r="381" spans="1:3" x14ac:dyDescent="0.3">
      <c r="A381">
        <v>380</v>
      </c>
      <c r="B381" t="s">
        <v>380</v>
      </c>
      <c r="C381" t="str">
        <f>HYPERLINK("https://talan.bank.gov.ua/get-user-certificate/CYPdIk7dITLICln8mqjV","Завантажити сертифікат")</f>
        <v>Завантажити сертифікат</v>
      </c>
    </row>
    <row r="382" spans="1:3" x14ac:dyDescent="0.3">
      <c r="A382">
        <v>381</v>
      </c>
      <c r="B382" t="s">
        <v>381</v>
      </c>
      <c r="C382" t="str">
        <f>HYPERLINK("https://talan.bank.gov.ua/get-user-certificate/CYPdIolRJXgk0upPvc8w","Завантажити сертифікат")</f>
        <v>Завантажити сертифікат</v>
      </c>
    </row>
    <row r="383" spans="1:3" x14ac:dyDescent="0.3">
      <c r="A383">
        <v>382</v>
      </c>
      <c r="B383" t="s">
        <v>382</v>
      </c>
      <c r="C383" t="str">
        <f>HYPERLINK("https://talan.bank.gov.ua/get-user-certificate/CYPdIIiWyewkNhd5lv7m","Завантажити сертифікат")</f>
        <v>Завантажити сертифікат</v>
      </c>
    </row>
    <row r="384" spans="1:3" x14ac:dyDescent="0.3">
      <c r="A384">
        <v>383</v>
      </c>
      <c r="B384" t="s">
        <v>383</v>
      </c>
      <c r="C384" t="str">
        <f>HYPERLINK("https://talan.bank.gov.ua/get-user-certificate/CYPdIAZ0-MR1Neiq9x4m","Завантажити сертифікат")</f>
        <v>Завантажити сертифікат</v>
      </c>
    </row>
    <row r="385" spans="1:3" x14ac:dyDescent="0.3">
      <c r="A385">
        <v>384</v>
      </c>
      <c r="B385" t="s">
        <v>384</v>
      </c>
      <c r="C385" t="str">
        <f>HYPERLINK("https://talan.bank.gov.ua/get-user-certificate/CYPdICZ_ZpVQ9hsXfput","Завантажити сертифікат")</f>
        <v>Завантажити сертифікат</v>
      </c>
    </row>
    <row r="386" spans="1:3" x14ac:dyDescent="0.3">
      <c r="A386">
        <v>385</v>
      </c>
      <c r="B386" t="s">
        <v>385</v>
      </c>
      <c r="C386" t="str">
        <f>HYPERLINK("https://talan.bank.gov.ua/get-user-certificate/CYPdIazapG_h1H-p2tWW","Завантажити сертифікат")</f>
        <v>Завантажити сертифікат</v>
      </c>
    </row>
    <row r="387" spans="1:3" x14ac:dyDescent="0.3">
      <c r="A387">
        <v>386</v>
      </c>
      <c r="B387" t="s">
        <v>386</v>
      </c>
      <c r="C387" t="str">
        <f>HYPERLINK("https://talan.bank.gov.ua/get-user-certificate/CYPdI9tI7d8A0G3tVavC","Завантажити сертифікат")</f>
        <v>Завантажити сертифікат</v>
      </c>
    </row>
    <row r="388" spans="1:3" x14ac:dyDescent="0.3">
      <c r="A388">
        <v>387</v>
      </c>
      <c r="B388" t="s">
        <v>387</v>
      </c>
      <c r="C388" t="str">
        <f>HYPERLINK("https://talan.bank.gov.ua/get-user-certificate/CYPdIpZ_9QX9A0TlKSXz","Завантажити сертифікат")</f>
        <v>Завантажити сертифікат</v>
      </c>
    </row>
    <row r="389" spans="1:3" x14ac:dyDescent="0.3">
      <c r="A389">
        <v>388</v>
      </c>
      <c r="B389" t="s">
        <v>388</v>
      </c>
      <c r="C389" t="str">
        <f>HYPERLINK("https://talan.bank.gov.ua/get-user-certificate/CYPdIvmlPlmHCQHv3xoH","Завантажити сертифікат")</f>
        <v>Завантажити сертифікат</v>
      </c>
    </row>
    <row r="390" spans="1:3" x14ac:dyDescent="0.3">
      <c r="A390">
        <v>389</v>
      </c>
      <c r="B390" t="s">
        <v>389</v>
      </c>
      <c r="C390" t="str">
        <f>HYPERLINK("https://talan.bank.gov.ua/get-user-certificate/CYPdIampRd9o_3C_7gTG","Завантажити сертифікат")</f>
        <v>Завантажити сертифікат</v>
      </c>
    </row>
    <row r="391" spans="1:3" x14ac:dyDescent="0.3">
      <c r="A391">
        <v>390</v>
      </c>
      <c r="B391" t="s">
        <v>390</v>
      </c>
      <c r="C391" t="str">
        <f>HYPERLINK("https://talan.bank.gov.ua/get-user-certificate/CYPdIH_Pk3Pgmn9f3dCE","Завантажити сертифікат")</f>
        <v>Завантажити сертифікат</v>
      </c>
    </row>
    <row r="392" spans="1:3" x14ac:dyDescent="0.3">
      <c r="A392">
        <v>391</v>
      </c>
      <c r="B392" t="s">
        <v>391</v>
      </c>
      <c r="C392" t="str">
        <f>HYPERLINK("https://talan.bank.gov.ua/get-user-certificate/CYPdI8lUC_bwq6BBfGOL","Завантажити сертифікат")</f>
        <v>Завантажити сертифікат</v>
      </c>
    </row>
    <row r="393" spans="1:3" x14ac:dyDescent="0.3">
      <c r="A393">
        <v>392</v>
      </c>
      <c r="B393" t="s">
        <v>392</v>
      </c>
      <c r="C393" t="str">
        <f>HYPERLINK("https://talan.bank.gov.ua/get-user-certificate/CYPdIivde4jAXovVGZXJ","Завантажити сертифікат")</f>
        <v>Завантажити сертифікат</v>
      </c>
    </row>
    <row r="394" spans="1:3" x14ac:dyDescent="0.3">
      <c r="A394">
        <v>393</v>
      </c>
      <c r="B394" t="s">
        <v>393</v>
      </c>
      <c r="C394" t="str">
        <f>HYPERLINK("https://talan.bank.gov.ua/get-user-certificate/CYPdIkAG9_ZoKNQPCvW3","Завантажити сертифікат")</f>
        <v>Завантажити сертифікат</v>
      </c>
    </row>
    <row r="395" spans="1:3" x14ac:dyDescent="0.3">
      <c r="A395">
        <v>394</v>
      </c>
      <c r="B395" t="s">
        <v>394</v>
      </c>
      <c r="C395" t="str">
        <f>HYPERLINK("https://talan.bank.gov.ua/get-user-certificate/CYPdIv17nnsZe5-ugnze","Завантажити сертифікат")</f>
        <v>Завантажити сертифікат</v>
      </c>
    </row>
    <row r="396" spans="1:3" x14ac:dyDescent="0.3">
      <c r="A396">
        <v>395</v>
      </c>
      <c r="B396" t="s">
        <v>395</v>
      </c>
      <c r="C396" t="str">
        <f>HYPERLINK("https://talan.bank.gov.ua/get-user-certificate/CYPdIkNKUtOBW8xwcMvP","Завантажити сертифікат")</f>
        <v>Завантажити сертифікат</v>
      </c>
    </row>
    <row r="397" spans="1:3" x14ac:dyDescent="0.3">
      <c r="A397">
        <v>396</v>
      </c>
      <c r="B397" t="s">
        <v>396</v>
      </c>
      <c r="C397" t="str">
        <f>HYPERLINK("https://talan.bank.gov.ua/get-user-certificate/CYPdIBqTJ5f9_H-Ey67n","Завантажити сертифікат")</f>
        <v>Завантажити сертифікат</v>
      </c>
    </row>
    <row r="398" spans="1:3" x14ac:dyDescent="0.3">
      <c r="A398">
        <v>397</v>
      </c>
      <c r="B398" t="s">
        <v>397</v>
      </c>
      <c r="C398" t="str">
        <f>HYPERLINK("https://talan.bank.gov.ua/get-user-certificate/CYPdI9rcHdyYjto9GQE9","Завантажити сертифікат")</f>
        <v>Завантажити сертифікат</v>
      </c>
    </row>
    <row r="399" spans="1:3" x14ac:dyDescent="0.3">
      <c r="A399">
        <v>398</v>
      </c>
      <c r="B399" t="s">
        <v>398</v>
      </c>
      <c r="C399" t="str">
        <f>HYPERLINK("https://talan.bank.gov.ua/get-user-certificate/CYPdIG8nFznW8DfiYDVg","Завантажити сертифікат")</f>
        <v>Завантажити сертифікат</v>
      </c>
    </row>
    <row r="400" spans="1:3" x14ac:dyDescent="0.3">
      <c r="A400">
        <v>399</v>
      </c>
      <c r="B400" t="s">
        <v>399</v>
      </c>
      <c r="C400" t="str">
        <f>HYPERLINK("https://talan.bank.gov.ua/get-user-certificate/CYPdImgDmJhXeWV3gev7","Завантажити сертифікат")</f>
        <v>Завантажити сертифікат</v>
      </c>
    </row>
    <row r="401" spans="1:3" x14ac:dyDescent="0.3">
      <c r="A401">
        <v>400</v>
      </c>
      <c r="B401" t="s">
        <v>134</v>
      </c>
      <c r="C401" t="str">
        <f>HYPERLINK("https://talan.bank.gov.ua/get-user-certificate/CYPdIpLcXprdrmLMzLHd","Завантажити сертифікат")</f>
        <v>Завантажити сертифікат</v>
      </c>
    </row>
    <row r="402" spans="1:3" x14ac:dyDescent="0.3">
      <c r="A402">
        <v>401</v>
      </c>
      <c r="B402" t="s">
        <v>400</v>
      </c>
      <c r="C402" t="str">
        <f>HYPERLINK("https://talan.bank.gov.ua/get-user-certificate/CYPdIlp4vavYKVpXrWNz","Завантажити сертифікат")</f>
        <v>Завантажити сертифікат</v>
      </c>
    </row>
    <row r="403" spans="1:3" x14ac:dyDescent="0.3">
      <c r="A403">
        <v>402</v>
      </c>
      <c r="B403" t="s">
        <v>401</v>
      </c>
      <c r="C403" t="str">
        <f>HYPERLINK("https://talan.bank.gov.ua/get-user-certificate/CYPdI5zEDbtNxKgRWHat","Завантажити сертифікат")</f>
        <v>Завантажити сертифікат</v>
      </c>
    </row>
    <row r="404" spans="1:3" x14ac:dyDescent="0.3">
      <c r="A404">
        <v>403</v>
      </c>
      <c r="B404" t="s">
        <v>402</v>
      </c>
      <c r="C404" t="str">
        <f>HYPERLINK("https://talan.bank.gov.ua/get-user-certificate/CYPdIQd5lIGkSXo8oPDK","Завантажити сертифікат")</f>
        <v>Завантажити сертифікат</v>
      </c>
    </row>
    <row r="405" spans="1:3" x14ac:dyDescent="0.3">
      <c r="A405">
        <v>404</v>
      </c>
      <c r="B405" t="s">
        <v>403</v>
      </c>
      <c r="C405" t="str">
        <f>HYPERLINK("https://talan.bank.gov.ua/get-user-certificate/CYPdIGp8q-jaVUF6IzKZ","Завантажити сертифікат")</f>
        <v>Завантажити сертифікат</v>
      </c>
    </row>
    <row r="406" spans="1:3" x14ac:dyDescent="0.3">
      <c r="A406">
        <v>405</v>
      </c>
      <c r="B406" t="s">
        <v>404</v>
      </c>
      <c r="C406" t="str">
        <f>HYPERLINK("https://talan.bank.gov.ua/get-user-certificate/CYPdIIlz65tpKlDCp7Q-","Завантажити сертифікат")</f>
        <v>Завантажити сертифікат</v>
      </c>
    </row>
    <row r="407" spans="1:3" x14ac:dyDescent="0.3">
      <c r="A407">
        <v>406</v>
      </c>
      <c r="B407" t="s">
        <v>405</v>
      </c>
      <c r="C407" t="str">
        <f>HYPERLINK("https://talan.bank.gov.ua/get-user-certificate/CYPdID66BHNcCokQXnlY","Завантажити сертифікат")</f>
        <v>Завантажити сертифікат</v>
      </c>
    </row>
    <row r="408" spans="1:3" x14ac:dyDescent="0.3">
      <c r="A408">
        <v>407</v>
      </c>
      <c r="B408" t="s">
        <v>406</v>
      </c>
      <c r="C408" t="str">
        <f>HYPERLINK("https://talan.bank.gov.ua/get-user-certificate/CYPdIP0yyz2DwPLJcVwz","Завантажити сертифікат")</f>
        <v>Завантажити сертифікат</v>
      </c>
    </row>
    <row r="409" spans="1:3" x14ac:dyDescent="0.3">
      <c r="A409">
        <v>408</v>
      </c>
      <c r="B409" t="s">
        <v>407</v>
      </c>
      <c r="C409" t="str">
        <f>HYPERLINK("https://talan.bank.gov.ua/get-user-certificate/CYPdI42WrDBh_vdZwMuw","Завантажити сертифікат")</f>
        <v>Завантажити сертифікат</v>
      </c>
    </row>
    <row r="410" spans="1:3" x14ac:dyDescent="0.3">
      <c r="A410">
        <v>409</v>
      </c>
      <c r="B410" t="s">
        <v>408</v>
      </c>
      <c r="C410" t="str">
        <f>HYPERLINK("https://talan.bank.gov.ua/get-user-certificate/CYPdIF_vTbfY23VGT5KL","Завантажити сертифікат")</f>
        <v>Завантажити сертифікат</v>
      </c>
    </row>
    <row r="411" spans="1:3" x14ac:dyDescent="0.3">
      <c r="A411">
        <v>410</v>
      </c>
      <c r="B411" t="s">
        <v>409</v>
      </c>
      <c r="C411" t="str">
        <f>HYPERLINK("https://talan.bank.gov.ua/get-user-certificate/CYPdIrNEf6XRWl-kWWeU","Завантажити сертифікат")</f>
        <v>Завантажити сертифікат</v>
      </c>
    </row>
    <row r="412" spans="1:3" x14ac:dyDescent="0.3">
      <c r="A412">
        <v>411</v>
      </c>
      <c r="B412" t="s">
        <v>410</v>
      </c>
      <c r="C412" t="str">
        <f>HYPERLINK("https://talan.bank.gov.ua/get-user-certificate/CYPdIbr95Gy03RIvnQ_i","Завантажити сертифікат")</f>
        <v>Завантажити сертифікат</v>
      </c>
    </row>
    <row r="413" spans="1:3" x14ac:dyDescent="0.3">
      <c r="A413">
        <v>412</v>
      </c>
      <c r="B413" t="s">
        <v>411</v>
      </c>
      <c r="C413" t="str">
        <f>HYPERLINK("https://talan.bank.gov.ua/get-user-certificate/CYPdIigK20jfaFYUnb8-","Завантажити сертифікат")</f>
        <v>Завантажити сертифікат</v>
      </c>
    </row>
    <row r="414" spans="1:3" x14ac:dyDescent="0.3">
      <c r="A414">
        <v>413</v>
      </c>
      <c r="B414" t="s">
        <v>412</v>
      </c>
      <c r="C414" t="str">
        <f>HYPERLINK("https://talan.bank.gov.ua/get-user-certificate/CYPdI90PqH6BGEwzBB5M","Завантажити сертифікат")</f>
        <v>Завантажити сертифікат</v>
      </c>
    </row>
    <row r="415" spans="1:3" x14ac:dyDescent="0.3">
      <c r="A415">
        <v>414</v>
      </c>
      <c r="B415" t="s">
        <v>413</v>
      </c>
      <c r="C415" t="str">
        <f>HYPERLINK("https://talan.bank.gov.ua/get-user-certificate/CYPdIlN0X2nVzAD2mKAb","Завантажити сертифікат")</f>
        <v>Завантажити сертифікат</v>
      </c>
    </row>
    <row r="416" spans="1:3" x14ac:dyDescent="0.3">
      <c r="A416">
        <v>415</v>
      </c>
      <c r="B416" t="s">
        <v>414</v>
      </c>
      <c r="C416" t="str">
        <f>HYPERLINK("https://talan.bank.gov.ua/get-user-certificate/CYPdIwaiVAN1Dz4IHbWI","Завантажити сертифікат")</f>
        <v>Завантажити сертифікат</v>
      </c>
    </row>
    <row r="417" spans="1:3" x14ac:dyDescent="0.3">
      <c r="A417">
        <v>416</v>
      </c>
      <c r="B417" t="s">
        <v>415</v>
      </c>
      <c r="C417" t="str">
        <f>HYPERLINK("https://talan.bank.gov.ua/get-user-certificate/CYPdIr12SVoavFti_urn","Завантажити сертифікат")</f>
        <v>Завантажити сертифікат</v>
      </c>
    </row>
    <row r="418" spans="1:3" x14ac:dyDescent="0.3">
      <c r="A418">
        <v>417</v>
      </c>
      <c r="B418" t="s">
        <v>416</v>
      </c>
      <c r="C418" t="str">
        <f>HYPERLINK("https://talan.bank.gov.ua/get-user-certificate/CYPdIZQfk6sVXe3Hh1y5","Завантажити сертифікат")</f>
        <v>Завантажити сертифікат</v>
      </c>
    </row>
    <row r="419" spans="1:3" x14ac:dyDescent="0.3">
      <c r="A419">
        <v>418</v>
      </c>
      <c r="B419" t="s">
        <v>417</v>
      </c>
      <c r="C419" t="str">
        <f>HYPERLINK("https://talan.bank.gov.ua/get-user-certificate/CYPdIqDqHKzmkjdSVw47","Завантажити сертифікат")</f>
        <v>Завантажити сертифікат</v>
      </c>
    </row>
    <row r="420" spans="1:3" x14ac:dyDescent="0.3">
      <c r="A420">
        <v>419</v>
      </c>
      <c r="B420" t="s">
        <v>418</v>
      </c>
      <c r="C420" t="str">
        <f>HYPERLINK("https://talan.bank.gov.ua/get-user-certificate/CYPdIX-z2lVoKcSMVNnS","Завантажити сертифікат")</f>
        <v>Завантажити сертифікат</v>
      </c>
    </row>
    <row r="421" spans="1:3" x14ac:dyDescent="0.3">
      <c r="A421">
        <v>420</v>
      </c>
      <c r="B421" t="s">
        <v>419</v>
      </c>
      <c r="C421" t="str">
        <f>HYPERLINK("https://talan.bank.gov.ua/get-user-certificate/CYPdIs1GG6Nhl2CR5rpD","Завантажити сертифікат")</f>
        <v>Завантажити сертифікат</v>
      </c>
    </row>
    <row r="422" spans="1:3" x14ac:dyDescent="0.3">
      <c r="A422">
        <v>421</v>
      </c>
      <c r="B422" t="s">
        <v>420</v>
      </c>
      <c r="C422" t="str">
        <f>HYPERLINK("https://talan.bank.gov.ua/get-user-certificate/CYPdIDTSM9gE_mB5QDGH","Завантажити сертифікат")</f>
        <v>Завантажити сертифікат</v>
      </c>
    </row>
    <row r="423" spans="1:3" x14ac:dyDescent="0.3">
      <c r="A423">
        <v>422</v>
      </c>
      <c r="B423" t="s">
        <v>421</v>
      </c>
      <c r="C423" t="str">
        <f>HYPERLINK("https://talan.bank.gov.ua/get-user-certificate/CYPdIQMOb6pOoqt6UW32","Завантажити сертифікат")</f>
        <v>Завантажити сертифікат</v>
      </c>
    </row>
    <row r="424" spans="1:3" x14ac:dyDescent="0.3">
      <c r="A424">
        <v>423</v>
      </c>
      <c r="B424" t="s">
        <v>422</v>
      </c>
      <c r="C424" t="str">
        <f>HYPERLINK("https://talan.bank.gov.ua/get-user-certificate/CYPdIMgUA1idtVZwWjJO","Завантажити сертифікат")</f>
        <v>Завантажити сертифікат</v>
      </c>
    </row>
    <row r="425" spans="1:3" x14ac:dyDescent="0.3">
      <c r="A425">
        <v>424</v>
      </c>
      <c r="B425" t="s">
        <v>423</v>
      </c>
      <c r="C425" t="str">
        <f>HYPERLINK("https://talan.bank.gov.ua/get-user-certificate/CYPdImti9n6RyUq1tuv-","Завантажити сертифікат")</f>
        <v>Завантажити сертифікат</v>
      </c>
    </row>
    <row r="426" spans="1:3" x14ac:dyDescent="0.3">
      <c r="A426">
        <v>425</v>
      </c>
      <c r="B426" t="s">
        <v>424</v>
      </c>
      <c r="C426" t="str">
        <f>HYPERLINK("https://talan.bank.gov.ua/get-user-certificate/CYPdIl-SfJhaL--dH70Z","Завантажити сертифікат")</f>
        <v>Завантажити сертифікат</v>
      </c>
    </row>
    <row r="427" spans="1:3" x14ac:dyDescent="0.3">
      <c r="A427">
        <v>426</v>
      </c>
      <c r="B427" t="s">
        <v>425</v>
      </c>
      <c r="C427" t="str">
        <f>HYPERLINK("https://talan.bank.gov.ua/get-user-certificate/CYPdI4WEWZcNu0CCMTUZ","Завантажити сертифікат")</f>
        <v>Завантажити сертифікат</v>
      </c>
    </row>
    <row r="428" spans="1:3" x14ac:dyDescent="0.3">
      <c r="A428">
        <v>427</v>
      </c>
      <c r="B428" t="s">
        <v>426</v>
      </c>
      <c r="C428" t="str">
        <f>HYPERLINK("https://talan.bank.gov.ua/get-user-certificate/CYPdIuFNNDIUQ8aMkBao","Завантажити сертифікат")</f>
        <v>Завантажити сертифікат</v>
      </c>
    </row>
    <row r="429" spans="1:3" x14ac:dyDescent="0.3">
      <c r="A429">
        <v>428</v>
      </c>
      <c r="B429" t="s">
        <v>427</v>
      </c>
      <c r="C429" t="str">
        <f>HYPERLINK("https://talan.bank.gov.ua/get-user-certificate/CYPdIqA7SH6aexhEksgY","Завантажити сертифікат")</f>
        <v>Завантажити сертифікат</v>
      </c>
    </row>
    <row r="430" spans="1:3" x14ac:dyDescent="0.3">
      <c r="A430">
        <v>429</v>
      </c>
      <c r="B430" t="s">
        <v>428</v>
      </c>
      <c r="C430" t="str">
        <f>HYPERLINK("https://talan.bank.gov.ua/get-user-certificate/CYPdIuoM3QqupvmneTd0","Завантажити сертифікат")</f>
        <v>Завантажити сертифікат</v>
      </c>
    </row>
    <row r="431" spans="1:3" x14ac:dyDescent="0.3">
      <c r="A431">
        <v>430</v>
      </c>
      <c r="B431" t="s">
        <v>429</v>
      </c>
      <c r="C431" t="str">
        <f>HYPERLINK("https://talan.bank.gov.ua/get-user-certificate/CYPdIF_6JfcVXgU4T6tT","Завантажити сертифікат")</f>
        <v>Завантажити сертифікат</v>
      </c>
    </row>
    <row r="432" spans="1:3" x14ac:dyDescent="0.3">
      <c r="A432">
        <v>431</v>
      </c>
      <c r="B432" t="s">
        <v>430</v>
      </c>
      <c r="C432" t="str">
        <f>HYPERLINK("https://talan.bank.gov.ua/get-user-certificate/CYPdImrxAeEwvBNIaS6i","Завантажити сертифікат")</f>
        <v>Завантажити сертифікат</v>
      </c>
    </row>
    <row r="433" spans="1:3" x14ac:dyDescent="0.3">
      <c r="A433">
        <v>432</v>
      </c>
      <c r="B433" t="s">
        <v>431</v>
      </c>
      <c r="C433" t="str">
        <f>HYPERLINK("https://talan.bank.gov.ua/get-user-certificate/CYPdIYIn-iaAugMZCMO9","Завантажити сертифікат")</f>
        <v>Завантажити сертифікат</v>
      </c>
    </row>
    <row r="434" spans="1:3" x14ac:dyDescent="0.3">
      <c r="A434">
        <v>433</v>
      </c>
      <c r="B434" t="s">
        <v>432</v>
      </c>
      <c r="C434" t="str">
        <f>HYPERLINK("https://talan.bank.gov.ua/get-user-certificate/CYPdIh1WqjS9XhSnu0nE","Завантажити сертифікат")</f>
        <v>Завантажити сертифікат</v>
      </c>
    </row>
    <row r="435" spans="1:3" x14ac:dyDescent="0.3">
      <c r="A435">
        <v>434</v>
      </c>
      <c r="B435" t="s">
        <v>433</v>
      </c>
      <c r="C435" t="str">
        <f>HYPERLINK("https://talan.bank.gov.ua/get-user-certificate/CYPdIRR-K8qjWoeIzAvQ","Завантажити сертифікат")</f>
        <v>Завантажити сертифікат</v>
      </c>
    </row>
    <row r="436" spans="1:3" x14ac:dyDescent="0.3">
      <c r="A436">
        <v>435</v>
      </c>
      <c r="B436" t="s">
        <v>434</v>
      </c>
      <c r="C436" t="str">
        <f>HYPERLINK("https://talan.bank.gov.ua/get-user-certificate/CYPdIGDjoj64TQk4DjXh","Завантажити сертифікат")</f>
        <v>Завантажити сертифікат</v>
      </c>
    </row>
    <row r="437" spans="1:3" x14ac:dyDescent="0.3">
      <c r="A437">
        <v>436</v>
      </c>
      <c r="B437" t="s">
        <v>435</v>
      </c>
      <c r="C437" t="str">
        <f>HYPERLINK("https://talan.bank.gov.ua/get-user-certificate/CYPdIq-W08vcDslgWRN4","Завантажити сертифікат")</f>
        <v>Завантажити сертифікат</v>
      </c>
    </row>
    <row r="438" spans="1:3" x14ac:dyDescent="0.3">
      <c r="A438">
        <v>437</v>
      </c>
      <c r="B438" t="s">
        <v>436</v>
      </c>
      <c r="C438" t="str">
        <f>HYPERLINK("https://talan.bank.gov.ua/get-user-certificate/CYPdIVhHWzjOzTOk5nxG","Завантажити сертифікат")</f>
        <v>Завантажити сертифікат</v>
      </c>
    </row>
    <row r="439" spans="1:3" x14ac:dyDescent="0.3">
      <c r="A439">
        <v>438</v>
      </c>
      <c r="B439" t="s">
        <v>437</v>
      </c>
      <c r="C439" t="str">
        <f>HYPERLINK("https://talan.bank.gov.ua/get-user-certificate/CYPdI28lDS1m_-reOxNf","Завантажити сертифікат")</f>
        <v>Завантажити сертифікат</v>
      </c>
    </row>
    <row r="440" spans="1:3" x14ac:dyDescent="0.3">
      <c r="A440">
        <v>439</v>
      </c>
      <c r="B440" t="s">
        <v>438</v>
      </c>
      <c r="C440" t="str">
        <f>HYPERLINK("https://talan.bank.gov.ua/get-user-certificate/CYPdIYMgMJ5Ei6FwOYOI","Завантажити сертифікат")</f>
        <v>Завантажити сертифікат</v>
      </c>
    </row>
    <row r="441" spans="1:3" x14ac:dyDescent="0.3">
      <c r="A441">
        <v>440</v>
      </c>
      <c r="B441" t="s">
        <v>439</v>
      </c>
      <c r="C441" t="str">
        <f>HYPERLINK("https://talan.bank.gov.ua/get-user-certificate/CYPdI4X7_Gykhx6-OwTf","Завантажити сертифікат")</f>
        <v>Завантажити сертифікат</v>
      </c>
    </row>
    <row r="442" spans="1:3" x14ac:dyDescent="0.3">
      <c r="A442">
        <v>441</v>
      </c>
      <c r="B442" t="s">
        <v>440</v>
      </c>
      <c r="C442" t="str">
        <f>HYPERLINK("https://talan.bank.gov.ua/get-user-certificate/CYPdIXfFHETgAaz-8-Pg","Завантажити сертифікат")</f>
        <v>Завантажити сертифікат</v>
      </c>
    </row>
    <row r="443" spans="1:3" x14ac:dyDescent="0.3">
      <c r="A443">
        <v>442</v>
      </c>
      <c r="B443" t="s">
        <v>441</v>
      </c>
      <c r="C443" t="str">
        <f>HYPERLINK("https://talan.bank.gov.ua/get-user-certificate/CYPdImIOXZVGYmjz3WS7","Завантажити сертифікат")</f>
        <v>Завантажити сертифікат</v>
      </c>
    </row>
    <row r="444" spans="1:3" x14ac:dyDescent="0.3">
      <c r="A444">
        <v>443</v>
      </c>
      <c r="B444" t="s">
        <v>442</v>
      </c>
      <c r="C444" t="str">
        <f>HYPERLINK("https://talan.bank.gov.ua/get-user-certificate/CYPdInhvuy2lE5M_JPCb","Завантажити сертифікат")</f>
        <v>Завантажити сертифікат</v>
      </c>
    </row>
    <row r="445" spans="1:3" x14ac:dyDescent="0.3">
      <c r="A445">
        <v>444</v>
      </c>
      <c r="B445" t="s">
        <v>443</v>
      </c>
      <c r="C445" t="str">
        <f>HYPERLINK("https://talan.bank.gov.ua/get-user-certificate/CYPdIQ2RTmVVeHsAzNzI","Завантажити сертифікат")</f>
        <v>Завантажити сертифікат</v>
      </c>
    </row>
    <row r="446" spans="1:3" x14ac:dyDescent="0.3">
      <c r="A446">
        <v>445</v>
      </c>
      <c r="B446" t="s">
        <v>444</v>
      </c>
      <c r="C446" t="str">
        <f>HYPERLINK("https://talan.bank.gov.ua/get-user-certificate/CYPdIX_iJmlvCuD-5LnS","Завантажити сертифікат")</f>
        <v>Завантажити сертифікат</v>
      </c>
    </row>
    <row r="447" spans="1:3" x14ac:dyDescent="0.3">
      <c r="A447">
        <v>446</v>
      </c>
      <c r="B447" t="s">
        <v>445</v>
      </c>
      <c r="C447" t="str">
        <f>HYPERLINK("https://talan.bank.gov.ua/get-user-certificate/CYPdIXtery8X0r57AR76","Завантажити сертифікат")</f>
        <v>Завантажити сертифікат</v>
      </c>
    </row>
    <row r="448" spans="1:3" x14ac:dyDescent="0.3">
      <c r="A448">
        <v>447</v>
      </c>
      <c r="B448" t="s">
        <v>446</v>
      </c>
      <c r="C448" t="str">
        <f>HYPERLINK("https://talan.bank.gov.ua/get-user-certificate/CYPdI5QNambvn1waCoyq","Завантажити сертифікат")</f>
        <v>Завантажити сертифікат</v>
      </c>
    </row>
    <row r="449" spans="1:3" x14ac:dyDescent="0.3">
      <c r="A449">
        <v>448</v>
      </c>
      <c r="B449" t="s">
        <v>447</v>
      </c>
      <c r="C449" t="str">
        <f>HYPERLINK("https://talan.bank.gov.ua/get-user-certificate/CYPdIZWg8qheyZMWVDgS","Завантажити сертифікат")</f>
        <v>Завантажити сертифікат</v>
      </c>
    </row>
    <row r="450" spans="1:3" x14ac:dyDescent="0.3">
      <c r="A450">
        <v>449</v>
      </c>
      <c r="B450" t="s">
        <v>448</v>
      </c>
      <c r="C450" t="str">
        <f>HYPERLINK("https://talan.bank.gov.ua/get-user-certificate/CYPdIQkz-81o-qa-2MFZ","Завантажити сертифікат")</f>
        <v>Завантажити сертифікат</v>
      </c>
    </row>
    <row r="451" spans="1:3" x14ac:dyDescent="0.3">
      <c r="A451">
        <v>450</v>
      </c>
      <c r="B451" t="s">
        <v>449</v>
      </c>
      <c r="C451" t="str">
        <f>HYPERLINK("https://talan.bank.gov.ua/get-user-certificate/CYPdIzcOdtGDb_7___37","Завантажити сертифікат")</f>
        <v>Завантажити сертифікат</v>
      </c>
    </row>
    <row r="452" spans="1:3" x14ac:dyDescent="0.3">
      <c r="A452">
        <v>451</v>
      </c>
      <c r="B452" t="s">
        <v>450</v>
      </c>
      <c r="C452" t="str">
        <f>HYPERLINK("https://talan.bank.gov.ua/get-user-certificate/CYPdIUJ26OJTufJ0FBmV","Завантажити сертифікат")</f>
        <v>Завантажити сертифікат</v>
      </c>
    </row>
    <row r="453" spans="1:3" x14ac:dyDescent="0.3">
      <c r="A453">
        <v>452</v>
      </c>
      <c r="B453" t="s">
        <v>451</v>
      </c>
      <c r="C453" t="str">
        <f>HYPERLINK("https://talan.bank.gov.ua/get-user-certificate/CYPdIS-31CpbAJKSxYtU","Завантажити сертифікат")</f>
        <v>Завантажити сертифікат</v>
      </c>
    </row>
    <row r="454" spans="1:3" x14ac:dyDescent="0.3">
      <c r="A454">
        <v>453</v>
      </c>
      <c r="B454" t="s">
        <v>452</v>
      </c>
      <c r="C454" t="str">
        <f>HYPERLINK("https://talan.bank.gov.ua/get-user-certificate/CYPdIa8VNyD8VGPbCFVm","Завантажити сертифікат")</f>
        <v>Завантажити сертифікат</v>
      </c>
    </row>
    <row r="455" spans="1:3" x14ac:dyDescent="0.3">
      <c r="A455">
        <v>454</v>
      </c>
      <c r="B455" t="s">
        <v>453</v>
      </c>
      <c r="C455" t="str">
        <f>HYPERLINK("https://talan.bank.gov.ua/get-user-certificate/CYPdIfbqh6gDuEmLVCSU","Завантажити сертифікат")</f>
        <v>Завантажити сертифікат</v>
      </c>
    </row>
    <row r="456" spans="1:3" x14ac:dyDescent="0.3">
      <c r="A456">
        <v>455</v>
      </c>
      <c r="B456" t="s">
        <v>454</v>
      </c>
      <c r="C456" t="str">
        <f>HYPERLINK("https://talan.bank.gov.ua/get-user-certificate/CYPdIySSxIiWVzebyh1d","Завантажити сертифікат")</f>
        <v>Завантажити сертифікат</v>
      </c>
    </row>
    <row r="457" spans="1:3" x14ac:dyDescent="0.3">
      <c r="A457">
        <v>456</v>
      </c>
      <c r="B457" t="s">
        <v>455</v>
      </c>
      <c r="C457" t="str">
        <f>HYPERLINK("https://talan.bank.gov.ua/get-user-certificate/CYPdIOfMK5tBbkP1JAt6","Завантажити сертифікат")</f>
        <v>Завантажити сертифікат</v>
      </c>
    </row>
    <row r="458" spans="1:3" x14ac:dyDescent="0.3">
      <c r="A458">
        <v>457</v>
      </c>
      <c r="B458" t="s">
        <v>456</v>
      </c>
      <c r="C458" t="str">
        <f>HYPERLINK("https://talan.bank.gov.ua/get-user-certificate/CYPdIEX0l_foPWBBI3bQ","Завантажити сертифікат")</f>
        <v>Завантажити сертифікат</v>
      </c>
    </row>
    <row r="459" spans="1:3" x14ac:dyDescent="0.3">
      <c r="A459">
        <v>458</v>
      </c>
      <c r="B459" t="s">
        <v>457</v>
      </c>
      <c r="C459" t="str">
        <f>HYPERLINK("https://talan.bank.gov.ua/get-user-certificate/CYPdI6ylq1UtpjVVT7Ct","Завантажити сертифікат")</f>
        <v>Завантажити сертифікат</v>
      </c>
    </row>
    <row r="460" spans="1:3" x14ac:dyDescent="0.3">
      <c r="A460">
        <v>459</v>
      </c>
      <c r="B460" t="s">
        <v>458</v>
      </c>
      <c r="C460" t="str">
        <f>HYPERLINK("https://talan.bank.gov.ua/get-user-certificate/CYPdI_b5ZIRHakZkrF6w","Завантажити сертифікат")</f>
        <v>Завантажити сертифікат</v>
      </c>
    </row>
    <row r="461" spans="1:3" x14ac:dyDescent="0.3">
      <c r="A461">
        <v>460</v>
      </c>
      <c r="B461" t="s">
        <v>459</v>
      </c>
      <c r="C461" t="str">
        <f>HYPERLINK("https://talan.bank.gov.ua/get-user-certificate/CYPdIkQSRNI5I2y3vJ24","Завантажити сертифікат")</f>
        <v>Завантажити сертифікат</v>
      </c>
    </row>
    <row r="462" spans="1:3" x14ac:dyDescent="0.3">
      <c r="A462">
        <v>461</v>
      </c>
      <c r="B462" t="s">
        <v>460</v>
      </c>
      <c r="C462" t="str">
        <f>HYPERLINK("https://talan.bank.gov.ua/get-user-certificate/CYPdIJ29ogg6iM8jjq8y","Завантажити сертифікат")</f>
        <v>Завантажити сертифікат</v>
      </c>
    </row>
    <row r="463" spans="1:3" x14ac:dyDescent="0.3">
      <c r="A463">
        <v>462</v>
      </c>
      <c r="B463" t="s">
        <v>461</v>
      </c>
      <c r="C463" t="str">
        <f>HYPERLINK("https://talan.bank.gov.ua/get-user-certificate/CYPdIrud4ajxl8OHD8DE","Завантажити сертифікат")</f>
        <v>Завантажити сертифікат</v>
      </c>
    </row>
    <row r="464" spans="1:3" x14ac:dyDescent="0.3">
      <c r="A464">
        <v>463</v>
      </c>
      <c r="B464" t="s">
        <v>462</v>
      </c>
      <c r="C464" t="str">
        <f>HYPERLINK("https://talan.bank.gov.ua/get-user-certificate/CYPdIiEby3FXhCLEGQvC","Завантажити сертифікат")</f>
        <v>Завантажити сертифікат</v>
      </c>
    </row>
    <row r="465" spans="1:3" x14ac:dyDescent="0.3">
      <c r="A465">
        <v>464</v>
      </c>
      <c r="B465" t="s">
        <v>463</v>
      </c>
      <c r="C465" t="str">
        <f>HYPERLINK("https://talan.bank.gov.ua/get-user-certificate/CYPdI2cIUhUJ0-3c9eoz","Завантажити сертифікат")</f>
        <v>Завантажити сертифікат</v>
      </c>
    </row>
    <row r="466" spans="1:3" x14ac:dyDescent="0.3">
      <c r="A466">
        <v>465</v>
      </c>
      <c r="B466" t="s">
        <v>464</v>
      </c>
      <c r="C466" t="str">
        <f>HYPERLINK("https://talan.bank.gov.ua/get-user-certificate/CYPdI2sgkN4g5OVVa2JM","Завантажити сертифікат")</f>
        <v>Завантажити сертифікат</v>
      </c>
    </row>
    <row r="467" spans="1:3" x14ac:dyDescent="0.3">
      <c r="A467">
        <v>466</v>
      </c>
      <c r="B467" t="s">
        <v>465</v>
      </c>
      <c r="C467" t="str">
        <f>HYPERLINK("https://talan.bank.gov.ua/get-user-certificate/CYPdIKS0PnyBtEbzY1Se","Завантажити сертифікат")</f>
        <v>Завантажити сертифікат</v>
      </c>
    </row>
    <row r="468" spans="1:3" x14ac:dyDescent="0.3">
      <c r="A468">
        <v>467</v>
      </c>
      <c r="B468" t="s">
        <v>466</v>
      </c>
      <c r="C468" t="str">
        <f>HYPERLINK("https://talan.bank.gov.ua/get-user-certificate/CYPdIHT940vuym6OC-jw","Завантажити сертифікат")</f>
        <v>Завантажити сертифікат</v>
      </c>
    </row>
    <row r="469" spans="1:3" x14ac:dyDescent="0.3">
      <c r="A469">
        <v>468</v>
      </c>
      <c r="B469" t="s">
        <v>467</v>
      </c>
      <c r="C469" t="str">
        <f>HYPERLINK("https://talan.bank.gov.ua/get-user-certificate/CYPdIhQDmPLrab_e9Fpt","Завантажити сертифікат")</f>
        <v>Завантажити сертифікат</v>
      </c>
    </row>
    <row r="470" spans="1:3" x14ac:dyDescent="0.3">
      <c r="A470">
        <v>469</v>
      </c>
      <c r="B470" t="s">
        <v>468</v>
      </c>
      <c r="C470" t="str">
        <f>HYPERLINK("https://talan.bank.gov.ua/get-user-certificate/CYPdIRqapx0OCM9l1uIL","Завантажити сертифікат")</f>
        <v>Завантажити сертифікат</v>
      </c>
    </row>
    <row r="471" spans="1:3" x14ac:dyDescent="0.3">
      <c r="A471">
        <v>470</v>
      </c>
      <c r="B471" t="s">
        <v>469</v>
      </c>
      <c r="C471" t="str">
        <f>HYPERLINK("https://talan.bank.gov.ua/get-user-certificate/CYPdIFrGJM-sihY7xbCq","Завантажити сертифікат")</f>
        <v>Завантажити сертифікат</v>
      </c>
    </row>
    <row r="472" spans="1:3" x14ac:dyDescent="0.3">
      <c r="A472">
        <v>471</v>
      </c>
      <c r="B472" t="s">
        <v>470</v>
      </c>
      <c r="C472" t="str">
        <f>HYPERLINK("https://talan.bank.gov.ua/get-user-certificate/CYPdI16Nxuy7HLghbHsP","Завантажити сертифікат")</f>
        <v>Завантажити сертифікат</v>
      </c>
    </row>
    <row r="473" spans="1:3" x14ac:dyDescent="0.3">
      <c r="A473">
        <v>472</v>
      </c>
      <c r="B473" t="s">
        <v>471</v>
      </c>
      <c r="C473" t="str">
        <f>HYPERLINK("https://talan.bank.gov.ua/get-user-certificate/CYPdINCyBajUXqEkQDoZ","Завантажити сертифікат")</f>
        <v>Завантажити сертифікат</v>
      </c>
    </row>
    <row r="474" spans="1:3" x14ac:dyDescent="0.3">
      <c r="A474">
        <v>473</v>
      </c>
      <c r="B474" t="s">
        <v>472</v>
      </c>
      <c r="C474" t="str">
        <f>HYPERLINK("https://talan.bank.gov.ua/get-user-certificate/CYPdIABYgG2gJfkbFI-C","Завантажити сертифікат")</f>
        <v>Завантажити сертифікат</v>
      </c>
    </row>
    <row r="475" spans="1:3" x14ac:dyDescent="0.3">
      <c r="A475">
        <v>474</v>
      </c>
      <c r="B475" t="s">
        <v>473</v>
      </c>
      <c r="C475" t="str">
        <f>HYPERLINK("https://talan.bank.gov.ua/get-user-certificate/CYPdIItCYMqb-Ig4ovE3","Завантажити сертифікат")</f>
        <v>Завантажити сертифікат</v>
      </c>
    </row>
    <row r="476" spans="1:3" x14ac:dyDescent="0.3">
      <c r="A476">
        <v>475</v>
      </c>
      <c r="B476" t="s">
        <v>474</v>
      </c>
      <c r="C476" t="str">
        <f>HYPERLINK("https://talan.bank.gov.ua/get-user-certificate/CYPdIl0ZdjeVyAmxEH2m","Завантажити сертифікат")</f>
        <v>Завантажити сертифікат</v>
      </c>
    </row>
    <row r="477" spans="1:3" x14ac:dyDescent="0.3">
      <c r="A477">
        <v>476</v>
      </c>
      <c r="B477" t="s">
        <v>475</v>
      </c>
      <c r="C477" t="str">
        <f>HYPERLINK("https://talan.bank.gov.ua/get-user-certificate/CYPdIlkbj9-koz9ldFLO","Завантажити сертифікат")</f>
        <v>Завантажити сертифікат</v>
      </c>
    </row>
    <row r="478" spans="1:3" x14ac:dyDescent="0.3">
      <c r="A478">
        <v>477</v>
      </c>
      <c r="B478" t="s">
        <v>476</v>
      </c>
      <c r="C478" t="str">
        <f>HYPERLINK("https://talan.bank.gov.ua/get-user-certificate/CYPdIzyQJ4N29QXaFvHF","Завантажити сертифікат")</f>
        <v>Завантажити сертифікат</v>
      </c>
    </row>
    <row r="479" spans="1:3" x14ac:dyDescent="0.3">
      <c r="A479">
        <v>478</v>
      </c>
      <c r="B479" t="s">
        <v>477</v>
      </c>
      <c r="C479" t="str">
        <f>HYPERLINK("https://talan.bank.gov.ua/get-user-certificate/CYPdI240QPnK-dQLEK_9","Завантажити сертифікат")</f>
        <v>Завантажити сертифікат</v>
      </c>
    </row>
    <row r="480" spans="1:3" x14ac:dyDescent="0.3">
      <c r="A480">
        <v>479</v>
      </c>
      <c r="B480" t="s">
        <v>478</v>
      </c>
      <c r="C480" t="str">
        <f>HYPERLINK("https://talan.bank.gov.ua/get-user-certificate/CYPdIu8fYuL4Y5_xugzo","Завантажити сертифікат")</f>
        <v>Завантажити сертифікат</v>
      </c>
    </row>
    <row r="481" spans="1:3" x14ac:dyDescent="0.3">
      <c r="A481">
        <v>480</v>
      </c>
      <c r="B481" t="s">
        <v>479</v>
      </c>
      <c r="C481" t="str">
        <f>HYPERLINK("https://talan.bank.gov.ua/get-user-certificate/CYPdIs3IhtewPMA3njqY","Завантажити сертифікат")</f>
        <v>Завантажити сертифікат</v>
      </c>
    </row>
    <row r="482" spans="1:3" x14ac:dyDescent="0.3">
      <c r="A482">
        <v>481</v>
      </c>
      <c r="B482" t="s">
        <v>480</v>
      </c>
      <c r="C482" t="str">
        <f>HYPERLINK("https://talan.bank.gov.ua/get-user-certificate/CYPdIDuGqjf-FKUY2TMt","Завантажити сертифікат")</f>
        <v>Завантажити сертифікат</v>
      </c>
    </row>
    <row r="483" spans="1:3" x14ac:dyDescent="0.3">
      <c r="A483">
        <v>482</v>
      </c>
      <c r="B483" t="s">
        <v>481</v>
      </c>
      <c r="C483" t="str">
        <f>HYPERLINK("https://talan.bank.gov.ua/get-user-certificate/CYPdIJVnZvNj6MNNut_r","Завантажити сертифікат")</f>
        <v>Завантажити сертифікат</v>
      </c>
    </row>
    <row r="484" spans="1:3" x14ac:dyDescent="0.3">
      <c r="A484">
        <v>483</v>
      </c>
      <c r="B484" t="s">
        <v>482</v>
      </c>
      <c r="C484" t="str">
        <f>HYPERLINK("https://talan.bank.gov.ua/get-user-certificate/CYPdIwZHFhMt-qe8l2Ki","Завантажити сертифікат")</f>
        <v>Завантажити сертифікат</v>
      </c>
    </row>
    <row r="485" spans="1:3" x14ac:dyDescent="0.3">
      <c r="A485">
        <v>484</v>
      </c>
      <c r="B485" t="s">
        <v>483</v>
      </c>
      <c r="C485" t="str">
        <f>HYPERLINK("https://talan.bank.gov.ua/get-user-certificate/CYPdIEhpVhev1rtq0cfG","Завантажити сертифікат")</f>
        <v>Завантажити сертифікат</v>
      </c>
    </row>
    <row r="486" spans="1:3" x14ac:dyDescent="0.3">
      <c r="A486">
        <v>485</v>
      </c>
      <c r="B486" t="s">
        <v>484</v>
      </c>
      <c r="C486" t="str">
        <f>HYPERLINK("https://talan.bank.gov.ua/get-user-certificate/CYPdI5Ov4IUClazmzJbt","Завантажити сертифікат")</f>
        <v>Завантажити сертифікат</v>
      </c>
    </row>
    <row r="487" spans="1:3" x14ac:dyDescent="0.3">
      <c r="A487">
        <v>486</v>
      </c>
      <c r="B487" t="s">
        <v>485</v>
      </c>
      <c r="C487" t="str">
        <f>HYPERLINK("https://talan.bank.gov.ua/get-user-certificate/CYPdITxGQxLFKNr7OIhG","Завантажити сертифікат")</f>
        <v>Завантажити сертифікат</v>
      </c>
    </row>
    <row r="488" spans="1:3" x14ac:dyDescent="0.3">
      <c r="A488">
        <v>487</v>
      </c>
      <c r="B488" t="s">
        <v>486</v>
      </c>
      <c r="C488" t="str">
        <f>HYPERLINK("https://talan.bank.gov.ua/get-user-certificate/CYPdI9B0pG5NSGKP6k2e","Завантажити сертифікат")</f>
        <v>Завантажити сертифікат</v>
      </c>
    </row>
    <row r="489" spans="1:3" x14ac:dyDescent="0.3">
      <c r="A489">
        <v>488</v>
      </c>
      <c r="B489" t="s">
        <v>487</v>
      </c>
      <c r="C489" t="str">
        <f>HYPERLINK("https://talan.bank.gov.ua/get-user-certificate/CYPdIcJvGWoVuNwLuJal","Завантажити сертифікат")</f>
        <v>Завантажити сертифікат</v>
      </c>
    </row>
    <row r="490" spans="1:3" x14ac:dyDescent="0.3">
      <c r="A490">
        <v>489</v>
      </c>
      <c r="B490" t="s">
        <v>488</v>
      </c>
      <c r="C490" t="str">
        <f>HYPERLINK("https://talan.bank.gov.ua/get-user-certificate/CYPdIWF96LTZ1hXfb6ok","Завантажити сертифікат")</f>
        <v>Завантажити сертифікат</v>
      </c>
    </row>
    <row r="491" spans="1:3" x14ac:dyDescent="0.3">
      <c r="A491">
        <v>490</v>
      </c>
      <c r="B491" t="s">
        <v>489</v>
      </c>
      <c r="C491" t="str">
        <f>HYPERLINK("https://talan.bank.gov.ua/get-user-certificate/CYPdIcKNmE94ATmLecXa","Завантажити сертифікат")</f>
        <v>Завантажити сертифікат</v>
      </c>
    </row>
    <row r="492" spans="1:3" x14ac:dyDescent="0.3">
      <c r="A492">
        <v>491</v>
      </c>
      <c r="B492" t="s">
        <v>490</v>
      </c>
      <c r="C492" t="str">
        <f>HYPERLINK("https://talan.bank.gov.ua/get-user-certificate/CYPdI7q2qOPWQgRHxb5D","Завантажити сертифікат")</f>
        <v>Завантажити сертифікат</v>
      </c>
    </row>
    <row r="493" spans="1:3" x14ac:dyDescent="0.3">
      <c r="A493">
        <v>492</v>
      </c>
      <c r="B493" t="s">
        <v>491</v>
      </c>
      <c r="C493" t="str">
        <f>HYPERLINK("https://talan.bank.gov.ua/get-user-certificate/CYPdIttDGRk952Q5wYdl","Завантажити сертифікат")</f>
        <v>Завантажити сертифікат</v>
      </c>
    </row>
    <row r="494" spans="1:3" x14ac:dyDescent="0.3">
      <c r="A494">
        <v>493</v>
      </c>
      <c r="B494" t="s">
        <v>492</v>
      </c>
      <c r="C494" t="str">
        <f>HYPERLINK("https://talan.bank.gov.ua/get-user-certificate/CYPdI9XBUXU3rHWW0u3L","Завантажити сертифікат")</f>
        <v>Завантажити сертифікат</v>
      </c>
    </row>
    <row r="495" spans="1:3" x14ac:dyDescent="0.3">
      <c r="A495">
        <v>494</v>
      </c>
      <c r="B495" t="s">
        <v>493</v>
      </c>
      <c r="C495" t="str">
        <f>HYPERLINK("https://talan.bank.gov.ua/get-user-certificate/CYPdISfFCP1eFmd6CTFb","Завантажити сертифікат")</f>
        <v>Завантажити сертифікат</v>
      </c>
    </row>
    <row r="496" spans="1:3" x14ac:dyDescent="0.3">
      <c r="A496">
        <v>495</v>
      </c>
      <c r="B496" t="s">
        <v>27</v>
      </c>
      <c r="C496" t="str">
        <f>HYPERLINK("https://talan.bank.gov.ua/get-user-certificate/CYPdInLlOxeDdhQulfef","Завантажити сертифікат")</f>
        <v>Завантажити сертифікат</v>
      </c>
    </row>
    <row r="497" spans="1:3" x14ac:dyDescent="0.3">
      <c r="A497">
        <v>496</v>
      </c>
      <c r="B497" t="s">
        <v>494</v>
      </c>
      <c r="C497" t="str">
        <f>HYPERLINK("https://talan.bank.gov.ua/get-user-certificate/CYPdIB4PJjvioR4p6Sj1","Завантажити сертифікат")</f>
        <v>Завантажити сертифікат</v>
      </c>
    </row>
    <row r="498" spans="1:3" x14ac:dyDescent="0.3">
      <c r="A498">
        <v>497</v>
      </c>
      <c r="B498" t="s">
        <v>495</v>
      </c>
      <c r="C498" t="str">
        <f>HYPERLINK("https://talan.bank.gov.ua/get-user-certificate/CYPdIvlzGORVSqNMsTRL","Завантажити сертифікат")</f>
        <v>Завантажити сертифікат</v>
      </c>
    </row>
    <row r="499" spans="1:3" x14ac:dyDescent="0.3">
      <c r="A499">
        <v>498</v>
      </c>
      <c r="B499" t="s">
        <v>496</v>
      </c>
      <c r="C499" t="str">
        <f>HYPERLINK("https://talan.bank.gov.ua/get-user-certificate/CYPdIDBQYY4aSAdCz9Tl","Завантажити сертифікат")</f>
        <v>Завантажити сертифікат</v>
      </c>
    </row>
    <row r="500" spans="1:3" x14ac:dyDescent="0.3">
      <c r="A500">
        <v>499</v>
      </c>
      <c r="B500" t="s">
        <v>497</v>
      </c>
      <c r="C500" t="str">
        <f>HYPERLINK("https://talan.bank.gov.ua/get-user-certificate/CYPdI-nB3khstgpVaQlH","Завантажити сертифікат")</f>
        <v>Завантажити сертифікат</v>
      </c>
    </row>
    <row r="501" spans="1:3" x14ac:dyDescent="0.3">
      <c r="A501">
        <v>500</v>
      </c>
      <c r="B501" t="s">
        <v>498</v>
      </c>
      <c r="C501" t="str">
        <f>HYPERLINK("https://talan.bank.gov.ua/get-user-certificate/CYPdINKvOrGhU6Z6ZoPA","Завантажити сертифікат")</f>
        <v>Завантажити сертифікат</v>
      </c>
    </row>
    <row r="502" spans="1:3" x14ac:dyDescent="0.3">
      <c r="A502">
        <v>501</v>
      </c>
      <c r="B502" t="s">
        <v>499</v>
      </c>
      <c r="C502" t="str">
        <f>HYPERLINK("https://talan.bank.gov.ua/get-user-certificate/CYPdI1FmOfW6sZRFIkID","Завантажити сертифікат")</f>
        <v>Завантажити сертифікат</v>
      </c>
    </row>
    <row r="503" spans="1:3" x14ac:dyDescent="0.3">
      <c r="A503">
        <v>502</v>
      </c>
      <c r="B503" t="s">
        <v>500</v>
      </c>
      <c r="C503" t="str">
        <f>HYPERLINK("https://talan.bank.gov.ua/get-user-certificate/CYPdIf81OScpNqd0EAsm","Завантажити сертифікат")</f>
        <v>Завантажити сертифікат</v>
      </c>
    </row>
    <row r="504" spans="1:3" x14ac:dyDescent="0.3">
      <c r="A504">
        <v>503</v>
      </c>
      <c r="B504" t="s">
        <v>501</v>
      </c>
      <c r="C504" t="str">
        <f>HYPERLINK("https://talan.bank.gov.ua/get-user-certificate/CYPdI__Dupk7SwkFytbS","Завантажити сертифікат")</f>
        <v>Завантажити сертифікат</v>
      </c>
    </row>
    <row r="505" spans="1:3" x14ac:dyDescent="0.3">
      <c r="A505">
        <v>504</v>
      </c>
      <c r="B505" t="s">
        <v>502</v>
      </c>
      <c r="C505" t="str">
        <f>HYPERLINK("https://talan.bank.gov.ua/get-user-certificate/CYPdI-U3EvMkMGJwbIir","Завантажити сертифікат")</f>
        <v>Завантажити сертифікат</v>
      </c>
    </row>
    <row r="506" spans="1:3" x14ac:dyDescent="0.3">
      <c r="A506">
        <v>505</v>
      </c>
      <c r="B506" t="s">
        <v>503</v>
      </c>
      <c r="C506" t="str">
        <f>HYPERLINK("https://talan.bank.gov.ua/get-user-certificate/CYPdIL6nwvPVrH4AntEI","Завантажити сертифікат")</f>
        <v>Завантажити сертифікат</v>
      </c>
    </row>
    <row r="507" spans="1:3" x14ac:dyDescent="0.3">
      <c r="A507">
        <v>506</v>
      </c>
      <c r="B507" t="s">
        <v>504</v>
      </c>
      <c r="C507" t="str">
        <f>HYPERLINK("https://talan.bank.gov.ua/get-user-certificate/CYPdIwROF7HHMS8Q20hK","Завантажити сертифікат")</f>
        <v>Завантажити сертифікат</v>
      </c>
    </row>
    <row r="508" spans="1:3" x14ac:dyDescent="0.3">
      <c r="A508">
        <v>507</v>
      </c>
      <c r="B508" t="s">
        <v>505</v>
      </c>
      <c r="C508" t="str">
        <f>HYPERLINK("https://talan.bank.gov.ua/get-user-certificate/CYPdIy3xPXAgsDorhK2L","Завантажити сертифікат")</f>
        <v>Завантажити сертифікат</v>
      </c>
    </row>
    <row r="509" spans="1:3" x14ac:dyDescent="0.3">
      <c r="A509">
        <v>508</v>
      </c>
      <c r="B509" t="s">
        <v>506</v>
      </c>
      <c r="C509" t="str">
        <f>HYPERLINK("https://talan.bank.gov.ua/get-user-certificate/CYPdIpmI0ZH0G9JvnlKt","Завантажити сертифікат")</f>
        <v>Завантажити сертифікат</v>
      </c>
    </row>
    <row r="510" spans="1:3" x14ac:dyDescent="0.3">
      <c r="A510">
        <v>509</v>
      </c>
      <c r="B510" t="s">
        <v>507</v>
      </c>
      <c r="C510" t="str">
        <f>HYPERLINK("https://talan.bank.gov.ua/get-user-certificate/CYPdIKvmWtRtwGp_FYHy","Завантажити сертифікат")</f>
        <v>Завантажити сертифікат</v>
      </c>
    </row>
    <row r="511" spans="1:3" x14ac:dyDescent="0.3">
      <c r="A511">
        <v>510</v>
      </c>
      <c r="B511" t="s">
        <v>508</v>
      </c>
      <c r="C511" t="str">
        <f>HYPERLINK("https://talan.bank.gov.ua/get-user-certificate/CYPdIzPynypVZudH0Yx4","Завантажити сертифікат")</f>
        <v>Завантажити сертифікат</v>
      </c>
    </row>
    <row r="512" spans="1:3" x14ac:dyDescent="0.3">
      <c r="A512">
        <v>511</v>
      </c>
      <c r="B512" t="s">
        <v>509</v>
      </c>
      <c r="C512" t="str">
        <f>HYPERLINK("https://talan.bank.gov.ua/get-user-certificate/CYPdIOgzaoeYtCcTyObO","Завантажити сертифікат")</f>
        <v>Завантажити сертифікат</v>
      </c>
    </row>
    <row r="513" spans="1:3" x14ac:dyDescent="0.3">
      <c r="A513">
        <v>512</v>
      </c>
      <c r="B513" t="s">
        <v>510</v>
      </c>
      <c r="C513" t="str">
        <f>HYPERLINK("https://talan.bank.gov.ua/get-user-certificate/CYPdIy0BaPcyi4sgg_gX","Завантажити сертифікат")</f>
        <v>Завантажити сертифікат</v>
      </c>
    </row>
    <row r="514" spans="1:3" x14ac:dyDescent="0.3">
      <c r="A514">
        <v>513</v>
      </c>
      <c r="B514" t="s">
        <v>511</v>
      </c>
      <c r="C514" t="str">
        <f>HYPERLINK("https://talan.bank.gov.ua/get-user-certificate/CYPdIjKFobX75N7AeKu7","Завантажити сертифікат")</f>
        <v>Завантажити сертифікат</v>
      </c>
    </row>
    <row r="515" spans="1:3" x14ac:dyDescent="0.3">
      <c r="A515">
        <v>514</v>
      </c>
      <c r="B515" t="s">
        <v>512</v>
      </c>
      <c r="C515" t="str">
        <f>HYPERLINK("https://talan.bank.gov.ua/get-user-certificate/CYPdIAOizpFio_L9Wp35","Завантажити сертифікат")</f>
        <v>Завантажити сертифікат</v>
      </c>
    </row>
    <row r="516" spans="1:3" x14ac:dyDescent="0.3">
      <c r="A516">
        <v>515</v>
      </c>
      <c r="B516" t="s">
        <v>513</v>
      </c>
      <c r="C516" t="str">
        <f>HYPERLINK("https://talan.bank.gov.ua/get-user-certificate/CYPdIt5NfekjEI5mU6LC","Завантажити сертифікат")</f>
        <v>Завантажити сертифікат</v>
      </c>
    </row>
    <row r="517" spans="1:3" x14ac:dyDescent="0.3">
      <c r="A517">
        <v>516</v>
      </c>
      <c r="B517" t="s">
        <v>514</v>
      </c>
      <c r="C517" t="str">
        <f>HYPERLINK("https://talan.bank.gov.ua/get-user-certificate/CYPdIEDBH7BT7cWakQvk","Завантажити сертифікат")</f>
        <v>Завантажити сертифікат</v>
      </c>
    </row>
    <row r="518" spans="1:3" x14ac:dyDescent="0.3">
      <c r="A518">
        <v>517</v>
      </c>
      <c r="B518" t="s">
        <v>516</v>
      </c>
      <c r="C518" t="str">
        <f>HYPERLINK("https://talan.bank.gov.ua/get-user-certificate/Ta2lz-4ClM9gEazOxG5C","Завантажити сертифікат")</f>
        <v>Завантажити сертифікат</v>
      </c>
    </row>
    <row r="519" spans="1:3" x14ac:dyDescent="0.3">
      <c r="A519">
        <v>518</v>
      </c>
      <c r="B519" t="s">
        <v>517</v>
      </c>
      <c r="C519" t="str">
        <f>HYPERLINK("https://talan.bank.gov.ua/get-user-certificate/Ta2lzB5ivDa0MTFSS4nM","Завантажити сертифікат")</f>
        <v>Завантажити сертифікат</v>
      </c>
    </row>
    <row r="520" spans="1:3" x14ac:dyDescent="0.3">
      <c r="A520">
        <v>519</v>
      </c>
      <c r="B520" t="s">
        <v>518</v>
      </c>
      <c r="C520" t="str">
        <f>HYPERLINK("https://talan.bank.gov.ua/get-user-certificate/Ta2lzMvGtO_tzMsrJeGn","Завантажити сертифікат")</f>
        <v>Завантажити сертифікат</v>
      </c>
    </row>
    <row r="521" spans="1:3" x14ac:dyDescent="0.3">
      <c r="A521">
        <v>520</v>
      </c>
      <c r="B521" t="s">
        <v>519</v>
      </c>
      <c r="C521" t="str">
        <f>HYPERLINK("https://talan.bank.gov.ua/get-user-certificate/Ta2lzo--YfaxArY0HXs9","Завантажити сертифікат")</f>
        <v>Завантажити сертифікат</v>
      </c>
    </row>
    <row r="522" spans="1:3" x14ac:dyDescent="0.3">
      <c r="A522">
        <v>521</v>
      </c>
      <c r="B522" t="s">
        <v>520</v>
      </c>
      <c r="C522" t="str">
        <f>HYPERLINK("https://talan.bank.gov.ua/get-user-certificate/Ta2lzWn7uvrdQWRbSSFw","Завантажити сертифікат")</f>
        <v>Завантажити сертифікат</v>
      </c>
    </row>
    <row r="523" spans="1:3" x14ac:dyDescent="0.3">
      <c r="A523">
        <v>522</v>
      </c>
      <c r="B523" t="s">
        <v>521</v>
      </c>
      <c r="C523" t="str">
        <f>HYPERLINK("https://talan.bank.gov.ua/get-user-certificate/Ta2lzLrRtaOCrMEV-640","Завантажити сертифікат")</f>
        <v>Завантажити сертифікат</v>
      </c>
    </row>
    <row r="524" spans="1:3" x14ac:dyDescent="0.3">
      <c r="A524">
        <v>523</v>
      </c>
      <c r="B524" t="s">
        <v>522</v>
      </c>
      <c r="C524" t="str">
        <f>HYPERLINK("https://talan.bank.gov.ua/get-user-certificate/Ta2lzw7guRQw4OEvk2D6","Завантажити сертифікат")</f>
        <v>Завантажити сертифікат</v>
      </c>
    </row>
    <row r="525" spans="1:3" x14ac:dyDescent="0.3">
      <c r="A525">
        <v>524</v>
      </c>
      <c r="B525" t="s">
        <v>523</v>
      </c>
      <c r="C525" t="str">
        <f>HYPERLINK("https://talan.bank.gov.ua/get-user-certificate/Ta2lzn2Kmdn7PezzNx79","Завантажити сертифікат")</f>
        <v>Завантажити сертифікат</v>
      </c>
    </row>
    <row r="526" spans="1:3" x14ac:dyDescent="0.3">
      <c r="A526">
        <v>525</v>
      </c>
      <c r="B526" t="s">
        <v>524</v>
      </c>
      <c r="C526" t="str">
        <f>HYPERLINK("https://talan.bank.gov.ua/get-user-certificate/Ta2lzIPOrIZwBZQ7WKpK","Завантажити сертифікат")</f>
        <v>Завантажити сертифікат</v>
      </c>
    </row>
    <row r="527" spans="1:3" x14ac:dyDescent="0.3">
      <c r="A527">
        <v>526</v>
      </c>
      <c r="B527" t="s">
        <v>525</v>
      </c>
      <c r="C527" t="str">
        <f>HYPERLINK("https://talan.bank.gov.ua/get-user-certificate/Ta2lzBu01BbVJG0CKgsW","Завантажити сертифікат")</f>
        <v>Завантажити сертифікат</v>
      </c>
    </row>
    <row r="528" spans="1:3" x14ac:dyDescent="0.3">
      <c r="A528">
        <v>527</v>
      </c>
      <c r="B528" t="s">
        <v>526</v>
      </c>
      <c r="C528" t="str">
        <f>HYPERLINK("https://talan.bank.gov.ua/get-user-certificate/0BfqSH4-TMi6g35H1NrY","Завантажити сертифікат")</f>
        <v>Завантажити сертифікат</v>
      </c>
    </row>
    <row r="529" spans="1:3" x14ac:dyDescent="0.3">
      <c r="A529">
        <v>528</v>
      </c>
      <c r="B529" t="s">
        <v>527</v>
      </c>
      <c r="C529" t="str">
        <f>HYPERLINK("https://talan.bank.gov.ua/get-user-certificate/0BfqSJu-_SXM7bVn79ZL","Завантажити сертифікат")</f>
        <v>Завантажити сертифікат</v>
      </c>
    </row>
    <row r="530" spans="1:3" x14ac:dyDescent="0.3">
      <c r="A530">
        <v>529</v>
      </c>
      <c r="B530" t="s">
        <v>528</v>
      </c>
      <c r="C530" t="str">
        <f>HYPERLINK("https://talan.bank.gov.ua/get-user-certificate/0BfqSvbpdAboAZYLJ3eG","Завантажити сертифікат")</f>
        <v>Завантажити сертифікат</v>
      </c>
    </row>
    <row r="531" spans="1:3" x14ac:dyDescent="0.3">
      <c r="A531">
        <v>530</v>
      </c>
      <c r="B531" t="s">
        <v>529</v>
      </c>
      <c r="C531" t="str">
        <f>HYPERLINK("https://talan.bank.gov.ua/get-user-certificate/0BfqS5-3Szb4yGwzVnYj","Завантажити сертифікат")</f>
        <v>Завантажити сертифікат</v>
      </c>
    </row>
    <row r="532" spans="1:3" x14ac:dyDescent="0.3">
      <c r="A532">
        <v>531</v>
      </c>
      <c r="B532" t="s">
        <v>530</v>
      </c>
      <c r="C532" t="str">
        <f>HYPERLINK("https://talan.bank.gov.ua/get-user-certificate/0BfqSL0Qp0P38R7Ha4cx","Завантажити сертифікат")</f>
        <v>Завантажити сертифікат</v>
      </c>
    </row>
    <row r="533" spans="1:3" x14ac:dyDescent="0.3">
      <c r="A533">
        <v>532</v>
      </c>
      <c r="B533" t="s">
        <v>531</v>
      </c>
      <c r="C533" t="str">
        <f>HYPERLINK("https://talan.bank.gov.ua/get-user-certificate/0BfqSuphrWD2htsO_v91","Завантажити сертифікат")</f>
        <v>Завантажити сертифікат</v>
      </c>
    </row>
    <row r="534" spans="1:3" x14ac:dyDescent="0.3">
      <c r="A534">
        <v>533</v>
      </c>
      <c r="B534" t="s">
        <v>532</v>
      </c>
      <c r="C534" t="str">
        <f>HYPERLINK("https://talan.bank.gov.ua/get-user-certificate/A0qdOt6MtrmJ5EvPzhc6","Завантажити сертифікат")</f>
        <v>Завантажити сертифікат</v>
      </c>
    </row>
    <row r="535" spans="1:3" x14ac:dyDescent="0.3">
      <c r="A535">
        <v>534</v>
      </c>
      <c r="B535" t="s">
        <v>533</v>
      </c>
      <c r="C535" t="str">
        <f>HYPERLINK("https://talan.bank.gov.ua/get-user-certificate/A0qdOrHNODyXOxXe84vt","Завантажити сертифікат")</f>
        <v>Завантажити сертифікат</v>
      </c>
    </row>
    <row r="536" spans="1:3" x14ac:dyDescent="0.3">
      <c r="A536">
        <v>535</v>
      </c>
      <c r="B536" t="s">
        <v>534</v>
      </c>
      <c r="C536" t="str">
        <f>HYPERLINK("https://talan.bank.gov.ua/get-user-certificate/A0qdOqD8cH9_UCP6xiTh","Завантажити сертифікат")</f>
        <v>Завантажити сертифікат</v>
      </c>
    </row>
    <row r="537" spans="1:3" x14ac:dyDescent="0.3">
      <c r="A537">
        <v>536</v>
      </c>
      <c r="B537" t="s">
        <v>535</v>
      </c>
      <c r="C537" t="str">
        <f>HYPERLINK("https://talan.bank.gov.ua/get-user-certificate/A0qdOiuiCGlkCPVdgFqK","Завантажити сертифікат")</f>
        <v>Завантажити сертифікат</v>
      </c>
    </row>
    <row r="538" spans="1:3" x14ac:dyDescent="0.3">
      <c r="A538">
        <v>537</v>
      </c>
      <c r="B538" t="s">
        <v>536</v>
      </c>
      <c r="C538" t="str">
        <f>HYPERLINK("https://talan.bank.gov.ua/get-user-certificate/vksDH3I3kAFOUDePtZDU","Завантажити сертифікат")</f>
        <v>Завантажити сертифікат</v>
      </c>
    </row>
    <row r="539" spans="1:3" x14ac:dyDescent="0.3">
      <c r="A539">
        <v>538</v>
      </c>
      <c r="B539" t="s">
        <v>537</v>
      </c>
      <c r="C539" t="str">
        <f>HYPERLINK("https://talan.bank.gov.ua/get-user-certificate/vksDH6y9yOEAhH5OpgTk","Завантажити сертифікат")</f>
        <v>Завантажити сертифікат</v>
      </c>
    </row>
    <row r="540" spans="1:3" x14ac:dyDescent="0.3">
      <c r="A540">
        <v>539</v>
      </c>
      <c r="B540" t="s">
        <v>538</v>
      </c>
      <c r="C540" t="str">
        <f>HYPERLINK("https://talan.bank.gov.ua/get-user-certificate/vksDHznQYQOq0q-jVYFM","Завантажити сертифікат")</f>
        <v>Завантажити сертифікат</v>
      </c>
    </row>
    <row r="541" spans="1:3" x14ac:dyDescent="0.3">
      <c r="A541">
        <v>540</v>
      </c>
      <c r="B541" t="s">
        <v>539</v>
      </c>
      <c r="C541" t="str">
        <f>HYPERLINK("https://talan.bank.gov.ua/get-user-certificate/vksDHnGs87bDZoo0Ol1y","Завантажити сертифікат")</f>
        <v>Завантажити сертифікат</v>
      </c>
    </row>
    <row r="542" spans="1:3" x14ac:dyDescent="0.3">
      <c r="A542">
        <v>541</v>
      </c>
      <c r="B542" t="s">
        <v>540</v>
      </c>
      <c r="C542" t="str">
        <f>HYPERLINK("https://talan.bank.gov.ua/get-user-certificate/vksDHOD5bPjz0PtgrV8A","Завантажити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  <hyperlink ref="C458" r:id="rId457" tooltip="Завантажити сертифікат" display="Завантажити сертифікат"/>
    <hyperlink ref="C459" r:id="rId458" tooltip="Завантажити сертифікат" display="Завантажити сертифікат"/>
    <hyperlink ref="C460" r:id="rId459" tooltip="Завантажити сертифікат" display="Завантажити сертифікат"/>
    <hyperlink ref="C461" r:id="rId460" tooltip="Завантажити сертифікат" display="Завантажити сертифікат"/>
    <hyperlink ref="C462" r:id="rId461" tooltip="Завантажити сертифікат" display="Завантажити сертифікат"/>
    <hyperlink ref="C463" r:id="rId462" tooltip="Завантажити сертифікат" display="Завантажити сертифікат"/>
    <hyperlink ref="C464" r:id="rId463" tooltip="Завантажити сертифікат" display="Завантажити сертифікат"/>
    <hyperlink ref="C465" r:id="rId464" tooltip="Завантажити сертифікат" display="Завантажити сертифікат"/>
    <hyperlink ref="C466" r:id="rId465" tooltip="Завантажити сертифікат" display="Завантажити сертифікат"/>
    <hyperlink ref="C467" r:id="rId466" tooltip="Завантажити сертифікат" display="Завантажити сертифікат"/>
    <hyperlink ref="C468" r:id="rId467" tooltip="Завантажити сертифікат" display="Завантажити сертифікат"/>
    <hyperlink ref="C469" r:id="rId468" tooltip="Завантажити сертифікат" display="Завантажити сертифікат"/>
    <hyperlink ref="C470" r:id="rId469" tooltip="Завантажити сертифікат" display="Завантажити сертифікат"/>
    <hyperlink ref="C471" r:id="rId470" tooltip="Завантажити сертифікат" display="Завантажити сертифікат"/>
    <hyperlink ref="C472" r:id="rId471" tooltip="Завантажити сертифікат" display="Завантажити сертифікат"/>
    <hyperlink ref="C473" r:id="rId472" tooltip="Завантажити сертифікат" display="Завантажити сертифікат"/>
    <hyperlink ref="C474" r:id="rId473" tooltip="Завантажити сертифікат" display="Завантажити сертифікат"/>
    <hyperlink ref="C475" r:id="rId474" tooltip="Завантажити сертифікат" display="Завантажити сертифікат"/>
    <hyperlink ref="C476" r:id="rId475" tooltip="Завантажити сертифікат" display="Завантажити сертифікат"/>
    <hyperlink ref="C477" r:id="rId476" tooltip="Завантажити сертифікат" display="Завантажити сертифікат"/>
    <hyperlink ref="C478" r:id="rId477" tooltip="Завантажити сертифікат" display="Завантажити сертифікат"/>
    <hyperlink ref="C479" r:id="rId478" tooltip="Завантажити сертифікат" display="Завантажити сертифікат"/>
    <hyperlink ref="C480" r:id="rId479" tooltip="Завантажити сертифікат" display="Завантажити сертифікат"/>
    <hyperlink ref="C481" r:id="rId480" tooltip="Завантажити сертифікат" display="Завантажити сертифікат"/>
    <hyperlink ref="C482" r:id="rId481" tooltip="Завантажити сертифікат" display="Завантажити сертифікат"/>
    <hyperlink ref="C483" r:id="rId482" tooltip="Завантажити сертифікат" display="Завантажити сертифікат"/>
    <hyperlink ref="C484" r:id="rId483" tooltip="Завантажити сертифікат" display="Завантажити сертифікат"/>
    <hyperlink ref="C485" r:id="rId484" tooltip="Завантажити сертифікат" display="Завантажити сертифікат"/>
    <hyperlink ref="C486" r:id="rId485" tooltip="Завантажити сертифікат" display="Завантажити сертифікат"/>
    <hyperlink ref="C487" r:id="rId486" tooltip="Завантажити сертифікат" display="Завантажити сертифікат"/>
    <hyperlink ref="C488" r:id="rId487" tooltip="Завантажити сертифікат" display="Завантажити сертифікат"/>
    <hyperlink ref="C489" r:id="rId488" tooltip="Завантажити сертифікат" display="Завантажити сертифікат"/>
    <hyperlink ref="C490" r:id="rId489" tooltip="Завантажити сертифікат" display="Завантажити сертифікат"/>
    <hyperlink ref="C491" r:id="rId490" tooltip="Завантажити сертифікат" display="Завантажити сертифікат"/>
    <hyperlink ref="C492" r:id="rId491" tooltip="Завантажити сертифікат" display="Завантажити сертифікат"/>
    <hyperlink ref="C493" r:id="rId492" tooltip="Завантажити сертифікат" display="Завантажити сертифікат"/>
    <hyperlink ref="C494" r:id="rId493" tooltip="Завантажити сертифікат" display="Завантажити сертифікат"/>
    <hyperlink ref="C495" r:id="rId494" tooltip="Завантажити сертифікат" display="Завантажити сертифікат"/>
    <hyperlink ref="C496" r:id="rId495" tooltip="Завантажити сертифікат" display="Завантажити сертифікат"/>
    <hyperlink ref="C497" r:id="rId496" tooltip="Завантажити сертифікат" display="Завантажити сертифікат"/>
    <hyperlink ref="C498" r:id="rId497" tooltip="Завантажити сертифікат" display="Завантажити сертифікат"/>
    <hyperlink ref="C499" r:id="rId498" tooltip="Завантажити сертифікат" display="Завантажити сертифікат"/>
    <hyperlink ref="C500" r:id="rId499" tooltip="Завантажити сертифікат" display="Завантажити сертифікат"/>
    <hyperlink ref="C501" r:id="rId500" tooltip="Завантажити сертифікат" display="Завантажити сертифікат"/>
    <hyperlink ref="C502" r:id="rId501" tooltip="Завантажити сертифікат" display="Завантажити сертифікат"/>
    <hyperlink ref="C503" r:id="rId502" tooltip="Завантажити сертифікат" display="Завантажити сертифікат"/>
    <hyperlink ref="C504" r:id="rId503" tooltip="Завантажити сертифікат" display="Завантажити сертифікат"/>
    <hyperlink ref="C505" r:id="rId504" tooltip="Завантажити сертифікат" display="Завантажити сертифікат"/>
    <hyperlink ref="C506" r:id="rId505" tooltip="Завантажити сертифікат" display="Завантажити сертифікат"/>
    <hyperlink ref="C507" r:id="rId506" tooltip="Завантажити сертифікат" display="Завантажити сертифікат"/>
    <hyperlink ref="C508" r:id="rId507" tooltip="Завантажити сертифікат" display="Завантажити сертифікат"/>
    <hyperlink ref="C509" r:id="rId508" tooltip="Завантажити сертифікат" display="Завантажити сертифікат"/>
    <hyperlink ref="C510" r:id="rId509" tooltip="Завантажити сертифікат" display="Завантажити сертифікат"/>
    <hyperlink ref="C511" r:id="rId510" tooltip="Завантажити сертифікат" display="Завантажити сертифікат"/>
    <hyperlink ref="C512" r:id="rId511" tooltip="Завантажити сертифікат" display="Завантажити сертифікат"/>
    <hyperlink ref="C513" r:id="rId512" tooltip="Завантажити сертифікат" display="Завантажити сертифікат"/>
    <hyperlink ref="C514" r:id="rId513" tooltip="Завантажити сертифікат" display="Завантажити сертифікат"/>
    <hyperlink ref="C515" r:id="rId514" tooltip="Завантажити сертифікат" display="Завантажити сертифікат"/>
    <hyperlink ref="C516" r:id="rId515" tooltip="Завантажити сертифікат" display="Завантажити сертифікат"/>
    <hyperlink ref="C517" r:id="rId516" tooltip="Завантажити сертифікат" display="Завантажити сертифікат"/>
    <hyperlink ref="C518" r:id="rId517" tooltip="Завантажити сертифікат" display="Завантажити сертифікат"/>
    <hyperlink ref="C519" r:id="rId518" tooltip="Завантажити сертифікат" display="Завантажити сертифікат"/>
    <hyperlink ref="C520" r:id="rId519" tooltip="Завантажити сертифікат" display="Завантажити сертифікат"/>
    <hyperlink ref="C521" r:id="rId520" tooltip="Завантажити сертифікат" display="Завантажити сертифікат"/>
    <hyperlink ref="C522" r:id="rId521" tooltip="Завантажити сертифікат" display="Завантажити сертифікат"/>
    <hyperlink ref="C523" r:id="rId522" tooltip="Завантажити сертифікат" display="Завантажити сертифікат"/>
    <hyperlink ref="C524" r:id="rId523" tooltip="Завантажити сертифікат" display="Завантажити сертифікат"/>
    <hyperlink ref="C525" r:id="rId524" tooltip="Завантажити сертифікат" display="Завантажити сертифікат"/>
    <hyperlink ref="C526" r:id="rId525" tooltip="Завантажити сертифікат" display="Завантажити сертифікат"/>
    <hyperlink ref="C527" r:id="rId526" tooltip="Завантажити сертифікат" display="Завантажити сертифікат"/>
    <hyperlink ref="C528" r:id="rId527" tooltip="Завантажити сертифікат" display="Завантажити сертифікат"/>
    <hyperlink ref="C529" r:id="rId528" tooltip="Завантажити сертифікат" display="Завантажити сертифікат"/>
    <hyperlink ref="C530" r:id="rId529" tooltip="Завантажити сертифікат" display="Завантажити сертифікат"/>
    <hyperlink ref="C531" r:id="rId530" tooltip="Завантажити сертифікат" display="Завантажити сертифікат"/>
    <hyperlink ref="C532" r:id="rId531" tooltip="Завантажити сертифікат" display="Завантажити сертифікат"/>
    <hyperlink ref="C533" r:id="rId532" tooltip="Завантажити сертифікат" display="Завантажити сертифікат"/>
    <hyperlink ref="C534" r:id="rId533" tooltip="Завантажити сертифікат" display="Завантажити сертифікат"/>
    <hyperlink ref="C535" r:id="rId534" tooltip="Завантажити сертифікат" display="Завантажити сертифікат"/>
    <hyperlink ref="C536" r:id="rId535" tooltip="Завантажити сертифікат" display="Завантажити сертифікат"/>
    <hyperlink ref="C537" r:id="rId536" tooltip="Завантажити сертифікат" display="Завантажити сертифікат"/>
    <hyperlink ref="C538" r:id="rId537" tooltip="Завантажити сертифікат" display="Завантажити сертифікат"/>
    <hyperlink ref="C539" r:id="rId538" tooltip="Завантажити сертифікат" display="Завантажити сертифікат"/>
    <hyperlink ref="C540" r:id="rId539" tooltip="Завантажити сертифікат" display="Завантажити сертифікат"/>
    <hyperlink ref="C541" r:id="rId540" tooltip="Завантажити сертифікат" display="Завантажити сертифікат"/>
    <hyperlink ref="C542" r:id="rId541" tooltip="Завантажити сертифікат" display="Завантажити сертифікат"/>
  </hyperlinks>
  <pageMargins left="0.7" right="0.7" top="0.75" bottom="0.75" header="0.3" footer="0.3"/>
  <pageSetup paperSize="9" orientation="portrait" r:id="rId5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2024-01-02T11:22:54Z</dcterms:created>
  <dcterms:modified xsi:type="dcterms:W3CDTF">2024-03-26T17:11:58Z</dcterms:modified>
  <cp:category/>
</cp:coreProperties>
</file>